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3\Протокол 17-23\"/>
    </mc:Choice>
  </mc:AlternateContent>
  <xr:revisionPtr revIDLastSave="0" documentId="13_ncr:1_{E5500A73-8C15-4BBA-88F6-205EC427ECB4}" xr6:coauthVersionLast="36" xr6:coauthVersionMax="36" xr10:uidLastSave="{00000000-0000-0000-0000-000000000000}"/>
  <bookViews>
    <workbookView xWindow="-30" yWindow="360" windowWidth="10365" windowHeight="10740" xr2:uid="{00000000-000D-0000-FFFF-FFFF00000000}"/>
  </bookViews>
  <sheets>
    <sheet name="СБП всего" sheetId="18" r:id="rId1"/>
    <sheet name="Долечивание" sheetId="12" r:id="rId2"/>
    <sheet name="Кибер-нож" sheetId="14" r:id="rId3"/>
    <sheet name="Венерология" sheetId="8" r:id="rId4"/>
    <sheet name="Паллиативная МП" sheetId="10" r:id="rId5"/>
    <sheet name="Психотерапия" sheetId="16" r:id="rId6"/>
    <sheet name="Наркология" sheetId="15" r:id="rId7"/>
    <sheet name="Фтизиатрия" sheetId="13" r:id="rId8"/>
  </sheets>
  <calcPr calcId="191029"/>
</workbook>
</file>

<file path=xl/calcChain.xml><?xml version="1.0" encoding="utf-8"?>
<calcChain xmlns="http://schemas.openxmlformats.org/spreadsheetml/2006/main">
  <c r="I7" i="8" l="1"/>
  <c r="N7" i="10"/>
  <c r="I7" i="10"/>
  <c r="J7" i="10" s="1"/>
  <c r="O7" i="10" s="1"/>
  <c r="J7" i="16"/>
  <c r="Q7" i="16" s="1"/>
  <c r="J7" i="15"/>
  <c r="Q7" i="15" s="1"/>
  <c r="H7" i="13"/>
  <c r="K7" i="13" s="1"/>
  <c r="G36" i="10" l="1"/>
  <c r="G43" i="10"/>
  <c r="G41" i="10"/>
  <c r="G34" i="10"/>
  <c r="K153" i="13" l="1"/>
  <c r="F153" i="8" l="1"/>
  <c r="I153" i="8" s="1"/>
  <c r="E153" i="18"/>
  <c r="F153" i="18"/>
  <c r="K153" i="18"/>
  <c r="E8" i="13"/>
  <c r="G8" i="13"/>
  <c r="I8" i="13"/>
  <c r="J8" i="13"/>
  <c r="D8" i="13"/>
  <c r="E8" i="15"/>
  <c r="G8" i="15"/>
  <c r="H8" i="15"/>
  <c r="K8" i="15"/>
  <c r="L8" i="15"/>
  <c r="N8" i="15"/>
  <c r="O8" i="15"/>
  <c r="F153" i="15"/>
  <c r="I153" i="15"/>
  <c r="M153" i="15"/>
  <c r="P153" i="15"/>
  <c r="F153" i="16"/>
  <c r="I153" i="16"/>
  <c r="M153" i="16"/>
  <c r="P153" i="16"/>
  <c r="E8" i="16"/>
  <c r="G8" i="16"/>
  <c r="H8" i="16"/>
  <c r="K8" i="16"/>
  <c r="L8" i="16"/>
  <c r="N8" i="16"/>
  <c r="O8" i="16"/>
  <c r="H153" i="10"/>
  <c r="I153" i="10"/>
  <c r="N153" i="10"/>
  <c r="E8" i="10"/>
  <c r="F8" i="10"/>
  <c r="G8" i="10"/>
  <c r="K8" i="10"/>
  <c r="L8" i="10"/>
  <c r="M8" i="10"/>
  <c r="D8" i="10"/>
  <c r="J153" i="15" l="1"/>
  <c r="Q153" i="15" s="1"/>
  <c r="J153" i="10"/>
  <c r="O153" i="10" s="1"/>
  <c r="J153" i="16"/>
  <c r="Q153" i="16" s="1"/>
  <c r="G153" i="18"/>
  <c r="J153" i="18" l="1"/>
  <c r="H153" i="18"/>
  <c r="I153" i="18"/>
  <c r="D153" i="18" l="1"/>
  <c r="F152" i="13" l="1"/>
  <c r="F152" i="15"/>
  <c r="I152" i="15"/>
  <c r="M152" i="15"/>
  <c r="P152" i="15"/>
  <c r="F152" i="8"/>
  <c r="I152" i="8" s="1"/>
  <c r="F152" i="16"/>
  <c r="I152" i="16"/>
  <c r="M152" i="16"/>
  <c r="P152" i="16"/>
  <c r="J152" i="16" l="1"/>
  <c r="Q152" i="16" s="1"/>
  <c r="I152" i="18" s="1"/>
  <c r="J152" i="15"/>
  <c r="Q152" i="15" s="1"/>
  <c r="H152" i="13"/>
  <c r="K152" i="13" s="1"/>
  <c r="G152" i="18"/>
  <c r="F152" i="18"/>
  <c r="E152" i="18"/>
  <c r="N152" i="10"/>
  <c r="H152" i="10"/>
  <c r="I152" i="10"/>
  <c r="J152" i="18" l="1"/>
  <c r="K152" i="18"/>
  <c r="J152" i="10"/>
  <c r="O152" i="10" s="1"/>
  <c r="H152" i="18" l="1"/>
  <c r="D152" i="18" s="1"/>
  <c r="H147" i="14" l="1"/>
  <c r="K147" i="14" s="1"/>
  <c r="I8" i="14"/>
  <c r="I6" i="14" s="1"/>
  <c r="J8" i="14"/>
  <c r="J6" i="14" s="1"/>
  <c r="F11" i="13" l="1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0" i="13"/>
  <c r="F9" i="13"/>
  <c r="E6" i="13"/>
  <c r="G6" i="13"/>
  <c r="I6" i="13"/>
  <c r="D6" i="13"/>
  <c r="F10" i="8"/>
  <c r="I10" i="8" s="1"/>
  <c r="F11" i="8"/>
  <c r="I11" i="8" s="1"/>
  <c r="F12" i="8"/>
  <c r="I12" i="8" s="1"/>
  <c r="F13" i="8"/>
  <c r="I13" i="8" s="1"/>
  <c r="F14" i="8"/>
  <c r="I14" i="8" s="1"/>
  <c r="F15" i="8"/>
  <c r="I15" i="8" s="1"/>
  <c r="F16" i="8"/>
  <c r="I16" i="8" s="1"/>
  <c r="F17" i="8"/>
  <c r="I17" i="8" s="1"/>
  <c r="F18" i="8"/>
  <c r="I18" i="8" s="1"/>
  <c r="F19" i="8"/>
  <c r="I19" i="8" s="1"/>
  <c r="F20" i="8"/>
  <c r="I20" i="8" s="1"/>
  <c r="F21" i="8"/>
  <c r="I21" i="8" s="1"/>
  <c r="F22" i="8"/>
  <c r="I22" i="8" s="1"/>
  <c r="F23" i="8"/>
  <c r="I23" i="8" s="1"/>
  <c r="F24" i="8"/>
  <c r="I24" i="8" s="1"/>
  <c r="F25" i="8"/>
  <c r="I25" i="8" s="1"/>
  <c r="F26" i="8"/>
  <c r="I26" i="8" s="1"/>
  <c r="F27" i="8"/>
  <c r="I27" i="8" s="1"/>
  <c r="F28" i="8"/>
  <c r="I28" i="8" s="1"/>
  <c r="F29" i="8"/>
  <c r="I29" i="8" s="1"/>
  <c r="F30" i="8"/>
  <c r="I30" i="8" s="1"/>
  <c r="F31" i="8"/>
  <c r="I31" i="8" s="1"/>
  <c r="F32" i="8"/>
  <c r="I32" i="8" s="1"/>
  <c r="F33" i="8"/>
  <c r="I33" i="8" s="1"/>
  <c r="F34" i="8"/>
  <c r="I34" i="8" s="1"/>
  <c r="F35" i="8"/>
  <c r="I35" i="8" s="1"/>
  <c r="F36" i="8"/>
  <c r="I36" i="8" s="1"/>
  <c r="F37" i="8"/>
  <c r="I37" i="8" s="1"/>
  <c r="F38" i="8"/>
  <c r="I38" i="8" s="1"/>
  <c r="F39" i="8"/>
  <c r="I39" i="8" s="1"/>
  <c r="F40" i="8"/>
  <c r="I40" i="8" s="1"/>
  <c r="F41" i="8"/>
  <c r="I41" i="8" s="1"/>
  <c r="F42" i="8"/>
  <c r="I42" i="8" s="1"/>
  <c r="F43" i="8"/>
  <c r="I43" i="8" s="1"/>
  <c r="F44" i="8"/>
  <c r="I44" i="8" s="1"/>
  <c r="F45" i="8"/>
  <c r="I45" i="8" s="1"/>
  <c r="F46" i="8"/>
  <c r="I46" i="8" s="1"/>
  <c r="F47" i="8"/>
  <c r="I47" i="8" s="1"/>
  <c r="F48" i="8"/>
  <c r="I48" i="8" s="1"/>
  <c r="F49" i="8"/>
  <c r="I49" i="8" s="1"/>
  <c r="F50" i="8"/>
  <c r="I50" i="8" s="1"/>
  <c r="F51" i="8"/>
  <c r="I51" i="8" s="1"/>
  <c r="F52" i="8"/>
  <c r="I52" i="8" s="1"/>
  <c r="F53" i="8"/>
  <c r="I53" i="8" s="1"/>
  <c r="F54" i="8"/>
  <c r="I54" i="8" s="1"/>
  <c r="F55" i="8"/>
  <c r="I55" i="8" s="1"/>
  <c r="F56" i="8"/>
  <c r="I56" i="8" s="1"/>
  <c r="F57" i="8"/>
  <c r="I57" i="8" s="1"/>
  <c r="F58" i="8"/>
  <c r="I58" i="8" s="1"/>
  <c r="F59" i="8"/>
  <c r="I59" i="8" s="1"/>
  <c r="F60" i="8"/>
  <c r="I60" i="8" s="1"/>
  <c r="F61" i="8"/>
  <c r="I61" i="8" s="1"/>
  <c r="F62" i="8"/>
  <c r="I62" i="8" s="1"/>
  <c r="F63" i="8"/>
  <c r="I63" i="8" s="1"/>
  <c r="F64" i="8"/>
  <c r="I64" i="8" s="1"/>
  <c r="F65" i="8"/>
  <c r="I65" i="8" s="1"/>
  <c r="F66" i="8"/>
  <c r="I66" i="8" s="1"/>
  <c r="F67" i="8"/>
  <c r="I67" i="8" s="1"/>
  <c r="F68" i="8"/>
  <c r="I68" i="8" s="1"/>
  <c r="F69" i="8"/>
  <c r="I69" i="8" s="1"/>
  <c r="F70" i="8"/>
  <c r="I70" i="8" s="1"/>
  <c r="F71" i="8"/>
  <c r="I71" i="8" s="1"/>
  <c r="F72" i="8"/>
  <c r="I72" i="8" s="1"/>
  <c r="F73" i="8"/>
  <c r="I73" i="8" s="1"/>
  <c r="F74" i="8"/>
  <c r="I74" i="8" s="1"/>
  <c r="F75" i="8"/>
  <c r="I75" i="8" s="1"/>
  <c r="F76" i="8"/>
  <c r="I76" i="8" s="1"/>
  <c r="F77" i="8"/>
  <c r="I77" i="8" s="1"/>
  <c r="F78" i="8"/>
  <c r="I78" i="8" s="1"/>
  <c r="F79" i="8"/>
  <c r="I79" i="8" s="1"/>
  <c r="F80" i="8"/>
  <c r="I80" i="8" s="1"/>
  <c r="F81" i="8"/>
  <c r="I81" i="8" s="1"/>
  <c r="F82" i="8"/>
  <c r="I82" i="8" s="1"/>
  <c r="F83" i="8"/>
  <c r="I83" i="8" s="1"/>
  <c r="F84" i="8"/>
  <c r="I84" i="8" s="1"/>
  <c r="F85" i="8"/>
  <c r="I85" i="8" s="1"/>
  <c r="F86" i="8"/>
  <c r="I86" i="8" s="1"/>
  <c r="F87" i="8"/>
  <c r="I87" i="8" s="1"/>
  <c r="F88" i="8"/>
  <c r="I88" i="8" s="1"/>
  <c r="F89" i="8"/>
  <c r="I89" i="8" s="1"/>
  <c r="F90" i="8"/>
  <c r="I90" i="8" s="1"/>
  <c r="F91" i="8"/>
  <c r="I91" i="8" s="1"/>
  <c r="F92" i="8"/>
  <c r="I92" i="8" s="1"/>
  <c r="F93" i="8"/>
  <c r="I93" i="8" s="1"/>
  <c r="F94" i="8"/>
  <c r="I94" i="8" s="1"/>
  <c r="F95" i="8"/>
  <c r="I95" i="8" s="1"/>
  <c r="F96" i="8"/>
  <c r="I96" i="8" s="1"/>
  <c r="F97" i="8"/>
  <c r="I97" i="8" s="1"/>
  <c r="F98" i="8"/>
  <c r="I98" i="8" s="1"/>
  <c r="F99" i="8"/>
  <c r="I99" i="8" s="1"/>
  <c r="F100" i="8"/>
  <c r="I100" i="8" s="1"/>
  <c r="F101" i="8"/>
  <c r="I101" i="8" s="1"/>
  <c r="F102" i="8"/>
  <c r="I102" i="8" s="1"/>
  <c r="F103" i="8"/>
  <c r="I103" i="8" s="1"/>
  <c r="F104" i="8"/>
  <c r="I104" i="8" s="1"/>
  <c r="F105" i="8"/>
  <c r="I105" i="8" s="1"/>
  <c r="F106" i="8"/>
  <c r="I106" i="8" s="1"/>
  <c r="F107" i="8"/>
  <c r="I107" i="8" s="1"/>
  <c r="F108" i="8"/>
  <c r="I108" i="8" s="1"/>
  <c r="F109" i="8"/>
  <c r="I109" i="8" s="1"/>
  <c r="F110" i="8"/>
  <c r="I110" i="8" s="1"/>
  <c r="F111" i="8"/>
  <c r="I111" i="8" s="1"/>
  <c r="F112" i="8"/>
  <c r="I112" i="8" s="1"/>
  <c r="F113" i="8"/>
  <c r="I113" i="8" s="1"/>
  <c r="F114" i="8"/>
  <c r="I114" i="8" s="1"/>
  <c r="F115" i="8"/>
  <c r="I115" i="8" s="1"/>
  <c r="F116" i="8"/>
  <c r="I116" i="8" s="1"/>
  <c r="F117" i="8"/>
  <c r="I117" i="8" s="1"/>
  <c r="F118" i="8"/>
  <c r="I118" i="8" s="1"/>
  <c r="F119" i="8"/>
  <c r="I119" i="8" s="1"/>
  <c r="F120" i="8"/>
  <c r="I120" i="8" s="1"/>
  <c r="F121" i="8"/>
  <c r="I121" i="8" s="1"/>
  <c r="F122" i="8"/>
  <c r="I122" i="8" s="1"/>
  <c r="F123" i="8"/>
  <c r="I123" i="8" s="1"/>
  <c r="F124" i="8"/>
  <c r="I124" i="8" s="1"/>
  <c r="F125" i="8"/>
  <c r="I125" i="8" s="1"/>
  <c r="F126" i="8"/>
  <c r="I126" i="8" s="1"/>
  <c r="F127" i="8"/>
  <c r="I127" i="8" s="1"/>
  <c r="F128" i="8"/>
  <c r="I128" i="8" s="1"/>
  <c r="F129" i="8"/>
  <c r="I129" i="8" s="1"/>
  <c r="F130" i="8"/>
  <c r="I130" i="8" s="1"/>
  <c r="F131" i="8"/>
  <c r="I131" i="8" s="1"/>
  <c r="F132" i="8"/>
  <c r="I132" i="8" s="1"/>
  <c r="F133" i="8"/>
  <c r="I133" i="8" s="1"/>
  <c r="F134" i="8"/>
  <c r="I134" i="8" s="1"/>
  <c r="F135" i="8"/>
  <c r="I135" i="8" s="1"/>
  <c r="F136" i="8"/>
  <c r="I136" i="8" s="1"/>
  <c r="F137" i="8"/>
  <c r="I137" i="8" s="1"/>
  <c r="F138" i="8"/>
  <c r="I138" i="8" s="1"/>
  <c r="F139" i="8"/>
  <c r="I139" i="8" s="1"/>
  <c r="F140" i="8"/>
  <c r="I140" i="8" s="1"/>
  <c r="F141" i="8"/>
  <c r="I141" i="8" s="1"/>
  <c r="F142" i="8"/>
  <c r="I142" i="8" s="1"/>
  <c r="F143" i="8"/>
  <c r="I143" i="8" s="1"/>
  <c r="F144" i="8"/>
  <c r="I144" i="8" s="1"/>
  <c r="F145" i="8"/>
  <c r="I145" i="8" s="1"/>
  <c r="F146" i="8"/>
  <c r="I146" i="8" s="1"/>
  <c r="F147" i="8"/>
  <c r="I147" i="8" s="1"/>
  <c r="F148" i="8"/>
  <c r="I148" i="8" s="1"/>
  <c r="F149" i="8"/>
  <c r="I149" i="8" s="1"/>
  <c r="F150" i="8"/>
  <c r="I150" i="8" s="1"/>
  <c r="F151" i="8"/>
  <c r="I151" i="8" s="1"/>
  <c r="F9" i="8"/>
  <c r="I9" i="8" s="1"/>
  <c r="G8" i="8"/>
  <c r="G6" i="8" s="1"/>
  <c r="H8" i="8"/>
  <c r="H6" i="8" s="1"/>
  <c r="E8" i="8"/>
  <c r="E6" i="8" s="1"/>
  <c r="D8" i="8"/>
  <c r="F8" i="13" l="1"/>
  <c r="H89" i="13"/>
  <c r="K89" i="13" s="1"/>
  <c r="H57" i="13"/>
  <c r="K57" i="13" s="1"/>
  <c r="H25" i="13"/>
  <c r="K25" i="13" s="1"/>
  <c r="H121" i="13"/>
  <c r="K121" i="13" s="1"/>
  <c r="H151" i="13"/>
  <c r="K151" i="13" s="1"/>
  <c r="H143" i="13"/>
  <c r="K143" i="13" s="1"/>
  <c r="H131" i="13"/>
  <c r="K131" i="13" s="1"/>
  <c r="H123" i="13"/>
  <c r="K123" i="13" s="1"/>
  <c r="H111" i="13"/>
  <c r="K111" i="13" s="1"/>
  <c r="H103" i="13"/>
  <c r="K103" i="13" s="1"/>
  <c r="H95" i="13"/>
  <c r="K95" i="13" s="1"/>
  <c r="H87" i="13"/>
  <c r="K87" i="13" s="1"/>
  <c r="H79" i="13"/>
  <c r="K79" i="13" s="1"/>
  <c r="H71" i="13"/>
  <c r="K71" i="13" s="1"/>
  <c r="H63" i="13"/>
  <c r="K63" i="13" s="1"/>
  <c r="H51" i="13"/>
  <c r="K51" i="13" s="1"/>
  <c r="H43" i="13"/>
  <c r="K43" i="13" s="1"/>
  <c r="H35" i="13"/>
  <c r="K35" i="13" s="1"/>
  <c r="H31" i="13"/>
  <c r="K31" i="13" s="1"/>
  <c r="H27" i="13"/>
  <c r="K27" i="13" s="1"/>
  <c r="H23" i="13"/>
  <c r="K23" i="13" s="1"/>
  <c r="H19" i="13"/>
  <c r="K19" i="13" s="1"/>
  <c r="H15" i="13"/>
  <c r="K15" i="13" s="1"/>
  <c r="H11" i="13"/>
  <c r="K11" i="13" s="1"/>
  <c r="H150" i="13"/>
  <c r="K150" i="13" s="1"/>
  <c r="H146" i="13"/>
  <c r="K146" i="13" s="1"/>
  <c r="H142" i="13"/>
  <c r="K142" i="13" s="1"/>
  <c r="H138" i="13"/>
  <c r="K138" i="13" s="1"/>
  <c r="H134" i="13"/>
  <c r="K134" i="13" s="1"/>
  <c r="H130" i="13"/>
  <c r="K130" i="13" s="1"/>
  <c r="H126" i="13"/>
  <c r="K126" i="13" s="1"/>
  <c r="H122" i="13"/>
  <c r="K122" i="13" s="1"/>
  <c r="H118" i="13"/>
  <c r="K118" i="13" s="1"/>
  <c r="H114" i="13"/>
  <c r="K114" i="13" s="1"/>
  <c r="H110" i="13"/>
  <c r="K110" i="13" s="1"/>
  <c r="H106" i="13"/>
  <c r="K106" i="13" s="1"/>
  <c r="H102" i="13"/>
  <c r="K102" i="13" s="1"/>
  <c r="H98" i="13"/>
  <c r="K98" i="13" s="1"/>
  <c r="H94" i="13"/>
  <c r="K94" i="13" s="1"/>
  <c r="H90" i="13"/>
  <c r="K90" i="13" s="1"/>
  <c r="H86" i="13"/>
  <c r="K86" i="13" s="1"/>
  <c r="H82" i="13"/>
  <c r="K82" i="13" s="1"/>
  <c r="H78" i="13"/>
  <c r="K78" i="13" s="1"/>
  <c r="H74" i="13"/>
  <c r="K74" i="13" s="1"/>
  <c r="H70" i="13"/>
  <c r="K70" i="13" s="1"/>
  <c r="H66" i="13"/>
  <c r="K66" i="13" s="1"/>
  <c r="H62" i="13"/>
  <c r="K62" i="13" s="1"/>
  <c r="H58" i="13"/>
  <c r="K58" i="13" s="1"/>
  <c r="H54" i="13"/>
  <c r="K54" i="13" s="1"/>
  <c r="H50" i="13"/>
  <c r="K50" i="13" s="1"/>
  <c r="H46" i="13"/>
  <c r="K46" i="13" s="1"/>
  <c r="H42" i="13"/>
  <c r="K42" i="13" s="1"/>
  <c r="H38" i="13"/>
  <c r="K38" i="13" s="1"/>
  <c r="H34" i="13"/>
  <c r="K34" i="13" s="1"/>
  <c r="H30" i="13"/>
  <c r="K30" i="13" s="1"/>
  <c r="H26" i="13"/>
  <c r="K26" i="13" s="1"/>
  <c r="H22" i="13"/>
  <c r="K22" i="13" s="1"/>
  <c r="H18" i="13"/>
  <c r="K18" i="13" s="1"/>
  <c r="H14" i="13"/>
  <c r="K14" i="13" s="1"/>
  <c r="H145" i="13"/>
  <c r="K145" i="13" s="1"/>
  <c r="H113" i="13"/>
  <c r="K113" i="13" s="1"/>
  <c r="H81" i="13"/>
  <c r="K81" i="13" s="1"/>
  <c r="H49" i="13"/>
  <c r="K49" i="13" s="1"/>
  <c r="H17" i="13"/>
  <c r="K17" i="13" s="1"/>
  <c r="H139" i="13"/>
  <c r="K139" i="13" s="1"/>
  <c r="H115" i="13"/>
  <c r="K115" i="13" s="1"/>
  <c r="H59" i="13"/>
  <c r="K59" i="13" s="1"/>
  <c r="J6" i="13"/>
  <c r="H141" i="13"/>
  <c r="K141" i="13" s="1"/>
  <c r="H125" i="13"/>
  <c r="K125" i="13" s="1"/>
  <c r="H109" i="13"/>
  <c r="K109" i="13" s="1"/>
  <c r="H101" i="13"/>
  <c r="K101" i="13" s="1"/>
  <c r="H93" i="13"/>
  <c r="K93" i="13" s="1"/>
  <c r="H85" i="13"/>
  <c r="K85" i="13" s="1"/>
  <c r="H77" i="13"/>
  <c r="K77" i="13" s="1"/>
  <c r="H69" i="13"/>
  <c r="K69" i="13" s="1"/>
  <c r="H61" i="13"/>
  <c r="K61" i="13" s="1"/>
  <c r="H53" i="13"/>
  <c r="K53" i="13" s="1"/>
  <c r="H45" i="13"/>
  <c r="K45" i="13" s="1"/>
  <c r="H37" i="13"/>
  <c r="K37" i="13" s="1"/>
  <c r="H29" i="13"/>
  <c r="K29" i="13" s="1"/>
  <c r="H21" i="13"/>
  <c r="K21" i="13" s="1"/>
  <c r="H13" i="13"/>
  <c r="K13" i="13" s="1"/>
  <c r="H137" i="13"/>
  <c r="K137" i="13" s="1"/>
  <c r="H105" i="13"/>
  <c r="K105" i="13" s="1"/>
  <c r="H73" i="13"/>
  <c r="K73" i="13" s="1"/>
  <c r="H41" i="13"/>
  <c r="K41" i="13" s="1"/>
  <c r="H147" i="13"/>
  <c r="K147" i="13" s="1"/>
  <c r="H135" i="13"/>
  <c r="K135" i="13" s="1"/>
  <c r="H127" i="13"/>
  <c r="K127" i="13" s="1"/>
  <c r="H119" i="13"/>
  <c r="K119" i="13" s="1"/>
  <c r="H107" i="13"/>
  <c r="K107" i="13" s="1"/>
  <c r="H99" i="13"/>
  <c r="K99" i="13" s="1"/>
  <c r="H91" i="13"/>
  <c r="H83" i="13"/>
  <c r="K83" i="13" s="1"/>
  <c r="H75" i="13"/>
  <c r="K75" i="13" s="1"/>
  <c r="H67" i="13"/>
  <c r="K67" i="13" s="1"/>
  <c r="H55" i="13"/>
  <c r="K55" i="13" s="1"/>
  <c r="H47" i="13"/>
  <c r="K47" i="13" s="1"/>
  <c r="H39" i="13"/>
  <c r="K39" i="13" s="1"/>
  <c r="H9" i="13"/>
  <c r="K9" i="13" s="1"/>
  <c r="H149" i="13"/>
  <c r="K149" i="13" s="1"/>
  <c r="H133" i="13"/>
  <c r="K133" i="13" s="1"/>
  <c r="H117" i="13"/>
  <c r="K117" i="13" s="1"/>
  <c r="H10" i="13"/>
  <c r="K10" i="13" s="1"/>
  <c r="H148" i="13"/>
  <c r="K148" i="13" s="1"/>
  <c r="H144" i="13"/>
  <c r="K144" i="13" s="1"/>
  <c r="H140" i="13"/>
  <c r="K140" i="13" s="1"/>
  <c r="H136" i="13"/>
  <c r="K136" i="13" s="1"/>
  <c r="H132" i="13"/>
  <c r="K132" i="13" s="1"/>
  <c r="H128" i="13"/>
  <c r="K128" i="13" s="1"/>
  <c r="H124" i="13"/>
  <c r="K124" i="13" s="1"/>
  <c r="H120" i="13"/>
  <c r="K120" i="13" s="1"/>
  <c r="H116" i="13"/>
  <c r="K116" i="13" s="1"/>
  <c r="H112" i="13"/>
  <c r="K112" i="13" s="1"/>
  <c r="H108" i="13"/>
  <c r="K108" i="13" s="1"/>
  <c r="H104" i="13"/>
  <c r="K104" i="13" s="1"/>
  <c r="H100" i="13"/>
  <c r="K100" i="13" s="1"/>
  <c r="H96" i="13"/>
  <c r="K96" i="13" s="1"/>
  <c r="H92" i="13"/>
  <c r="K92" i="13" s="1"/>
  <c r="H88" i="13"/>
  <c r="K88" i="13" s="1"/>
  <c r="H84" i="13"/>
  <c r="K84" i="13" s="1"/>
  <c r="H80" i="13"/>
  <c r="K80" i="13" s="1"/>
  <c r="H76" i="13"/>
  <c r="K76" i="13" s="1"/>
  <c r="H72" i="13"/>
  <c r="K72" i="13" s="1"/>
  <c r="H68" i="13"/>
  <c r="K68" i="13" s="1"/>
  <c r="H64" i="13"/>
  <c r="K64" i="13" s="1"/>
  <c r="H60" i="13"/>
  <c r="K60" i="13" s="1"/>
  <c r="H56" i="13"/>
  <c r="K56" i="13" s="1"/>
  <c r="H52" i="13"/>
  <c r="K52" i="13" s="1"/>
  <c r="H48" i="13"/>
  <c r="K48" i="13" s="1"/>
  <c r="H44" i="13"/>
  <c r="K44" i="13" s="1"/>
  <c r="H40" i="13"/>
  <c r="K40" i="13" s="1"/>
  <c r="H36" i="13"/>
  <c r="K36" i="13" s="1"/>
  <c r="H32" i="13"/>
  <c r="K32" i="13" s="1"/>
  <c r="H28" i="13"/>
  <c r="K28" i="13" s="1"/>
  <c r="H24" i="13"/>
  <c r="K24" i="13" s="1"/>
  <c r="H20" i="13"/>
  <c r="K20" i="13" s="1"/>
  <c r="H16" i="13"/>
  <c r="K16" i="13" s="1"/>
  <c r="H12" i="13"/>
  <c r="K12" i="13" s="1"/>
  <c r="H129" i="13"/>
  <c r="K129" i="13" s="1"/>
  <c r="H97" i="13"/>
  <c r="K97" i="13" s="1"/>
  <c r="H65" i="13"/>
  <c r="K65" i="13" s="1"/>
  <c r="H33" i="13"/>
  <c r="K33" i="13" s="1"/>
  <c r="D6" i="8"/>
  <c r="I8" i="8"/>
  <c r="F8" i="8"/>
  <c r="F6" i="8" s="1"/>
  <c r="P151" i="15"/>
  <c r="M151" i="15"/>
  <c r="I151" i="15"/>
  <c r="F151" i="15"/>
  <c r="P150" i="15"/>
  <c r="M150" i="15"/>
  <c r="I150" i="15"/>
  <c r="F150" i="15"/>
  <c r="P149" i="15"/>
  <c r="M149" i="15"/>
  <c r="I149" i="15"/>
  <c r="F149" i="15"/>
  <c r="P148" i="15"/>
  <c r="M148" i="15"/>
  <c r="I148" i="15"/>
  <c r="F148" i="15"/>
  <c r="P147" i="15"/>
  <c r="M147" i="15"/>
  <c r="I147" i="15"/>
  <c r="F147" i="15"/>
  <c r="P146" i="15"/>
  <c r="M146" i="15"/>
  <c r="I146" i="15"/>
  <c r="F146" i="15"/>
  <c r="P145" i="15"/>
  <c r="M145" i="15"/>
  <c r="I145" i="15"/>
  <c r="F145" i="15"/>
  <c r="P144" i="15"/>
  <c r="M144" i="15"/>
  <c r="I144" i="15"/>
  <c r="F144" i="15"/>
  <c r="P143" i="15"/>
  <c r="M143" i="15"/>
  <c r="I143" i="15"/>
  <c r="F143" i="15"/>
  <c r="P142" i="15"/>
  <c r="M142" i="15"/>
  <c r="I142" i="15"/>
  <c r="F142" i="15"/>
  <c r="P141" i="15"/>
  <c r="M141" i="15"/>
  <c r="I141" i="15"/>
  <c r="F141" i="15"/>
  <c r="P140" i="15"/>
  <c r="M140" i="15"/>
  <c r="I140" i="15"/>
  <c r="F140" i="15"/>
  <c r="P139" i="15"/>
  <c r="M139" i="15"/>
  <c r="I139" i="15"/>
  <c r="F139" i="15"/>
  <c r="P138" i="15"/>
  <c r="M138" i="15"/>
  <c r="I138" i="15"/>
  <c r="F138" i="15"/>
  <c r="P137" i="15"/>
  <c r="M137" i="15"/>
  <c r="I137" i="15"/>
  <c r="F137" i="15"/>
  <c r="P136" i="15"/>
  <c r="M136" i="15"/>
  <c r="I136" i="15"/>
  <c r="F136" i="15"/>
  <c r="P135" i="15"/>
  <c r="M135" i="15"/>
  <c r="I135" i="15"/>
  <c r="F135" i="15"/>
  <c r="P134" i="15"/>
  <c r="M134" i="15"/>
  <c r="I134" i="15"/>
  <c r="F134" i="15"/>
  <c r="P133" i="15"/>
  <c r="M133" i="15"/>
  <c r="I133" i="15"/>
  <c r="F133" i="15"/>
  <c r="P132" i="15"/>
  <c r="M132" i="15"/>
  <c r="I132" i="15"/>
  <c r="F132" i="15"/>
  <c r="P131" i="15"/>
  <c r="M131" i="15"/>
  <c r="I131" i="15"/>
  <c r="F131" i="15"/>
  <c r="P130" i="15"/>
  <c r="M130" i="15"/>
  <c r="I130" i="15"/>
  <c r="F130" i="15"/>
  <c r="P129" i="15"/>
  <c r="M129" i="15"/>
  <c r="I129" i="15"/>
  <c r="F129" i="15"/>
  <c r="P128" i="15"/>
  <c r="M128" i="15"/>
  <c r="I128" i="15"/>
  <c r="F128" i="15"/>
  <c r="P127" i="15"/>
  <c r="M127" i="15"/>
  <c r="I127" i="15"/>
  <c r="F127" i="15"/>
  <c r="P126" i="15"/>
  <c r="M126" i="15"/>
  <c r="I126" i="15"/>
  <c r="F126" i="15"/>
  <c r="P125" i="15"/>
  <c r="M125" i="15"/>
  <c r="I125" i="15"/>
  <c r="F125" i="15"/>
  <c r="P124" i="15"/>
  <c r="M124" i="15"/>
  <c r="I124" i="15"/>
  <c r="F124" i="15"/>
  <c r="P123" i="15"/>
  <c r="M123" i="15"/>
  <c r="I123" i="15"/>
  <c r="F123" i="15"/>
  <c r="P122" i="15"/>
  <c r="M122" i="15"/>
  <c r="I122" i="15"/>
  <c r="F122" i="15"/>
  <c r="P121" i="15"/>
  <c r="M121" i="15"/>
  <c r="I121" i="15"/>
  <c r="F121" i="15"/>
  <c r="P120" i="15"/>
  <c r="M120" i="15"/>
  <c r="I120" i="15"/>
  <c r="P119" i="15"/>
  <c r="M119" i="15"/>
  <c r="I119" i="15"/>
  <c r="P118" i="15"/>
  <c r="M118" i="15"/>
  <c r="I118" i="15"/>
  <c r="P117" i="15"/>
  <c r="M117" i="15"/>
  <c r="I117" i="15"/>
  <c r="P116" i="15"/>
  <c r="M116" i="15"/>
  <c r="I116" i="15"/>
  <c r="P115" i="15"/>
  <c r="M115" i="15"/>
  <c r="I115" i="15"/>
  <c r="P114" i="15"/>
  <c r="M114" i="15"/>
  <c r="I114" i="15"/>
  <c r="P113" i="15"/>
  <c r="M113" i="15"/>
  <c r="I113" i="15"/>
  <c r="P112" i="15"/>
  <c r="M112" i="15"/>
  <c r="I112" i="15"/>
  <c r="P111" i="15"/>
  <c r="M111" i="15"/>
  <c r="I111" i="15"/>
  <c r="P110" i="15"/>
  <c r="M110" i="15"/>
  <c r="I110" i="15"/>
  <c r="P109" i="15"/>
  <c r="M109" i="15"/>
  <c r="I109" i="15"/>
  <c r="P108" i="15"/>
  <c r="M108" i="15"/>
  <c r="I108" i="15"/>
  <c r="P107" i="15"/>
  <c r="M107" i="15"/>
  <c r="I107" i="15"/>
  <c r="P106" i="15"/>
  <c r="M106" i="15"/>
  <c r="I106" i="15"/>
  <c r="P105" i="15"/>
  <c r="M105" i="15"/>
  <c r="I105" i="15"/>
  <c r="P104" i="15"/>
  <c r="M104" i="15"/>
  <c r="I104" i="15"/>
  <c r="P103" i="15"/>
  <c r="M103" i="15"/>
  <c r="I103" i="15"/>
  <c r="P102" i="15"/>
  <c r="M102" i="15"/>
  <c r="I102" i="15"/>
  <c r="P101" i="15"/>
  <c r="M101" i="15"/>
  <c r="I101" i="15"/>
  <c r="P100" i="15"/>
  <c r="M100" i="15"/>
  <c r="I100" i="15"/>
  <c r="P99" i="15"/>
  <c r="M99" i="15"/>
  <c r="I99" i="15"/>
  <c r="P98" i="15"/>
  <c r="M98" i="15"/>
  <c r="I98" i="15"/>
  <c r="P97" i="15"/>
  <c r="M97" i="15"/>
  <c r="I97" i="15"/>
  <c r="P96" i="15"/>
  <c r="M96" i="15"/>
  <c r="I96" i="15"/>
  <c r="P95" i="15"/>
  <c r="M95" i="15"/>
  <c r="I95" i="15"/>
  <c r="P94" i="15"/>
  <c r="M94" i="15"/>
  <c r="I94" i="15"/>
  <c r="P93" i="15"/>
  <c r="M93" i="15"/>
  <c r="I93" i="15"/>
  <c r="P92" i="15"/>
  <c r="M92" i="15"/>
  <c r="I92" i="15"/>
  <c r="P91" i="15"/>
  <c r="M91" i="15"/>
  <c r="I91" i="15"/>
  <c r="P90" i="15"/>
  <c r="M90" i="15"/>
  <c r="I90" i="15"/>
  <c r="P89" i="15"/>
  <c r="M89" i="15"/>
  <c r="I89" i="15"/>
  <c r="P88" i="15"/>
  <c r="M88" i="15"/>
  <c r="I88" i="15"/>
  <c r="P87" i="15"/>
  <c r="M87" i="15"/>
  <c r="I87" i="15"/>
  <c r="P86" i="15"/>
  <c r="M86" i="15"/>
  <c r="I86" i="15"/>
  <c r="P85" i="15"/>
  <c r="M85" i="15"/>
  <c r="I85" i="15"/>
  <c r="P84" i="15"/>
  <c r="M84" i="15"/>
  <c r="I84" i="15"/>
  <c r="P83" i="15"/>
  <c r="M83" i="15"/>
  <c r="I83" i="15"/>
  <c r="P82" i="15"/>
  <c r="M82" i="15"/>
  <c r="I82" i="15"/>
  <c r="P81" i="15"/>
  <c r="M81" i="15"/>
  <c r="I81" i="15"/>
  <c r="P80" i="15"/>
  <c r="M80" i="15"/>
  <c r="I80" i="15"/>
  <c r="P79" i="15"/>
  <c r="M79" i="15"/>
  <c r="I79" i="15"/>
  <c r="P78" i="15"/>
  <c r="M78" i="15"/>
  <c r="I78" i="15"/>
  <c r="P77" i="15"/>
  <c r="M77" i="15"/>
  <c r="I77" i="15"/>
  <c r="P76" i="15"/>
  <c r="M76" i="15"/>
  <c r="I76" i="15"/>
  <c r="P75" i="15"/>
  <c r="M75" i="15"/>
  <c r="I75" i="15"/>
  <c r="P74" i="15"/>
  <c r="M74" i="15"/>
  <c r="I74" i="15"/>
  <c r="P73" i="15"/>
  <c r="M73" i="15"/>
  <c r="I73" i="15"/>
  <c r="P72" i="15"/>
  <c r="M72" i="15"/>
  <c r="I72" i="15"/>
  <c r="P71" i="15"/>
  <c r="M71" i="15"/>
  <c r="I71" i="15"/>
  <c r="P70" i="15"/>
  <c r="M70" i="15"/>
  <c r="I70" i="15"/>
  <c r="P69" i="15"/>
  <c r="M69" i="15"/>
  <c r="I69" i="15"/>
  <c r="P68" i="15"/>
  <c r="M68" i="15"/>
  <c r="I68" i="15"/>
  <c r="P67" i="15"/>
  <c r="M67" i="15"/>
  <c r="I67" i="15"/>
  <c r="P66" i="15"/>
  <c r="M66" i="15"/>
  <c r="I66" i="15"/>
  <c r="P65" i="15"/>
  <c r="M65" i="15"/>
  <c r="I65" i="15"/>
  <c r="P64" i="15"/>
  <c r="M64" i="15"/>
  <c r="I64" i="15"/>
  <c r="P63" i="15"/>
  <c r="M63" i="15"/>
  <c r="I63" i="15"/>
  <c r="P62" i="15"/>
  <c r="M62" i="15"/>
  <c r="I62" i="15"/>
  <c r="P61" i="15"/>
  <c r="M61" i="15"/>
  <c r="I61" i="15"/>
  <c r="P60" i="15"/>
  <c r="M60" i="15"/>
  <c r="I60" i="15"/>
  <c r="P59" i="15"/>
  <c r="M59" i="15"/>
  <c r="I59" i="15"/>
  <c r="P58" i="15"/>
  <c r="M58" i="15"/>
  <c r="I58" i="15"/>
  <c r="P57" i="15"/>
  <c r="M57" i="15"/>
  <c r="I57" i="15"/>
  <c r="P56" i="15"/>
  <c r="M56" i="15"/>
  <c r="I56" i="15"/>
  <c r="P55" i="15"/>
  <c r="M55" i="15"/>
  <c r="I55" i="15"/>
  <c r="P54" i="15"/>
  <c r="M54" i="15"/>
  <c r="I54" i="15"/>
  <c r="P53" i="15"/>
  <c r="M53" i="15"/>
  <c r="I53" i="15"/>
  <c r="P52" i="15"/>
  <c r="M52" i="15"/>
  <c r="I52" i="15"/>
  <c r="P51" i="15"/>
  <c r="M51" i="15"/>
  <c r="I51" i="15"/>
  <c r="P50" i="15"/>
  <c r="M50" i="15"/>
  <c r="I50" i="15"/>
  <c r="P49" i="15"/>
  <c r="M49" i="15"/>
  <c r="I49" i="15"/>
  <c r="P48" i="15"/>
  <c r="M48" i="15"/>
  <c r="I48" i="15"/>
  <c r="P47" i="15"/>
  <c r="M47" i="15"/>
  <c r="I47" i="15"/>
  <c r="P46" i="15"/>
  <c r="M46" i="15"/>
  <c r="I46" i="15"/>
  <c r="P45" i="15"/>
  <c r="M45" i="15"/>
  <c r="I45" i="15"/>
  <c r="P44" i="15"/>
  <c r="M44" i="15"/>
  <c r="I44" i="15"/>
  <c r="P43" i="15"/>
  <c r="M43" i="15"/>
  <c r="I43" i="15"/>
  <c r="P42" i="15"/>
  <c r="M42" i="15"/>
  <c r="I42" i="15"/>
  <c r="P41" i="15"/>
  <c r="M41" i="15"/>
  <c r="I41" i="15"/>
  <c r="P40" i="15"/>
  <c r="M40" i="15"/>
  <c r="I40" i="15"/>
  <c r="P39" i="15"/>
  <c r="M39" i="15"/>
  <c r="I39" i="15"/>
  <c r="P38" i="15"/>
  <c r="M38" i="15"/>
  <c r="I38" i="15"/>
  <c r="P37" i="15"/>
  <c r="M37" i="15"/>
  <c r="I37" i="15"/>
  <c r="P36" i="15"/>
  <c r="M36" i="15"/>
  <c r="I36" i="15"/>
  <c r="P35" i="15"/>
  <c r="M35" i="15"/>
  <c r="I35" i="15"/>
  <c r="P34" i="15"/>
  <c r="M34" i="15"/>
  <c r="I34" i="15"/>
  <c r="P33" i="15"/>
  <c r="M33" i="15"/>
  <c r="I33" i="15"/>
  <c r="P32" i="15"/>
  <c r="M32" i="15"/>
  <c r="I32" i="15"/>
  <c r="P31" i="15"/>
  <c r="M31" i="15"/>
  <c r="I31" i="15"/>
  <c r="P30" i="15"/>
  <c r="M30" i="15"/>
  <c r="I30" i="15"/>
  <c r="P29" i="15"/>
  <c r="M29" i="15"/>
  <c r="I29" i="15"/>
  <c r="P28" i="15"/>
  <c r="M28" i="15"/>
  <c r="I28" i="15"/>
  <c r="P27" i="15"/>
  <c r="M27" i="15"/>
  <c r="I27" i="15"/>
  <c r="P26" i="15"/>
  <c r="M26" i="15"/>
  <c r="I26" i="15"/>
  <c r="P25" i="15"/>
  <c r="M25" i="15"/>
  <c r="I25" i="15"/>
  <c r="P24" i="15"/>
  <c r="M24" i="15"/>
  <c r="I24" i="15"/>
  <c r="P23" i="15"/>
  <c r="M23" i="15"/>
  <c r="I23" i="15"/>
  <c r="P22" i="15"/>
  <c r="M22" i="15"/>
  <c r="I22" i="15"/>
  <c r="P21" i="15"/>
  <c r="M21" i="15"/>
  <c r="I21" i="15"/>
  <c r="P20" i="15"/>
  <c r="M20" i="15"/>
  <c r="I20" i="15"/>
  <c r="P19" i="15"/>
  <c r="M19" i="15"/>
  <c r="I19" i="15"/>
  <c r="P18" i="15"/>
  <c r="M18" i="15"/>
  <c r="I18" i="15"/>
  <c r="P17" i="15"/>
  <c r="M17" i="15"/>
  <c r="I17" i="15"/>
  <c r="P16" i="15"/>
  <c r="M16" i="15"/>
  <c r="I16" i="15"/>
  <c r="P15" i="15"/>
  <c r="M15" i="15"/>
  <c r="I15" i="15"/>
  <c r="P14" i="15"/>
  <c r="M14" i="15"/>
  <c r="I14" i="15"/>
  <c r="P13" i="15"/>
  <c r="M13" i="15"/>
  <c r="I13" i="15"/>
  <c r="P12" i="15"/>
  <c r="M12" i="15"/>
  <c r="I12" i="15"/>
  <c r="P11" i="15"/>
  <c r="M11" i="15"/>
  <c r="I11" i="15"/>
  <c r="P10" i="15"/>
  <c r="M10" i="15"/>
  <c r="I10" i="15"/>
  <c r="P9" i="15"/>
  <c r="M9" i="15"/>
  <c r="I9" i="15"/>
  <c r="O6" i="15"/>
  <c r="N6" i="15"/>
  <c r="L6" i="15"/>
  <c r="K6" i="15"/>
  <c r="H6" i="15"/>
  <c r="G6" i="15"/>
  <c r="E6" i="15"/>
  <c r="L6" i="10"/>
  <c r="M6" i="10"/>
  <c r="K6" i="10"/>
  <c r="G6" i="10"/>
  <c r="F6" i="10"/>
  <c r="E6" i="10"/>
  <c r="D6" i="10"/>
  <c r="O6" i="16"/>
  <c r="N6" i="16"/>
  <c r="L6" i="16"/>
  <c r="K6" i="16"/>
  <c r="H6" i="16"/>
  <c r="G6" i="16"/>
  <c r="E6" i="16"/>
  <c r="M8" i="15" l="1"/>
  <c r="M6" i="15" s="1"/>
  <c r="K91" i="13"/>
  <c r="H8" i="13"/>
  <c r="H6" i="13" s="1"/>
  <c r="I8" i="15"/>
  <c r="P8" i="15"/>
  <c r="I6" i="8"/>
  <c r="F6" i="13"/>
  <c r="J122" i="15"/>
  <c r="Q122" i="15" s="1"/>
  <c r="J124" i="15"/>
  <c r="Q124" i="15" s="1"/>
  <c r="J126" i="15"/>
  <c r="Q126" i="15" s="1"/>
  <c r="J128" i="15"/>
  <c r="Q128" i="15" s="1"/>
  <c r="J130" i="15"/>
  <c r="Q130" i="15" s="1"/>
  <c r="J132" i="15"/>
  <c r="Q132" i="15" s="1"/>
  <c r="J134" i="15"/>
  <c r="Q134" i="15" s="1"/>
  <c r="J136" i="15"/>
  <c r="Q136" i="15" s="1"/>
  <c r="J138" i="15"/>
  <c r="Q138" i="15" s="1"/>
  <c r="J140" i="15"/>
  <c r="Q140" i="15" s="1"/>
  <c r="J142" i="15"/>
  <c r="Q142" i="15" s="1"/>
  <c r="J144" i="15"/>
  <c r="Q144" i="15" s="1"/>
  <c r="J146" i="15"/>
  <c r="Q146" i="15" s="1"/>
  <c r="J148" i="15"/>
  <c r="Q148" i="15" s="1"/>
  <c r="J150" i="15"/>
  <c r="Q150" i="15" s="1"/>
  <c r="J121" i="15"/>
  <c r="Q121" i="15" s="1"/>
  <c r="J123" i="15"/>
  <c r="Q123" i="15" s="1"/>
  <c r="J125" i="15"/>
  <c r="Q125" i="15" s="1"/>
  <c r="J127" i="15"/>
  <c r="Q127" i="15" s="1"/>
  <c r="J129" i="15"/>
  <c r="Q129" i="15" s="1"/>
  <c r="J131" i="15"/>
  <c r="Q131" i="15" s="1"/>
  <c r="J133" i="15"/>
  <c r="Q133" i="15" s="1"/>
  <c r="J135" i="15"/>
  <c r="Q135" i="15" s="1"/>
  <c r="J137" i="15"/>
  <c r="Q137" i="15" s="1"/>
  <c r="J139" i="15"/>
  <c r="Q139" i="15" s="1"/>
  <c r="J141" i="15"/>
  <c r="Q141" i="15" s="1"/>
  <c r="J143" i="15"/>
  <c r="Q143" i="15" s="1"/>
  <c r="J145" i="15"/>
  <c r="Q145" i="15" s="1"/>
  <c r="J147" i="15"/>
  <c r="Q147" i="15" s="1"/>
  <c r="J149" i="15"/>
  <c r="Q149" i="15" s="1"/>
  <c r="J151" i="15"/>
  <c r="Q151" i="15" s="1"/>
  <c r="P151" i="16"/>
  <c r="M151" i="16"/>
  <c r="I151" i="16"/>
  <c r="F151" i="16"/>
  <c r="P150" i="16"/>
  <c r="M150" i="16"/>
  <c r="I150" i="16"/>
  <c r="F150" i="16"/>
  <c r="P149" i="16"/>
  <c r="M149" i="16"/>
  <c r="I149" i="16"/>
  <c r="F149" i="16"/>
  <c r="P148" i="16"/>
  <c r="M148" i="16"/>
  <c r="I148" i="16"/>
  <c r="F148" i="16"/>
  <c r="P147" i="16"/>
  <c r="M147" i="16"/>
  <c r="I147" i="16"/>
  <c r="F147" i="16"/>
  <c r="P146" i="16"/>
  <c r="M146" i="16"/>
  <c r="I146" i="16"/>
  <c r="F146" i="16"/>
  <c r="P145" i="16"/>
  <c r="M145" i="16"/>
  <c r="I145" i="16"/>
  <c r="F145" i="16"/>
  <c r="P144" i="16"/>
  <c r="M144" i="16"/>
  <c r="I144" i="16"/>
  <c r="F144" i="16"/>
  <c r="P143" i="16"/>
  <c r="M143" i="16"/>
  <c r="I143" i="16"/>
  <c r="F143" i="16"/>
  <c r="P142" i="16"/>
  <c r="M142" i="16"/>
  <c r="I142" i="16"/>
  <c r="F142" i="16"/>
  <c r="P141" i="16"/>
  <c r="M141" i="16"/>
  <c r="I141" i="16"/>
  <c r="F141" i="16"/>
  <c r="P140" i="16"/>
  <c r="M140" i="16"/>
  <c r="I140" i="16"/>
  <c r="F140" i="16"/>
  <c r="P139" i="16"/>
  <c r="M139" i="16"/>
  <c r="I139" i="16"/>
  <c r="F139" i="16"/>
  <c r="P138" i="16"/>
  <c r="M138" i="16"/>
  <c r="I138" i="16"/>
  <c r="F138" i="16"/>
  <c r="P137" i="16"/>
  <c r="M137" i="16"/>
  <c r="I137" i="16"/>
  <c r="F137" i="16"/>
  <c r="P136" i="16"/>
  <c r="M136" i="16"/>
  <c r="I136" i="16"/>
  <c r="F136" i="16"/>
  <c r="P135" i="16"/>
  <c r="M135" i="16"/>
  <c r="I135" i="16"/>
  <c r="F135" i="16"/>
  <c r="P134" i="16"/>
  <c r="M134" i="16"/>
  <c r="I134" i="16"/>
  <c r="F134" i="16"/>
  <c r="P133" i="16"/>
  <c r="M133" i="16"/>
  <c r="I133" i="16"/>
  <c r="F133" i="16"/>
  <c r="P132" i="16"/>
  <c r="M132" i="16"/>
  <c r="I132" i="16"/>
  <c r="F132" i="16"/>
  <c r="P131" i="16"/>
  <c r="M131" i="16"/>
  <c r="I131" i="16"/>
  <c r="F131" i="16"/>
  <c r="P130" i="16"/>
  <c r="M130" i="16"/>
  <c r="I130" i="16"/>
  <c r="F130" i="16"/>
  <c r="P129" i="16"/>
  <c r="M129" i="16"/>
  <c r="I129" i="16"/>
  <c r="F129" i="16"/>
  <c r="P128" i="16"/>
  <c r="M128" i="16"/>
  <c r="I128" i="16"/>
  <c r="F128" i="16"/>
  <c r="P127" i="16"/>
  <c r="M127" i="16"/>
  <c r="I127" i="16"/>
  <c r="F127" i="16"/>
  <c r="P126" i="16"/>
  <c r="M126" i="16"/>
  <c r="I126" i="16"/>
  <c r="F126" i="16"/>
  <c r="P125" i="16"/>
  <c r="M125" i="16"/>
  <c r="I125" i="16"/>
  <c r="F125" i="16"/>
  <c r="P124" i="16"/>
  <c r="M124" i="16"/>
  <c r="I124" i="16"/>
  <c r="F124" i="16"/>
  <c r="P123" i="16"/>
  <c r="M123" i="16"/>
  <c r="I123" i="16"/>
  <c r="F123" i="16"/>
  <c r="P122" i="16"/>
  <c r="M122" i="16"/>
  <c r="I122" i="16"/>
  <c r="F122" i="16"/>
  <c r="P121" i="16"/>
  <c r="M121" i="16"/>
  <c r="I121" i="16"/>
  <c r="F121" i="16"/>
  <c r="P120" i="16"/>
  <c r="M120" i="16"/>
  <c r="I120" i="16"/>
  <c r="F120" i="16"/>
  <c r="P119" i="16"/>
  <c r="M119" i="16"/>
  <c r="I119" i="16"/>
  <c r="F119" i="16"/>
  <c r="P118" i="16"/>
  <c r="M118" i="16"/>
  <c r="I118" i="16"/>
  <c r="F118" i="16"/>
  <c r="P117" i="16"/>
  <c r="M117" i="16"/>
  <c r="I117" i="16"/>
  <c r="F117" i="16"/>
  <c r="P116" i="16"/>
  <c r="M116" i="16"/>
  <c r="I116" i="16"/>
  <c r="F116" i="16"/>
  <c r="P115" i="16"/>
  <c r="M115" i="16"/>
  <c r="I115" i="16"/>
  <c r="F115" i="16"/>
  <c r="P114" i="16"/>
  <c r="M114" i="16"/>
  <c r="I114" i="16"/>
  <c r="F114" i="16"/>
  <c r="P113" i="16"/>
  <c r="M113" i="16"/>
  <c r="I113" i="16"/>
  <c r="F113" i="16"/>
  <c r="P112" i="16"/>
  <c r="M112" i="16"/>
  <c r="I112" i="16"/>
  <c r="F112" i="16"/>
  <c r="P111" i="16"/>
  <c r="M111" i="16"/>
  <c r="I111" i="16"/>
  <c r="F111" i="16"/>
  <c r="P110" i="16"/>
  <c r="M110" i="16"/>
  <c r="I110" i="16"/>
  <c r="F110" i="16"/>
  <c r="P109" i="16"/>
  <c r="M109" i="16"/>
  <c r="I109" i="16"/>
  <c r="F109" i="16"/>
  <c r="P108" i="16"/>
  <c r="M108" i="16"/>
  <c r="I108" i="16"/>
  <c r="F108" i="16"/>
  <c r="P107" i="16"/>
  <c r="M107" i="16"/>
  <c r="I107" i="16"/>
  <c r="F107" i="16"/>
  <c r="P106" i="16"/>
  <c r="M106" i="16"/>
  <c r="I106" i="16"/>
  <c r="F106" i="16"/>
  <c r="P105" i="16"/>
  <c r="M105" i="16"/>
  <c r="I105" i="16"/>
  <c r="F105" i="16"/>
  <c r="P104" i="16"/>
  <c r="M104" i="16"/>
  <c r="I104" i="16"/>
  <c r="F104" i="16"/>
  <c r="P103" i="16"/>
  <c r="M103" i="16"/>
  <c r="I103" i="16"/>
  <c r="F103" i="16"/>
  <c r="P102" i="16"/>
  <c r="M102" i="16"/>
  <c r="I102" i="16"/>
  <c r="F102" i="16"/>
  <c r="P101" i="16"/>
  <c r="M101" i="16"/>
  <c r="I101" i="16"/>
  <c r="F101" i="16"/>
  <c r="P100" i="16"/>
  <c r="M100" i="16"/>
  <c r="I100" i="16"/>
  <c r="P99" i="16"/>
  <c r="M99" i="16"/>
  <c r="I99" i="16"/>
  <c r="P98" i="16"/>
  <c r="M98" i="16"/>
  <c r="I98" i="16"/>
  <c r="P97" i="16"/>
  <c r="M97" i="16"/>
  <c r="I97" i="16"/>
  <c r="P96" i="16"/>
  <c r="M96" i="16"/>
  <c r="I96" i="16"/>
  <c r="P95" i="16"/>
  <c r="M95" i="16"/>
  <c r="I95" i="16"/>
  <c r="P94" i="16"/>
  <c r="M94" i="16"/>
  <c r="I94" i="16"/>
  <c r="P93" i="16"/>
  <c r="M93" i="16"/>
  <c r="I93" i="16"/>
  <c r="P92" i="16"/>
  <c r="M92" i="16"/>
  <c r="I92" i="16"/>
  <c r="P91" i="16"/>
  <c r="M91" i="16"/>
  <c r="I91" i="16"/>
  <c r="P90" i="16"/>
  <c r="M90" i="16"/>
  <c r="I90" i="16"/>
  <c r="P89" i="16"/>
  <c r="M89" i="16"/>
  <c r="I89" i="16"/>
  <c r="P88" i="16"/>
  <c r="M88" i="16"/>
  <c r="I88" i="16"/>
  <c r="P87" i="16"/>
  <c r="M87" i="16"/>
  <c r="I87" i="16"/>
  <c r="P86" i="16"/>
  <c r="M86" i="16"/>
  <c r="I86" i="16"/>
  <c r="P85" i="16"/>
  <c r="M85" i="16"/>
  <c r="I85" i="16"/>
  <c r="P84" i="16"/>
  <c r="M84" i="16"/>
  <c r="I84" i="16"/>
  <c r="P83" i="16"/>
  <c r="M83" i="16"/>
  <c r="I83" i="16"/>
  <c r="P82" i="16"/>
  <c r="M82" i="16"/>
  <c r="I82" i="16"/>
  <c r="P81" i="16"/>
  <c r="M81" i="16"/>
  <c r="I81" i="16"/>
  <c r="P80" i="16"/>
  <c r="M80" i="16"/>
  <c r="I80" i="16"/>
  <c r="P79" i="16"/>
  <c r="M79" i="16"/>
  <c r="I79" i="16"/>
  <c r="P78" i="16"/>
  <c r="M78" i="16"/>
  <c r="I78" i="16"/>
  <c r="P77" i="16"/>
  <c r="M77" i="16"/>
  <c r="I77" i="16"/>
  <c r="P76" i="16"/>
  <c r="M76" i="16"/>
  <c r="I76" i="16"/>
  <c r="P75" i="16"/>
  <c r="M75" i="16"/>
  <c r="I75" i="16"/>
  <c r="P74" i="16"/>
  <c r="M74" i="16"/>
  <c r="I74" i="16"/>
  <c r="P73" i="16"/>
  <c r="M73" i="16"/>
  <c r="I73" i="16"/>
  <c r="P72" i="16"/>
  <c r="M72" i="16"/>
  <c r="I72" i="16"/>
  <c r="P71" i="16"/>
  <c r="M71" i="16"/>
  <c r="I71" i="16"/>
  <c r="P70" i="16"/>
  <c r="M70" i="16"/>
  <c r="I70" i="16"/>
  <c r="P69" i="16"/>
  <c r="M69" i="16"/>
  <c r="I69" i="16"/>
  <c r="P68" i="16"/>
  <c r="M68" i="16"/>
  <c r="I68" i="16"/>
  <c r="P67" i="16"/>
  <c r="M67" i="16"/>
  <c r="I67" i="16"/>
  <c r="P66" i="16"/>
  <c r="M66" i="16"/>
  <c r="I66" i="16"/>
  <c r="P65" i="16"/>
  <c r="M65" i="16"/>
  <c r="I65" i="16"/>
  <c r="P64" i="16"/>
  <c r="M64" i="16"/>
  <c r="I64" i="16"/>
  <c r="P63" i="16"/>
  <c r="M63" i="16"/>
  <c r="I63" i="16"/>
  <c r="P62" i="16"/>
  <c r="M62" i="16"/>
  <c r="I62" i="16"/>
  <c r="P61" i="16"/>
  <c r="M61" i="16"/>
  <c r="I61" i="16"/>
  <c r="P60" i="16"/>
  <c r="M60" i="16"/>
  <c r="I60" i="16"/>
  <c r="P59" i="16"/>
  <c r="M59" i="16"/>
  <c r="I59" i="16"/>
  <c r="P58" i="16"/>
  <c r="M58" i="16"/>
  <c r="I58" i="16"/>
  <c r="P57" i="16"/>
  <c r="M57" i="16"/>
  <c r="I57" i="16"/>
  <c r="P56" i="16"/>
  <c r="M56" i="16"/>
  <c r="I56" i="16"/>
  <c r="P55" i="16"/>
  <c r="M55" i="16"/>
  <c r="I55" i="16"/>
  <c r="P54" i="16"/>
  <c r="M54" i="16"/>
  <c r="I54" i="16"/>
  <c r="P53" i="16"/>
  <c r="M53" i="16"/>
  <c r="I53" i="16"/>
  <c r="P52" i="16"/>
  <c r="M52" i="16"/>
  <c r="I52" i="16"/>
  <c r="P51" i="16"/>
  <c r="M51" i="16"/>
  <c r="I51" i="16"/>
  <c r="P50" i="16"/>
  <c r="M50" i="16"/>
  <c r="I50" i="16"/>
  <c r="P49" i="16"/>
  <c r="M49" i="16"/>
  <c r="I49" i="16"/>
  <c r="P48" i="16"/>
  <c r="M48" i="16"/>
  <c r="I48" i="16"/>
  <c r="P47" i="16"/>
  <c r="M47" i="16"/>
  <c r="I47" i="16"/>
  <c r="P46" i="16"/>
  <c r="M46" i="16"/>
  <c r="I46" i="16"/>
  <c r="P45" i="16"/>
  <c r="M45" i="16"/>
  <c r="I45" i="16"/>
  <c r="P44" i="16"/>
  <c r="M44" i="16"/>
  <c r="I44" i="16"/>
  <c r="P43" i="16"/>
  <c r="M43" i="16"/>
  <c r="I43" i="16"/>
  <c r="P42" i="16"/>
  <c r="M42" i="16"/>
  <c r="I42" i="16"/>
  <c r="P41" i="16"/>
  <c r="M41" i="16"/>
  <c r="I41" i="16"/>
  <c r="P40" i="16"/>
  <c r="M40" i="16"/>
  <c r="I40" i="16"/>
  <c r="P39" i="16"/>
  <c r="M39" i="16"/>
  <c r="I39" i="16"/>
  <c r="P38" i="16"/>
  <c r="M38" i="16"/>
  <c r="I38" i="16"/>
  <c r="P37" i="16"/>
  <c r="M37" i="16"/>
  <c r="I37" i="16"/>
  <c r="P36" i="16"/>
  <c r="M36" i="16"/>
  <c r="I36" i="16"/>
  <c r="P35" i="16"/>
  <c r="M35" i="16"/>
  <c r="I35" i="16"/>
  <c r="P34" i="16"/>
  <c r="M34" i="16"/>
  <c r="I34" i="16"/>
  <c r="P33" i="16"/>
  <c r="M33" i="16"/>
  <c r="I33" i="16"/>
  <c r="P32" i="16"/>
  <c r="M32" i="16"/>
  <c r="I32" i="16"/>
  <c r="P31" i="16"/>
  <c r="M31" i="16"/>
  <c r="I31" i="16"/>
  <c r="P30" i="16"/>
  <c r="M30" i="16"/>
  <c r="I30" i="16"/>
  <c r="P29" i="16"/>
  <c r="M29" i="16"/>
  <c r="I29" i="16"/>
  <c r="P28" i="16"/>
  <c r="M28" i="16"/>
  <c r="I28" i="16"/>
  <c r="P27" i="16"/>
  <c r="M27" i="16"/>
  <c r="I27" i="16"/>
  <c r="P26" i="16"/>
  <c r="M26" i="16"/>
  <c r="I26" i="16"/>
  <c r="P25" i="16"/>
  <c r="M25" i="16"/>
  <c r="I25" i="16"/>
  <c r="P24" i="16"/>
  <c r="M24" i="16"/>
  <c r="I24" i="16"/>
  <c r="P23" i="16"/>
  <c r="M23" i="16"/>
  <c r="I23" i="16"/>
  <c r="P22" i="16"/>
  <c r="M22" i="16"/>
  <c r="I22" i="16"/>
  <c r="P21" i="16"/>
  <c r="M21" i="16"/>
  <c r="I21" i="16"/>
  <c r="P20" i="16"/>
  <c r="M20" i="16"/>
  <c r="I20" i="16"/>
  <c r="P19" i="16"/>
  <c r="M19" i="16"/>
  <c r="I19" i="16"/>
  <c r="P18" i="16"/>
  <c r="M18" i="16"/>
  <c r="I18" i="16"/>
  <c r="P17" i="16"/>
  <c r="M17" i="16"/>
  <c r="I17" i="16"/>
  <c r="P16" i="16"/>
  <c r="M16" i="16"/>
  <c r="I16" i="16"/>
  <c r="P15" i="16"/>
  <c r="M15" i="16"/>
  <c r="I15" i="16"/>
  <c r="P14" i="16"/>
  <c r="M14" i="16"/>
  <c r="I14" i="16"/>
  <c r="P13" i="16"/>
  <c r="M13" i="16"/>
  <c r="I13" i="16"/>
  <c r="P12" i="16"/>
  <c r="M12" i="16"/>
  <c r="I12" i="16"/>
  <c r="P11" i="16"/>
  <c r="M11" i="16"/>
  <c r="I11" i="16"/>
  <c r="P10" i="16"/>
  <c r="M10" i="16"/>
  <c r="I10" i="16"/>
  <c r="P9" i="16"/>
  <c r="M9" i="16"/>
  <c r="I9" i="16"/>
  <c r="H149" i="10"/>
  <c r="I149" i="10"/>
  <c r="N149" i="10"/>
  <c r="H150" i="10"/>
  <c r="I150" i="10"/>
  <c r="N150" i="10"/>
  <c r="H151" i="10"/>
  <c r="I151" i="10"/>
  <c r="N151" i="10"/>
  <c r="N148" i="10"/>
  <c r="I148" i="10"/>
  <c r="H148" i="10"/>
  <c r="N147" i="10"/>
  <c r="I147" i="10"/>
  <c r="H147" i="10"/>
  <c r="N146" i="10"/>
  <c r="I146" i="10"/>
  <c r="H146" i="10"/>
  <c r="N145" i="10"/>
  <c r="I145" i="10"/>
  <c r="H145" i="10"/>
  <c r="N144" i="10"/>
  <c r="I144" i="10"/>
  <c r="H144" i="10"/>
  <c r="N143" i="10"/>
  <c r="I143" i="10"/>
  <c r="H143" i="10"/>
  <c r="N142" i="10"/>
  <c r="I142" i="10"/>
  <c r="H142" i="10"/>
  <c r="N141" i="10"/>
  <c r="I141" i="10"/>
  <c r="H141" i="10"/>
  <c r="N140" i="10"/>
  <c r="I140" i="10"/>
  <c r="H140" i="10"/>
  <c r="N139" i="10"/>
  <c r="I139" i="10"/>
  <c r="H139" i="10"/>
  <c r="N138" i="10"/>
  <c r="I138" i="10"/>
  <c r="H138" i="10"/>
  <c r="N137" i="10"/>
  <c r="I137" i="10"/>
  <c r="H137" i="10"/>
  <c r="N136" i="10"/>
  <c r="I136" i="10"/>
  <c r="H136" i="10"/>
  <c r="N135" i="10"/>
  <c r="I135" i="10"/>
  <c r="H135" i="10"/>
  <c r="N134" i="10"/>
  <c r="I134" i="10"/>
  <c r="H134" i="10"/>
  <c r="N133" i="10"/>
  <c r="I133" i="10"/>
  <c r="H133" i="10"/>
  <c r="N132" i="10"/>
  <c r="I132" i="10"/>
  <c r="H132" i="10"/>
  <c r="N131" i="10"/>
  <c r="I131" i="10"/>
  <c r="H131" i="10"/>
  <c r="N130" i="10"/>
  <c r="I130" i="10"/>
  <c r="H130" i="10"/>
  <c r="N129" i="10"/>
  <c r="I129" i="10"/>
  <c r="H129" i="10"/>
  <c r="N128" i="10"/>
  <c r="I128" i="10"/>
  <c r="H128" i="10"/>
  <c r="N127" i="10"/>
  <c r="I127" i="10"/>
  <c r="H127" i="10"/>
  <c r="N126" i="10"/>
  <c r="I126" i="10"/>
  <c r="H126" i="10"/>
  <c r="N125" i="10"/>
  <c r="I125" i="10"/>
  <c r="H125" i="10"/>
  <c r="N124" i="10"/>
  <c r="I124" i="10"/>
  <c r="H124" i="10"/>
  <c r="N123" i="10"/>
  <c r="I123" i="10"/>
  <c r="H123" i="10"/>
  <c r="N122" i="10"/>
  <c r="I122" i="10"/>
  <c r="H122" i="10"/>
  <c r="N121" i="10"/>
  <c r="I121" i="10"/>
  <c r="H121" i="10"/>
  <c r="N120" i="10"/>
  <c r="I120" i="10"/>
  <c r="H120" i="10"/>
  <c r="N119" i="10"/>
  <c r="I119" i="10"/>
  <c r="H119" i="10"/>
  <c r="N118" i="10"/>
  <c r="I118" i="10"/>
  <c r="H118" i="10"/>
  <c r="N117" i="10"/>
  <c r="I117" i="10"/>
  <c r="H117" i="10"/>
  <c r="N116" i="10"/>
  <c r="I116" i="10"/>
  <c r="H116" i="10"/>
  <c r="N115" i="10"/>
  <c r="I115" i="10"/>
  <c r="H115" i="10"/>
  <c r="N114" i="10"/>
  <c r="I114" i="10"/>
  <c r="H114" i="10"/>
  <c r="N113" i="10"/>
  <c r="I113" i="10"/>
  <c r="H113" i="10"/>
  <c r="N112" i="10"/>
  <c r="I112" i="10"/>
  <c r="H112" i="10"/>
  <c r="N111" i="10"/>
  <c r="I111" i="10"/>
  <c r="H111" i="10"/>
  <c r="N110" i="10"/>
  <c r="I110" i="10"/>
  <c r="H110" i="10"/>
  <c r="N109" i="10"/>
  <c r="I109" i="10"/>
  <c r="H109" i="10"/>
  <c r="N108" i="10"/>
  <c r="I108" i="10"/>
  <c r="H108" i="10"/>
  <c r="N107" i="10"/>
  <c r="I107" i="10"/>
  <c r="H107" i="10"/>
  <c r="N106" i="10"/>
  <c r="I106" i="10"/>
  <c r="H106" i="10"/>
  <c r="N105" i="10"/>
  <c r="I105" i="10"/>
  <c r="H105" i="10"/>
  <c r="N104" i="10"/>
  <c r="I104" i="10"/>
  <c r="H104" i="10"/>
  <c r="N103" i="10"/>
  <c r="I103" i="10"/>
  <c r="H103" i="10"/>
  <c r="N102" i="10"/>
  <c r="I102" i="10"/>
  <c r="H102" i="10"/>
  <c r="N101" i="10"/>
  <c r="I101" i="10"/>
  <c r="H101" i="10"/>
  <c r="N100" i="10"/>
  <c r="I100" i="10"/>
  <c r="H100" i="10"/>
  <c r="N99" i="10"/>
  <c r="I99" i="10"/>
  <c r="H99" i="10"/>
  <c r="N98" i="10"/>
  <c r="I98" i="10"/>
  <c r="H98" i="10"/>
  <c r="N97" i="10"/>
  <c r="I97" i="10"/>
  <c r="H97" i="10"/>
  <c r="N96" i="10"/>
  <c r="I96" i="10"/>
  <c r="H96" i="10"/>
  <c r="N95" i="10"/>
  <c r="I95" i="10"/>
  <c r="H95" i="10"/>
  <c r="N94" i="10"/>
  <c r="I94" i="10"/>
  <c r="H94" i="10"/>
  <c r="N93" i="10"/>
  <c r="I93" i="10"/>
  <c r="H93" i="10"/>
  <c r="N92" i="10"/>
  <c r="I92" i="10"/>
  <c r="H92" i="10"/>
  <c r="N91" i="10"/>
  <c r="I91" i="10"/>
  <c r="H91" i="10"/>
  <c r="N90" i="10"/>
  <c r="I90" i="10"/>
  <c r="H90" i="10"/>
  <c r="N89" i="10"/>
  <c r="I89" i="10"/>
  <c r="H89" i="10"/>
  <c r="N88" i="10"/>
  <c r="I88" i="10"/>
  <c r="H88" i="10"/>
  <c r="N87" i="10"/>
  <c r="I87" i="10"/>
  <c r="H87" i="10"/>
  <c r="N86" i="10"/>
  <c r="I86" i="10"/>
  <c r="H86" i="10"/>
  <c r="N85" i="10"/>
  <c r="I85" i="10"/>
  <c r="H85" i="10"/>
  <c r="N84" i="10"/>
  <c r="I84" i="10"/>
  <c r="H84" i="10"/>
  <c r="N83" i="10"/>
  <c r="I83" i="10"/>
  <c r="H83" i="10"/>
  <c r="N82" i="10"/>
  <c r="I82" i="10"/>
  <c r="H82" i="10"/>
  <c r="N81" i="10"/>
  <c r="I81" i="10"/>
  <c r="H81" i="10"/>
  <c r="N80" i="10"/>
  <c r="I80" i="10"/>
  <c r="H80" i="10"/>
  <c r="N79" i="10"/>
  <c r="I79" i="10"/>
  <c r="H79" i="10"/>
  <c r="N78" i="10"/>
  <c r="I78" i="10"/>
  <c r="H78" i="10"/>
  <c r="N77" i="10"/>
  <c r="I77" i="10"/>
  <c r="H77" i="10"/>
  <c r="N76" i="10"/>
  <c r="I76" i="10"/>
  <c r="H76" i="10"/>
  <c r="N75" i="10"/>
  <c r="I75" i="10"/>
  <c r="H75" i="10"/>
  <c r="N74" i="10"/>
  <c r="I74" i="10"/>
  <c r="H74" i="10"/>
  <c r="N73" i="10"/>
  <c r="I73" i="10"/>
  <c r="H73" i="10"/>
  <c r="N72" i="10"/>
  <c r="I72" i="10"/>
  <c r="H72" i="10"/>
  <c r="N71" i="10"/>
  <c r="I71" i="10"/>
  <c r="H71" i="10"/>
  <c r="N70" i="10"/>
  <c r="I70" i="10"/>
  <c r="H70" i="10"/>
  <c r="N69" i="10"/>
  <c r="I69" i="10"/>
  <c r="H69" i="10"/>
  <c r="N68" i="10"/>
  <c r="I68" i="10"/>
  <c r="H68" i="10"/>
  <c r="N67" i="10"/>
  <c r="I67" i="10"/>
  <c r="H67" i="10"/>
  <c r="N66" i="10"/>
  <c r="I66" i="10"/>
  <c r="H66" i="10"/>
  <c r="N65" i="10"/>
  <c r="I65" i="10"/>
  <c r="H65" i="10"/>
  <c r="N64" i="10"/>
  <c r="I64" i="10"/>
  <c r="H64" i="10"/>
  <c r="N63" i="10"/>
  <c r="I63" i="10"/>
  <c r="H63" i="10"/>
  <c r="N62" i="10"/>
  <c r="I62" i="10"/>
  <c r="H62" i="10"/>
  <c r="N61" i="10"/>
  <c r="I61" i="10"/>
  <c r="H61" i="10"/>
  <c r="N60" i="10"/>
  <c r="I60" i="10"/>
  <c r="H60" i="10"/>
  <c r="N59" i="10"/>
  <c r="I59" i="10"/>
  <c r="H59" i="10"/>
  <c r="N58" i="10"/>
  <c r="I58" i="10"/>
  <c r="H58" i="10"/>
  <c r="N57" i="10"/>
  <c r="I57" i="10"/>
  <c r="H57" i="10"/>
  <c r="N56" i="10"/>
  <c r="I56" i="10"/>
  <c r="H56" i="10"/>
  <c r="N55" i="10"/>
  <c r="I55" i="10"/>
  <c r="H55" i="10"/>
  <c r="N54" i="10"/>
  <c r="I54" i="10"/>
  <c r="H54" i="10"/>
  <c r="N53" i="10"/>
  <c r="I53" i="10"/>
  <c r="H53" i="10"/>
  <c r="N52" i="10"/>
  <c r="I52" i="10"/>
  <c r="H52" i="10"/>
  <c r="N51" i="10"/>
  <c r="I51" i="10"/>
  <c r="H51" i="10"/>
  <c r="N50" i="10"/>
  <c r="I50" i="10"/>
  <c r="H50" i="10"/>
  <c r="N49" i="10"/>
  <c r="I49" i="10"/>
  <c r="H49" i="10"/>
  <c r="N48" i="10"/>
  <c r="I48" i="10"/>
  <c r="H48" i="10"/>
  <c r="N47" i="10"/>
  <c r="I47" i="10"/>
  <c r="H47" i="10"/>
  <c r="N46" i="10"/>
  <c r="I46" i="10"/>
  <c r="H46" i="10"/>
  <c r="N45" i="10"/>
  <c r="I45" i="10"/>
  <c r="H45" i="10"/>
  <c r="N44" i="10"/>
  <c r="I44" i="10"/>
  <c r="H44" i="10"/>
  <c r="N43" i="10"/>
  <c r="I43" i="10"/>
  <c r="H43" i="10"/>
  <c r="N42" i="10"/>
  <c r="I42" i="10"/>
  <c r="H42" i="10"/>
  <c r="N41" i="10"/>
  <c r="I41" i="10"/>
  <c r="H41" i="10"/>
  <c r="N40" i="10"/>
  <c r="I40" i="10"/>
  <c r="H40" i="10"/>
  <c r="N39" i="10"/>
  <c r="I39" i="10"/>
  <c r="H39" i="10"/>
  <c r="N38" i="10"/>
  <c r="I38" i="10"/>
  <c r="H38" i="10"/>
  <c r="N37" i="10"/>
  <c r="I37" i="10"/>
  <c r="H37" i="10"/>
  <c r="N36" i="10"/>
  <c r="I36" i="10"/>
  <c r="H36" i="10"/>
  <c r="N35" i="10"/>
  <c r="I35" i="10"/>
  <c r="H35" i="10"/>
  <c r="N34" i="10"/>
  <c r="I34" i="10"/>
  <c r="H34" i="10"/>
  <c r="N33" i="10"/>
  <c r="I33" i="10"/>
  <c r="H33" i="10"/>
  <c r="N32" i="10"/>
  <c r="I32" i="10"/>
  <c r="H32" i="10"/>
  <c r="N31" i="10"/>
  <c r="I31" i="10"/>
  <c r="H31" i="10"/>
  <c r="N30" i="10"/>
  <c r="I30" i="10"/>
  <c r="H30" i="10"/>
  <c r="N29" i="10"/>
  <c r="I29" i="10"/>
  <c r="H29" i="10"/>
  <c r="N28" i="10"/>
  <c r="I28" i="10"/>
  <c r="H28" i="10"/>
  <c r="N27" i="10"/>
  <c r="I27" i="10"/>
  <c r="H27" i="10"/>
  <c r="N26" i="10"/>
  <c r="I26" i="10"/>
  <c r="H26" i="10"/>
  <c r="N25" i="10"/>
  <c r="I25" i="10"/>
  <c r="H25" i="10"/>
  <c r="N24" i="10"/>
  <c r="I24" i="10"/>
  <c r="H24" i="10"/>
  <c r="N23" i="10"/>
  <c r="I23" i="10"/>
  <c r="H23" i="10"/>
  <c r="N22" i="10"/>
  <c r="I22" i="10"/>
  <c r="H22" i="10"/>
  <c r="N21" i="10"/>
  <c r="I21" i="10"/>
  <c r="H21" i="10"/>
  <c r="N20" i="10"/>
  <c r="I20" i="10"/>
  <c r="H20" i="10"/>
  <c r="N19" i="10"/>
  <c r="I19" i="10"/>
  <c r="H19" i="10"/>
  <c r="N18" i="10"/>
  <c r="I18" i="10"/>
  <c r="H18" i="10"/>
  <c r="N17" i="10"/>
  <c r="I17" i="10"/>
  <c r="H17" i="10"/>
  <c r="N16" i="10"/>
  <c r="I16" i="10"/>
  <c r="H16" i="10"/>
  <c r="N15" i="10"/>
  <c r="I15" i="10"/>
  <c r="H15" i="10"/>
  <c r="N14" i="10"/>
  <c r="I14" i="10"/>
  <c r="H14" i="10"/>
  <c r="N13" i="10"/>
  <c r="I13" i="10"/>
  <c r="H13" i="10"/>
  <c r="N12" i="10"/>
  <c r="I12" i="10"/>
  <c r="H12" i="10"/>
  <c r="N11" i="10"/>
  <c r="I11" i="10"/>
  <c r="H11" i="10"/>
  <c r="N10" i="10"/>
  <c r="I10" i="10"/>
  <c r="H10" i="10"/>
  <c r="N9" i="10"/>
  <c r="I9" i="10"/>
  <c r="H9" i="10"/>
  <c r="J141" i="16" l="1"/>
  <c r="J145" i="16"/>
  <c r="J147" i="16"/>
  <c r="J149" i="16"/>
  <c r="Q149" i="16" s="1"/>
  <c r="J151" i="16"/>
  <c r="M8" i="16"/>
  <c r="M6" i="16" s="1"/>
  <c r="I8" i="16"/>
  <c r="I6" i="16" s="1"/>
  <c r="P8" i="16"/>
  <c r="P6" i="16" s="1"/>
  <c r="J138" i="16"/>
  <c r="Q138" i="16" s="1"/>
  <c r="J140" i="16"/>
  <c r="Q140" i="16" s="1"/>
  <c r="H8" i="10"/>
  <c r="K8" i="13"/>
  <c r="K6" i="13" s="1"/>
  <c r="I8" i="10"/>
  <c r="N8" i="10"/>
  <c r="J101" i="16"/>
  <c r="Q101" i="16" s="1"/>
  <c r="J103" i="16"/>
  <c r="Q103" i="16" s="1"/>
  <c r="J117" i="16"/>
  <c r="J119" i="16"/>
  <c r="Q119" i="16" s="1"/>
  <c r="J120" i="16"/>
  <c r="Q120" i="16" s="1"/>
  <c r="J121" i="16"/>
  <c r="J122" i="16"/>
  <c r="Q122" i="16" s="1"/>
  <c r="J123" i="16"/>
  <c r="Q123" i="16" s="1"/>
  <c r="J125" i="16"/>
  <c r="Q125" i="16" s="1"/>
  <c r="J111" i="16"/>
  <c r="Q111" i="16" s="1"/>
  <c r="J127" i="16"/>
  <c r="Q127" i="16" s="1"/>
  <c r="J136" i="16"/>
  <c r="Q136" i="16" s="1"/>
  <c r="J133" i="16"/>
  <c r="Q133" i="16" s="1"/>
  <c r="P6" i="15"/>
  <c r="I6" i="15"/>
  <c r="J9" i="10"/>
  <c r="O9" i="10" s="1"/>
  <c r="J15" i="10"/>
  <c r="O15" i="10" s="1"/>
  <c r="J23" i="10"/>
  <c r="O23" i="10" s="1"/>
  <c r="J63" i="10"/>
  <c r="O63" i="10" s="1"/>
  <c r="J92" i="10"/>
  <c r="J116" i="10"/>
  <c r="O116" i="10" s="1"/>
  <c r="J46" i="10"/>
  <c r="O46" i="10" s="1"/>
  <c r="J54" i="10"/>
  <c r="O54" i="10" s="1"/>
  <c r="J78" i="10"/>
  <c r="O78" i="10" s="1"/>
  <c r="J86" i="10"/>
  <c r="O86" i="10" s="1"/>
  <c r="J106" i="10"/>
  <c r="O106" i="10" s="1"/>
  <c r="J110" i="10"/>
  <c r="O110" i="10" s="1"/>
  <c r="J114" i="10"/>
  <c r="O114" i="10" s="1"/>
  <c r="J138" i="10"/>
  <c r="O138" i="10" s="1"/>
  <c r="J146" i="10"/>
  <c r="O146" i="10" s="1"/>
  <c r="J148" i="10"/>
  <c r="O148" i="10" s="1"/>
  <c r="J151" i="10"/>
  <c r="O151" i="10" s="1"/>
  <c r="J12" i="10"/>
  <c r="O12" i="10" s="1"/>
  <c r="J20" i="10"/>
  <c r="O20" i="10" s="1"/>
  <c r="J67" i="10"/>
  <c r="O67" i="10" s="1"/>
  <c r="J99" i="10"/>
  <c r="O99" i="10" s="1"/>
  <c r="J108" i="10"/>
  <c r="O108" i="10" s="1"/>
  <c r="J119" i="10"/>
  <c r="O119" i="10" s="1"/>
  <c r="J128" i="10"/>
  <c r="O128" i="10" s="1"/>
  <c r="J131" i="10"/>
  <c r="O131" i="10" s="1"/>
  <c r="J17" i="10"/>
  <c r="O17" i="10" s="1"/>
  <c r="J25" i="10"/>
  <c r="O25" i="10" s="1"/>
  <c r="J33" i="10"/>
  <c r="O33" i="10" s="1"/>
  <c r="J28" i="10"/>
  <c r="O28" i="10" s="1"/>
  <c r="J36" i="10"/>
  <c r="O36" i="10" s="1"/>
  <c r="J39" i="10"/>
  <c r="O39" i="10" s="1"/>
  <c r="J48" i="10"/>
  <c r="O48" i="10" s="1"/>
  <c r="J51" i="10"/>
  <c r="O51" i="10" s="1"/>
  <c r="J56" i="10"/>
  <c r="O56" i="10" s="1"/>
  <c r="J59" i="10"/>
  <c r="O59" i="10" s="1"/>
  <c r="J60" i="10"/>
  <c r="O60" i="10" s="1"/>
  <c r="J127" i="10"/>
  <c r="O127" i="10" s="1"/>
  <c r="J136" i="10"/>
  <c r="O136" i="10" s="1"/>
  <c r="J16" i="10"/>
  <c r="J44" i="10"/>
  <c r="O44" i="10" s="1"/>
  <c r="J45" i="10"/>
  <c r="O45" i="10" s="1"/>
  <c r="J49" i="10"/>
  <c r="O49" i="10" s="1"/>
  <c r="J52" i="10"/>
  <c r="O52" i="10" s="1"/>
  <c r="J61" i="10"/>
  <c r="O61" i="10" s="1"/>
  <c r="J72" i="10"/>
  <c r="J77" i="10"/>
  <c r="O77" i="10" s="1"/>
  <c r="J80" i="10"/>
  <c r="J88" i="10"/>
  <c r="O88" i="10" s="1"/>
  <c r="J104" i="10"/>
  <c r="O104" i="10" s="1"/>
  <c r="J109" i="10"/>
  <c r="O109" i="10" s="1"/>
  <c r="J112" i="10"/>
  <c r="O112" i="10" s="1"/>
  <c r="J124" i="10"/>
  <c r="O124" i="10" s="1"/>
  <c r="J129" i="10"/>
  <c r="O129" i="10" s="1"/>
  <c r="J137" i="10"/>
  <c r="O137" i="10" s="1"/>
  <c r="J141" i="10"/>
  <c r="O141" i="10" s="1"/>
  <c r="J144" i="10"/>
  <c r="O144" i="10" s="1"/>
  <c r="J149" i="10"/>
  <c r="O149" i="10" s="1"/>
  <c r="J84" i="10"/>
  <c r="O84" i="10" s="1"/>
  <c r="J105" i="16"/>
  <c r="Q105" i="16" s="1"/>
  <c r="J107" i="16"/>
  <c r="Q107" i="16" s="1"/>
  <c r="J109" i="16"/>
  <c r="Q109" i="16" s="1"/>
  <c r="J113" i="16"/>
  <c r="Q113" i="16" s="1"/>
  <c r="J115" i="16"/>
  <c r="Q115" i="16" s="1"/>
  <c r="J144" i="16"/>
  <c r="Q144" i="16" s="1"/>
  <c r="J146" i="16"/>
  <c r="Q146" i="16" s="1"/>
  <c r="J148" i="16"/>
  <c r="Q148" i="16" s="1"/>
  <c r="J129" i="16"/>
  <c r="Q129" i="16" s="1"/>
  <c r="J131" i="16"/>
  <c r="Q131" i="16" s="1"/>
  <c r="J104" i="16"/>
  <c r="Q104" i="16" s="1"/>
  <c r="J106" i="16"/>
  <c r="Q106" i="16" s="1"/>
  <c r="J135" i="16"/>
  <c r="Q135" i="16" s="1"/>
  <c r="J137" i="16"/>
  <c r="Q137" i="16" s="1"/>
  <c r="J139" i="16"/>
  <c r="Q139" i="16" s="1"/>
  <c r="J112" i="16"/>
  <c r="Q112" i="16" s="1"/>
  <c r="J114" i="16"/>
  <c r="Q114" i="16" s="1"/>
  <c r="J116" i="16"/>
  <c r="Q147" i="16"/>
  <c r="Q151" i="16"/>
  <c r="J143" i="16"/>
  <c r="Q143" i="16" s="1"/>
  <c r="J128" i="16"/>
  <c r="Q128" i="16" s="1"/>
  <c r="J130" i="16"/>
  <c r="Q130" i="16" s="1"/>
  <c r="J132" i="16"/>
  <c r="Q132" i="16" s="1"/>
  <c r="J10" i="10"/>
  <c r="J18" i="10"/>
  <c r="O18" i="10" s="1"/>
  <c r="J26" i="10"/>
  <c r="O26" i="10" s="1"/>
  <c r="J34" i="10"/>
  <c r="O34" i="10" s="1"/>
  <c r="J42" i="10"/>
  <c r="O42" i="10" s="1"/>
  <c r="J47" i="10"/>
  <c r="O47" i="10" s="1"/>
  <c r="J68" i="10"/>
  <c r="O68" i="10" s="1"/>
  <c r="J94" i="10"/>
  <c r="O94" i="10" s="1"/>
  <c r="J102" i="10"/>
  <c r="O102" i="10" s="1"/>
  <c r="J107" i="10"/>
  <c r="O107" i="10" s="1"/>
  <c r="J120" i="10"/>
  <c r="O120" i="10" s="1"/>
  <c r="J13" i="10"/>
  <c r="O13" i="10" s="1"/>
  <c r="J21" i="10"/>
  <c r="O21" i="10" s="1"/>
  <c r="J24" i="10"/>
  <c r="O24" i="10" s="1"/>
  <c r="J29" i="10"/>
  <c r="O29" i="10" s="1"/>
  <c r="J32" i="10"/>
  <c r="O32" i="10" s="1"/>
  <c r="J37" i="10"/>
  <c r="O37" i="10" s="1"/>
  <c r="J40" i="10"/>
  <c r="O40" i="10" s="1"/>
  <c r="J58" i="10"/>
  <c r="O58" i="10" s="1"/>
  <c r="J76" i="10"/>
  <c r="O76" i="10" s="1"/>
  <c r="J79" i="10"/>
  <c r="O79" i="10" s="1"/>
  <c r="J100" i="10"/>
  <c r="O100" i="10" s="1"/>
  <c r="J118" i="10"/>
  <c r="O118" i="10" s="1"/>
  <c r="J126" i="10"/>
  <c r="O126" i="10" s="1"/>
  <c r="J139" i="10"/>
  <c r="O139" i="10" s="1"/>
  <c r="J11" i="10"/>
  <c r="O11" i="10" s="1"/>
  <c r="J19" i="10"/>
  <c r="O19" i="10" s="1"/>
  <c r="J27" i="10"/>
  <c r="O27" i="10" s="1"/>
  <c r="J35" i="10"/>
  <c r="O35" i="10" s="1"/>
  <c r="J74" i="10"/>
  <c r="O74" i="10" s="1"/>
  <c r="J95" i="10"/>
  <c r="O95" i="10" s="1"/>
  <c r="J64" i="10"/>
  <c r="O64" i="10" s="1"/>
  <c r="J90" i="10"/>
  <c r="O90" i="10" s="1"/>
  <c r="J132" i="10"/>
  <c r="O132" i="10" s="1"/>
  <c r="J62" i="10"/>
  <c r="O62" i="10" s="1"/>
  <c r="J70" i="10"/>
  <c r="O70" i="10" s="1"/>
  <c r="J75" i="10"/>
  <c r="O75" i="10" s="1"/>
  <c r="J83" i="10"/>
  <c r="O83" i="10" s="1"/>
  <c r="J93" i="10"/>
  <c r="O93" i="10" s="1"/>
  <c r="J96" i="10"/>
  <c r="O96" i="10" s="1"/>
  <c r="J140" i="10"/>
  <c r="O140" i="10" s="1"/>
  <c r="J143" i="10"/>
  <c r="O143" i="10" s="1"/>
  <c r="J150" i="10"/>
  <c r="O150" i="10" s="1"/>
  <c r="J31" i="10"/>
  <c r="O31" i="10" s="1"/>
  <c r="J69" i="10"/>
  <c r="O69" i="10" s="1"/>
  <c r="J101" i="10"/>
  <c r="O101" i="10" s="1"/>
  <c r="J111" i="10"/>
  <c r="O111" i="10" s="1"/>
  <c r="J113" i="10"/>
  <c r="O113" i="10" s="1"/>
  <c r="J123" i="10"/>
  <c r="O123" i="10" s="1"/>
  <c r="J125" i="10"/>
  <c r="O125" i="10" s="1"/>
  <c r="J130" i="10"/>
  <c r="O130" i="10" s="1"/>
  <c r="J142" i="10"/>
  <c r="O142" i="10" s="1"/>
  <c r="J108" i="16"/>
  <c r="Q108" i="16" s="1"/>
  <c r="J124" i="16"/>
  <c r="Q124" i="16" s="1"/>
  <c r="J22" i="10"/>
  <c r="O22" i="10" s="1"/>
  <c r="J38" i="10"/>
  <c r="O38" i="10" s="1"/>
  <c r="J43" i="10"/>
  <c r="O43" i="10" s="1"/>
  <c r="J50" i="10"/>
  <c r="O50" i="10" s="1"/>
  <c r="J55" i="10"/>
  <c r="O55" i="10" s="1"/>
  <c r="J57" i="10"/>
  <c r="O57" i="10" s="1"/>
  <c r="J82" i="10"/>
  <c r="O82" i="10" s="1"/>
  <c r="J87" i="10"/>
  <c r="O87" i="10" s="1"/>
  <c r="J89" i="10"/>
  <c r="O89" i="10" s="1"/>
  <c r="J135" i="10"/>
  <c r="O135" i="10" s="1"/>
  <c r="J147" i="10"/>
  <c r="O147" i="10" s="1"/>
  <c r="J110" i="16"/>
  <c r="Q110" i="16" s="1"/>
  <c r="J126" i="16"/>
  <c r="Q126" i="16" s="1"/>
  <c r="J142" i="16"/>
  <c r="Q142" i="16" s="1"/>
  <c r="J65" i="10"/>
  <c r="O65" i="10" s="1"/>
  <c r="J97" i="10"/>
  <c r="O97" i="10" s="1"/>
  <c r="J121" i="10"/>
  <c r="O121" i="10" s="1"/>
  <c r="J133" i="10"/>
  <c r="O133" i="10" s="1"/>
  <c r="J91" i="10"/>
  <c r="J41" i="10"/>
  <c r="O41" i="10" s="1"/>
  <c r="J53" i="10"/>
  <c r="O53" i="10" s="1"/>
  <c r="J85" i="10"/>
  <c r="O85" i="10" s="1"/>
  <c r="J145" i="10"/>
  <c r="O145" i="10" s="1"/>
  <c r="Q116" i="16"/>
  <c r="J81" i="10"/>
  <c r="O81" i="10" s="1"/>
  <c r="J14" i="10"/>
  <c r="O14" i="10" s="1"/>
  <c r="J30" i="10"/>
  <c r="O30" i="10" s="1"/>
  <c r="J66" i="10"/>
  <c r="O66" i="10" s="1"/>
  <c r="J71" i="10"/>
  <c r="O71" i="10" s="1"/>
  <c r="J73" i="10"/>
  <c r="O73" i="10" s="1"/>
  <c r="J98" i="10"/>
  <c r="O98" i="10" s="1"/>
  <c r="J103" i="10"/>
  <c r="O103" i="10" s="1"/>
  <c r="J105" i="10"/>
  <c r="O105" i="10" s="1"/>
  <c r="J115" i="10"/>
  <c r="O115" i="10" s="1"/>
  <c r="J117" i="10"/>
  <c r="O117" i="10" s="1"/>
  <c r="J122" i="10"/>
  <c r="O122" i="10" s="1"/>
  <c r="J134" i="10"/>
  <c r="O134" i="10" s="1"/>
  <c r="J102" i="16"/>
  <c r="Q102" i="16" s="1"/>
  <c r="J118" i="16"/>
  <c r="Q118" i="16" s="1"/>
  <c r="J134" i="16"/>
  <c r="Q134" i="16" s="1"/>
  <c r="J150" i="16"/>
  <c r="Q150" i="16" s="1"/>
  <c r="F120" i="15"/>
  <c r="J120" i="15" s="1"/>
  <c r="Q120" i="15" s="1"/>
  <c r="Q117" i="16"/>
  <c r="Q121" i="16"/>
  <c r="Q141" i="16"/>
  <c r="Q145" i="16"/>
  <c r="O16" i="10"/>
  <c r="O72" i="10"/>
  <c r="O80" i="10"/>
  <c r="O92" i="10"/>
  <c r="J8" i="10" l="1"/>
  <c r="J6" i="10" s="1"/>
  <c r="F100" i="16"/>
  <c r="O10" i="10"/>
  <c r="H6" i="10"/>
  <c r="N6" i="10"/>
  <c r="I6" i="10"/>
  <c r="O91" i="10"/>
  <c r="F119" i="15"/>
  <c r="O8" i="10" l="1"/>
  <c r="O6" i="10" s="1"/>
  <c r="J119" i="15"/>
  <c r="Q119" i="15" s="1"/>
  <c r="F99" i="16"/>
  <c r="J100" i="16"/>
  <c r="Q100" i="16" s="1"/>
  <c r="F118" i="15"/>
  <c r="J118" i="15" l="1"/>
  <c r="Q118" i="15" s="1"/>
  <c r="J99" i="16"/>
  <c r="Q99" i="16" s="1"/>
  <c r="F98" i="16"/>
  <c r="F117" i="15"/>
  <c r="G13" i="18"/>
  <c r="H13" i="18"/>
  <c r="K13" i="18"/>
  <c r="G14" i="18"/>
  <c r="H14" i="18"/>
  <c r="K14" i="18"/>
  <c r="G15" i="18"/>
  <c r="H15" i="18"/>
  <c r="K15" i="18"/>
  <c r="G16" i="18"/>
  <c r="H16" i="18"/>
  <c r="K16" i="18"/>
  <c r="G17" i="18"/>
  <c r="H17" i="18"/>
  <c r="K17" i="18"/>
  <c r="G18" i="18"/>
  <c r="H18" i="18"/>
  <c r="K18" i="18"/>
  <c r="G19" i="18"/>
  <c r="H19" i="18"/>
  <c r="K19" i="18"/>
  <c r="G20" i="18"/>
  <c r="H20" i="18"/>
  <c r="K20" i="18"/>
  <c r="G21" i="18"/>
  <c r="H21" i="18"/>
  <c r="K21" i="18"/>
  <c r="G22" i="18"/>
  <c r="H22" i="18"/>
  <c r="K22" i="18"/>
  <c r="G23" i="18"/>
  <c r="H23" i="18"/>
  <c r="K23" i="18"/>
  <c r="G24" i="18"/>
  <c r="H24" i="18"/>
  <c r="K24" i="18"/>
  <c r="G25" i="18"/>
  <c r="H25" i="18"/>
  <c r="K25" i="18"/>
  <c r="G26" i="18"/>
  <c r="H26" i="18"/>
  <c r="K26" i="18"/>
  <c r="G27" i="18"/>
  <c r="H27" i="18"/>
  <c r="K27" i="18"/>
  <c r="G28" i="18"/>
  <c r="H28" i="18"/>
  <c r="K28" i="18"/>
  <c r="G29" i="18"/>
  <c r="H29" i="18"/>
  <c r="K29" i="18"/>
  <c r="G30" i="18"/>
  <c r="H30" i="18"/>
  <c r="K30" i="18"/>
  <c r="G31" i="18"/>
  <c r="H31" i="18"/>
  <c r="K31" i="18"/>
  <c r="G32" i="18"/>
  <c r="H32" i="18"/>
  <c r="K32" i="18"/>
  <c r="G33" i="18"/>
  <c r="H33" i="18"/>
  <c r="K33" i="18"/>
  <c r="G34" i="18"/>
  <c r="H34" i="18"/>
  <c r="K34" i="18"/>
  <c r="G35" i="18"/>
  <c r="H35" i="18"/>
  <c r="K35" i="18"/>
  <c r="G36" i="18"/>
  <c r="H36" i="18"/>
  <c r="K36" i="18"/>
  <c r="G37" i="18"/>
  <c r="H37" i="18"/>
  <c r="K37" i="18"/>
  <c r="G38" i="18"/>
  <c r="H38" i="18"/>
  <c r="K38" i="18"/>
  <c r="G39" i="18"/>
  <c r="H39" i="18"/>
  <c r="K39" i="18"/>
  <c r="G40" i="18"/>
  <c r="H40" i="18"/>
  <c r="K40" i="18"/>
  <c r="G41" i="18"/>
  <c r="H41" i="18"/>
  <c r="K41" i="18"/>
  <c r="G42" i="18"/>
  <c r="H42" i="18"/>
  <c r="K42" i="18"/>
  <c r="G43" i="18"/>
  <c r="H43" i="18"/>
  <c r="K43" i="18"/>
  <c r="G44" i="18"/>
  <c r="H44" i="18"/>
  <c r="K44" i="18"/>
  <c r="G45" i="18"/>
  <c r="H45" i="18"/>
  <c r="K45" i="18"/>
  <c r="G46" i="18"/>
  <c r="H46" i="18"/>
  <c r="K46" i="18"/>
  <c r="G47" i="18"/>
  <c r="H47" i="18"/>
  <c r="K47" i="18"/>
  <c r="G48" i="18"/>
  <c r="H48" i="18"/>
  <c r="K48" i="18"/>
  <c r="G49" i="18"/>
  <c r="H49" i="18"/>
  <c r="K49" i="18"/>
  <c r="G50" i="18"/>
  <c r="H50" i="18"/>
  <c r="K50" i="18"/>
  <c r="G51" i="18"/>
  <c r="H51" i="18"/>
  <c r="K51" i="18"/>
  <c r="G52" i="18"/>
  <c r="H52" i="18"/>
  <c r="K52" i="18"/>
  <c r="G53" i="18"/>
  <c r="H53" i="18"/>
  <c r="K53" i="18"/>
  <c r="G54" i="18"/>
  <c r="H54" i="18"/>
  <c r="K54" i="18"/>
  <c r="G55" i="18"/>
  <c r="H55" i="18"/>
  <c r="K55" i="18"/>
  <c r="G56" i="18"/>
  <c r="H56" i="18"/>
  <c r="K56" i="18"/>
  <c r="G57" i="18"/>
  <c r="H57" i="18"/>
  <c r="K57" i="18"/>
  <c r="G58" i="18"/>
  <c r="H58" i="18"/>
  <c r="K58" i="18"/>
  <c r="G59" i="18"/>
  <c r="H59" i="18"/>
  <c r="K59" i="18"/>
  <c r="G60" i="18"/>
  <c r="H60" i="18"/>
  <c r="K60" i="18"/>
  <c r="G61" i="18"/>
  <c r="H61" i="18"/>
  <c r="K61" i="18"/>
  <c r="G62" i="18"/>
  <c r="H62" i="18"/>
  <c r="K62" i="18"/>
  <c r="G63" i="18"/>
  <c r="H63" i="18"/>
  <c r="K63" i="18"/>
  <c r="G64" i="18"/>
  <c r="H64" i="18"/>
  <c r="K64" i="18"/>
  <c r="G65" i="18"/>
  <c r="H65" i="18"/>
  <c r="K65" i="18"/>
  <c r="G66" i="18"/>
  <c r="H66" i="18"/>
  <c r="K66" i="18"/>
  <c r="G67" i="18"/>
  <c r="H67" i="18"/>
  <c r="K67" i="18"/>
  <c r="G68" i="18"/>
  <c r="H68" i="18"/>
  <c r="K68" i="18"/>
  <c r="G69" i="18"/>
  <c r="H69" i="18"/>
  <c r="K69" i="18"/>
  <c r="G70" i="18"/>
  <c r="H70" i="18"/>
  <c r="K70" i="18"/>
  <c r="G71" i="18"/>
  <c r="H71" i="18"/>
  <c r="K71" i="18"/>
  <c r="G72" i="18"/>
  <c r="H72" i="18"/>
  <c r="K72" i="18"/>
  <c r="G73" i="18"/>
  <c r="H73" i="18"/>
  <c r="K73" i="18"/>
  <c r="G74" i="18"/>
  <c r="H74" i="18"/>
  <c r="K74" i="18"/>
  <c r="G75" i="18"/>
  <c r="H75" i="18"/>
  <c r="K75" i="18"/>
  <c r="G76" i="18"/>
  <c r="H76" i="18"/>
  <c r="K76" i="18"/>
  <c r="G77" i="18"/>
  <c r="H77" i="18"/>
  <c r="K77" i="18"/>
  <c r="G78" i="18"/>
  <c r="H78" i="18"/>
  <c r="K78" i="18"/>
  <c r="G79" i="18"/>
  <c r="H79" i="18"/>
  <c r="K79" i="18"/>
  <c r="G80" i="18"/>
  <c r="H80" i="18"/>
  <c r="K80" i="18"/>
  <c r="G81" i="18"/>
  <c r="H81" i="18"/>
  <c r="K81" i="18"/>
  <c r="G82" i="18"/>
  <c r="H82" i="18"/>
  <c r="K82" i="18"/>
  <c r="G83" i="18"/>
  <c r="H83" i="18"/>
  <c r="K83" i="18"/>
  <c r="G84" i="18"/>
  <c r="H84" i="18"/>
  <c r="K84" i="18"/>
  <c r="G85" i="18"/>
  <c r="H85" i="18"/>
  <c r="K85" i="18"/>
  <c r="G86" i="18"/>
  <c r="H86" i="18"/>
  <c r="K86" i="18"/>
  <c r="G87" i="18"/>
  <c r="H87" i="18"/>
  <c r="K87" i="18"/>
  <c r="G88" i="18"/>
  <c r="H88" i="18"/>
  <c r="K88" i="18"/>
  <c r="G89" i="18"/>
  <c r="H89" i="18"/>
  <c r="K89" i="18"/>
  <c r="G90" i="18"/>
  <c r="H90" i="18"/>
  <c r="K90" i="18"/>
  <c r="G91" i="18"/>
  <c r="H91" i="18"/>
  <c r="K91" i="18"/>
  <c r="G92" i="18"/>
  <c r="H92" i="18"/>
  <c r="K92" i="18"/>
  <c r="G93" i="18"/>
  <c r="H93" i="18"/>
  <c r="K93" i="18"/>
  <c r="G94" i="18"/>
  <c r="H94" i="18"/>
  <c r="K94" i="18"/>
  <c r="G95" i="18"/>
  <c r="H95" i="18"/>
  <c r="K95" i="18"/>
  <c r="G96" i="18"/>
  <c r="H96" i="18"/>
  <c r="K96" i="18"/>
  <c r="G97" i="18"/>
  <c r="H97" i="18"/>
  <c r="K97" i="18"/>
  <c r="G98" i="18"/>
  <c r="H98" i="18"/>
  <c r="K98" i="18"/>
  <c r="G99" i="18"/>
  <c r="H99" i="18"/>
  <c r="I99" i="18"/>
  <c r="K99" i="18"/>
  <c r="G100" i="18"/>
  <c r="H100" i="18"/>
  <c r="I100" i="18"/>
  <c r="K100" i="18"/>
  <c r="G101" i="18"/>
  <c r="H101" i="18"/>
  <c r="I101" i="18"/>
  <c r="K101" i="18"/>
  <c r="G102" i="18"/>
  <c r="H102" i="18"/>
  <c r="I102" i="18"/>
  <c r="K102" i="18"/>
  <c r="G103" i="18"/>
  <c r="H103" i="18"/>
  <c r="I103" i="18"/>
  <c r="K103" i="18"/>
  <c r="G104" i="18"/>
  <c r="H104" i="18"/>
  <c r="I104" i="18"/>
  <c r="K104" i="18"/>
  <c r="G105" i="18"/>
  <c r="H105" i="18"/>
  <c r="I105" i="18"/>
  <c r="K105" i="18"/>
  <c r="G106" i="18"/>
  <c r="H106" i="18"/>
  <c r="I106" i="18"/>
  <c r="K106" i="18"/>
  <c r="G107" i="18"/>
  <c r="H107" i="18"/>
  <c r="I107" i="18"/>
  <c r="K107" i="18"/>
  <c r="G108" i="18"/>
  <c r="H108" i="18"/>
  <c r="I108" i="18"/>
  <c r="K108" i="18"/>
  <c r="G109" i="18"/>
  <c r="H109" i="18"/>
  <c r="I109" i="18"/>
  <c r="K109" i="18"/>
  <c r="G110" i="18"/>
  <c r="H110" i="18"/>
  <c r="I110" i="18"/>
  <c r="K110" i="18"/>
  <c r="G111" i="18"/>
  <c r="H111" i="18"/>
  <c r="I111" i="18"/>
  <c r="K111" i="18"/>
  <c r="G112" i="18"/>
  <c r="H112" i="18"/>
  <c r="I112" i="18"/>
  <c r="K112" i="18"/>
  <c r="G113" i="18"/>
  <c r="H113" i="18"/>
  <c r="I113" i="18"/>
  <c r="K113" i="18"/>
  <c r="G114" i="18"/>
  <c r="H114" i="18"/>
  <c r="I114" i="18"/>
  <c r="K114" i="18"/>
  <c r="G115" i="18"/>
  <c r="H115" i="18"/>
  <c r="I115" i="18"/>
  <c r="K115" i="18"/>
  <c r="G116" i="18"/>
  <c r="H116" i="18"/>
  <c r="I116" i="18"/>
  <c r="K116" i="18"/>
  <c r="G117" i="18"/>
  <c r="H117" i="18"/>
  <c r="I117" i="18"/>
  <c r="K117" i="18"/>
  <c r="G118" i="18"/>
  <c r="H118" i="18"/>
  <c r="I118" i="18"/>
  <c r="J118" i="18"/>
  <c r="K118" i="18"/>
  <c r="G119" i="18"/>
  <c r="H119" i="18"/>
  <c r="I119" i="18"/>
  <c r="J119" i="18"/>
  <c r="K119" i="18"/>
  <c r="G120" i="18"/>
  <c r="H120" i="18"/>
  <c r="I120" i="18"/>
  <c r="J120" i="18"/>
  <c r="K120" i="18"/>
  <c r="G121" i="18"/>
  <c r="H121" i="18"/>
  <c r="I121" i="18"/>
  <c r="J121" i="18"/>
  <c r="K121" i="18"/>
  <c r="G122" i="18"/>
  <c r="H122" i="18"/>
  <c r="I122" i="18"/>
  <c r="J122" i="18"/>
  <c r="K122" i="18"/>
  <c r="G123" i="18"/>
  <c r="H123" i="18"/>
  <c r="I123" i="18"/>
  <c r="J123" i="18"/>
  <c r="K123" i="18"/>
  <c r="G124" i="18"/>
  <c r="H124" i="18"/>
  <c r="I124" i="18"/>
  <c r="J124" i="18"/>
  <c r="K124" i="18"/>
  <c r="G125" i="18"/>
  <c r="H125" i="18"/>
  <c r="I125" i="18"/>
  <c r="J125" i="18"/>
  <c r="K125" i="18"/>
  <c r="G126" i="18"/>
  <c r="H126" i="18"/>
  <c r="I126" i="18"/>
  <c r="J126" i="18"/>
  <c r="K126" i="18"/>
  <c r="G127" i="18"/>
  <c r="H127" i="18"/>
  <c r="I127" i="18"/>
  <c r="J127" i="18"/>
  <c r="K127" i="18"/>
  <c r="G128" i="18"/>
  <c r="H128" i="18"/>
  <c r="I128" i="18"/>
  <c r="J128" i="18"/>
  <c r="K128" i="18"/>
  <c r="G129" i="18"/>
  <c r="H129" i="18"/>
  <c r="I129" i="18"/>
  <c r="J129" i="18"/>
  <c r="K129" i="18"/>
  <c r="G130" i="18"/>
  <c r="H130" i="18"/>
  <c r="I130" i="18"/>
  <c r="J130" i="18"/>
  <c r="K130" i="18"/>
  <c r="G131" i="18"/>
  <c r="H131" i="18"/>
  <c r="I131" i="18"/>
  <c r="J131" i="18"/>
  <c r="K131" i="18"/>
  <c r="G132" i="18"/>
  <c r="H132" i="18"/>
  <c r="I132" i="18"/>
  <c r="J132" i="18"/>
  <c r="K132" i="18"/>
  <c r="G133" i="18"/>
  <c r="H133" i="18"/>
  <c r="I133" i="18"/>
  <c r="J133" i="18"/>
  <c r="K133" i="18"/>
  <c r="G134" i="18"/>
  <c r="H134" i="18"/>
  <c r="I134" i="18"/>
  <c r="J134" i="18"/>
  <c r="K134" i="18"/>
  <c r="G135" i="18"/>
  <c r="H135" i="18"/>
  <c r="I135" i="18"/>
  <c r="J135" i="18"/>
  <c r="K135" i="18"/>
  <c r="G136" i="18"/>
  <c r="H136" i="18"/>
  <c r="I136" i="18"/>
  <c r="J136" i="18"/>
  <c r="K136" i="18"/>
  <c r="G137" i="18"/>
  <c r="H137" i="18"/>
  <c r="I137" i="18"/>
  <c r="J137" i="18"/>
  <c r="K137" i="18"/>
  <c r="G138" i="18"/>
  <c r="H138" i="18"/>
  <c r="I138" i="18"/>
  <c r="J138" i="18"/>
  <c r="K138" i="18"/>
  <c r="G139" i="18"/>
  <c r="H139" i="18"/>
  <c r="I139" i="18"/>
  <c r="J139" i="18"/>
  <c r="K139" i="18"/>
  <c r="G140" i="18"/>
  <c r="H140" i="18"/>
  <c r="I140" i="18"/>
  <c r="J140" i="18"/>
  <c r="K140" i="18"/>
  <c r="G141" i="18"/>
  <c r="H141" i="18"/>
  <c r="I141" i="18"/>
  <c r="J141" i="18"/>
  <c r="K141" i="18"/>
  <c r="G142" i="18"/>
  <c r="H142" i="18"/>
  <c r="I142" i="18"/>
  <c r="J142" i="18"/>
  <c r="K142" i="18"/>
  <c r="G143" i="18"/>
  <c r="H143" i="18"/>
  <c r="I143" i="18"/>
  <c r="J143" i="18"/>
  <c r="K143" i="18"/>
  <c r="G144" i="18"/>
  <c r="H144" i="18"/>
  <c r="I144" i="18"/>
  <c r="J144" i="18"/>
  <c r="K144" i="18"/>
  <c r="G145" i="18"/>
  <c r="H145" i="18"/>
  <c r="I145" i="18"/>
  <c r="J145" i="18"/>
  <c r="K145" i="18"/>
  <c r="G146" i="18"/>
  <c r="H146" i="18"/>
  <c r="I146" i="18"/>
  <c r="J146" i="18"/>
  <c r="K146" i="18"/>
  <c r="G147" i="18"/>
  <c r="H147" i="18"/>
  <c r="I147" i="18"/>
  <c r="J147" i="18"/>
  <c r="K147" i="18"/>
  <c r="G148" i="18"/>
  <c r="H148" i="18"/>
  <c r="I148" i="18"/>
  <c r="J148" i="18"/>
  <c r="K148" i="18"/>
  <c r="G149" i="18"/>
  <c r="H149" i="18"/>
  <c r="I149" i="18"/>
  <c r="J149" i="18"/>
  <c r="K149" i="18"/>
  <c r="G150" i="18"/>
  <c r="H150" i="18"/>
  <c r="I150" i="18"/>
  <c r="J150" i="18"/>
  <c r="K150" i="18"/>
  <c r="G151" i="18"/>
  <c r="H151" i="18"/>
  <c r="I151" i="18"/>
  <c r="J151" i="18"/>
  <c r="K151" i="18"/>
  <c r="K12" i="18"/>
  <c r="H12" i="18"/>
  <c r="G12" i="18"/>
  <c r="K11" i="18"/>
  <c r="H11" i="18"/>
  <c r="G11" i="18"/>
  <c r="K10" i="18"/>
  <c r="H10" i="18"/>
  <c r="G10" i="18"/>
  <c r="K9" i="18"/>
  <c r="H9" i="18"/>
  <c r="G9" i="18"/>
  <c r="K7" i="18"/>
  <c r="J7" i="18"/>
  <c r="I7" i="18"/>
  <c r="H7" i="18"/>
  <c r="G7" i="18"/>
  <c r="F151" i="18"/>
  <c r="E151" i="18"/>
  <c r="F150" i="18"/>
  <c r="E150" i="18"/>
  <c r="F149" i="18"/>
  <c r="E149" i="18"/>
  <c r="F148" i="18"/>
  <c r="E148" i="18"/>
  <c r="F147" i="18"/>
  <c r="E147" i="18"/>
  <c r="F146" i="18"/>
  <c r="E146" i="18"/>
  <c r="F145" i="18"/>
  <c r="E145" i="18"/>
  <c r="F144" i="18"/>
  <c r="E144" i="18"/>
  <c r="F143" i="18"/>
  <c r="E143" i="18"/>
  <c r="F142" i="18"/>
  <c r="E142" i="18"/>
  <c r="F141" i="18"/>
  <c r="E141" i="18"/>
  <c r="F140" i="18"/>
  <c r="E140" i="18"/>
  <c r="F139" i="18"/>
  <c r="E139" i="18"/>
  <c r="F138" i="18"/>
  <c r="E138" i="18"/>
  <c r="F137" i="18"/>
  <c r="E137" i="18"/>
  <c r="F136" i="18"/>
  <c r="E136" i="18"/>
  <c r="F135" i="18"/>
  <c r="E135" i="18"/>
  <c r="F134" i="18"/>
  <c r="E134" i="18"/>
  <c r="F133" i="18"/>
  <c r="E133" i="18"/>
  <c r="F132" i="18"/>
  <c r="E132" i="18"/>
  <c r="F131" i="18"/>
  <c r="E131" i="18"/>
  <c r="F130" i="18"/>
  <c r="E130" i="18"/>
  <c r="F129" i="18"/>
  <c r="F128" i="18"/>
  <c r="F127" i="18"/>
  <c r="E127" i="18"/>
  <c r="F126" i="18"/>
  <c r="E126" i="18"/>
  <c r="F125" i="18"/>
  <c r="E125" i="18"/>
  <c r="F124" i="18"/>
  <c r="E124" i="18"/>
  <c r="F123" i="18"/>
  <c r="E123" i="18"/>
  <c r="F122" i="18"/>
  <c r="E122" i="18"/>
  <c r="F121" i="18"/>
  <c r="E121" i="18"/>
  <c r="F120" i="18"/>
  <c r="E120" i="18"/>
  <c r="F119" i="18"/>
  <c r="E119" i="18"/>
  <c r="F118" i="18"/>
  <c r="E118" i="18"/>
  <c r="F117" i="18"/>
  <c r="E117" i="18"/>
  <c r="F116" i="18"/>
  <c r="E116" i="18"/>
  <c r="F115" i="18"/>
  <c r="E115" i="18"/>
  <c r="F114" i="18"/>
  <c r="E114" i="18"/>
  <c r="F113" i="18"/>
  <c r="E113" i="18"/>
  <c r="F112" i="18"/>
  <c r="E112" i="18"/>
  <c r="F111" i="18"/>
  <c r="E111" i="18"/>
  <c r="F110" i="18"/>
  <c r="E110" i="18"/>
  <c r="F109" i="18"/>
  <c r="E109" i="18"/>
  <c r="F108" i="18"/>
  <c r="E108" i="18"/>
  <c r="F107" i="18"/>
  <c r="E107" i="18"/>
  <c r="F106" i="18"/>
  <c r="E106" i="18"/>
  <c r="F105" i="18"/>
  <c r="E105" i="18"/>
  <c r="F104" i="18"/>
  <c r="E104" i="18"/>
  <c r="F103" i="18"/>
  <c r="E103" i="18"/>
  <c r="F102" i="18"/>
  <c r="E102" i="18"/>
  <c r="F101" i="18"/>
  <c r="E101" i="18"/>
  <c r="F100" i="18"/>
  <c r="E100" i="18"/>
  <c r="F99" i="18"/>
  <c r="E99" i="18"/>
  <c r="F98" i="18"/>
  <c r="E98" i="18"/>
  <c r="F97" i="18"/>
  <c r="E97" i="18"/>
  <c r="F96" i="18"/>
  <c r="E96" i="18"/>
  <c r="F95" i="18"/>
  <c r="E95" i="18"/>
  <c r="F94" i="18"/>
  <c r="E94" i="18"/>
  <c r="F93" i="18"/>
  <c r="E93" i="18"/>
  <c r="F92" i="18"/>
  <c r="E92" i="18"/>
  <c r="F91" i="18"/>
  <c r="E91" i="18"/>
  <c r="F90" i="18"/>
  <c r="E90" i="18"/>
  <c r="F89" i="18"/>
  <c r="E89" i="18"/>
  <c r="F88" i="18"/>
  <c r="E88" i="18"/>
  <c r="F87" i="18"/>
  <c r="E87" i="18"/>
  <c r="F86" i="18"/>
  <c r="E86" i="18"/>
  <c r="F85" i="18"/>
  <c r="E85" i="18"/>
  <c r="F84" i="18"/>
  <c r="E84" i="18"/>
  <c r="F83" i="18"/>
  <c r="E83" i="18"/>
  <c r="F82" i="18"/>
  <c r="E82" i="18"/>
  <c r="F81" i="18"/>
  <c r="E81" i="18"/>
  <c r="F80" i="18"/>
  <c r="E80" i="18"/>
  <c r="F79" i="18"/>
  <c r="E79" i="18"/>
  <c r="F78" i="18"/>
  <c r="E78" i="18"/>
  <c r="F77" i="18"/>
  <c r="E77" i="18"/>
  <c r="F76" i="18"/>
  <c r="E76" i="18"/>
  <c r="F75" i="18"/>
  <c r="E75" i="18"/>
  <c r="F74" i="18"/>
  <c r="E74" i="18"/>
  <c r="F73" i="18"/>
  <c r="E73" i="18"/>
  <c r="F72" i="18"/>
  <c r="E72" i="18"/>
  <c r="F71" i="18"/>
  <c r="E71" i="18"/>
  <c r="F70" i="18"/>
  <c r="E70" i="18"/>
  <c r="F69" i="18"/>
  <c r="E69" i="18"/>
  <c r="F68" i="18"/>
  <c r="E68" i="18"/>
  <c r="F67" i="18"/>
  <c r="E67" i="18"/>
  <c r="F66" i="18"/>
  <c r="E66" i="18"/>
  <c r="F65" i="18"/>
  <c r="E65" i="18"/>
  <c r="F64" i="18"/>
  <c r="E64" i="18"/>
  <c r="F63" i="18"/>
  <c r="E63" i="18"/>
  <c r="F62" i="18"/>
  <c r="E62" i="18"/>
  <c r="F61" i="18"/>
  <c r="E61" i="18"/>
  <c r="F60" i="18"/>
  <c r="E60" i="18"/>
  <c r="F59" i="18"/>
  <c r="E59" i="18"/>
  <c r="F58" i="18"/>
  <c r="E58" i="18"/>
  <c r="F57" i="18"/>
  <c r="E57" i="18"/>
  <c r="F56" i="18"/>
  <c r="E56" i="18"/>
  <c r="F55" i="18"/>
  <c r="E55" i="18"/>
  <c r="F54" i="18"/>
  <c r="E54" i="18"/>
  <c r="F53" i="18"/>
  <c r="E53" i="18"/>
  <c r="F52" i="18"/>
  <c r="E52" i="18"/>
  <c r="F51" i="18"/>
  <c r="E51" i="18"/>
  <c r="F50" i="18"/>
  <c r="E50" i="18"/>
  <c r="F49" i="18"/>
  <c r="E49" i="18"/>
  <c r="F48" i="18"/>
  <c r="E48" i="18"/>
  <c r="F47" i="18"/>
  <c r="E47" i="18"/>
  <c r="F46" i="18"/>
  <c r="E46" i="18"/>
  <c r="F45" i="18"/>
  <c r="E45" i="18"/>
  <c r="F44" i="18"/>
  <c r="E44" i="18"/>
  <c r="F43" i="18"/>
  <c r="E43" i="18"/>
  <c r="F42" i="18"/>
  <c r="E42" i="18"/>
  <c r="F41" i="18"/>
  <c r="E41" i="18"/>
  <c r="F40" i="18"/>
  <c r="E40" i="18"/>
  <c r="F39" i="18"/>
  <c r="E39" i="18"/>
  <c r="F38" i="18"/>
  <c r="E38" i="18"/>
  <c r="F37" i="18"/>
  <c r="E37" i="18"/>
  <c r="F36" i="18"/>
  <c r="E36" i="18"/>
  <c r="F35" i="18"/>
  <c r="E35" i="18"/>
  <c r="F34" i="18"/>
  <c r="E34" i="18"/>
  <c r="F33" i="18"/>
  <c r="E33" i="18"/>
  <c r="F32" i="18"/>
  <c r="E32" i="18"/>
  <c r="F31" i="18"/>
  <c r="E31" i="18"/>
  <c r="F30" i="18"/>
  <c r="E30" i="18"/>
  <c r="F29" i="18"/>
  <c r="E29" i="18"/>
  <c r="F28" i="18"/>
  <c r="E28" i="18"/>
  <c r="F27" i="18"/>
  <c r="E27" i="18"/>
  <c r="F26" i="18"/>
  <c r="E26" i="18"/>
  <c r="F25" i="18"/>
  <c r="E25" i="18"/>
  <c r="F24" i="18"/>
  <c r="E24" i="18"/>
  <c r="F23" i="18"/>
  <c r="E23" i="18"/>
  <c r="F22" i="18"/>
  <c r="E22" i="18"/>
  <c r="F21" i="18"/>
  <c r="E21" i="18"/>
  <c r="F20" i="18"/>
  <c r="E20" i="18"/>
  <c r="F19" i="18"/>
  <c r="E19" i="18"/>
  <c r="F18" i="18"/>
  <c r="E18" i="18"/>
  <c r="F17" i="18"/>
  <c r="E17" i="18"/>
  <c r="F16" i="18"/>
  <c r="E16" i="18"/>
  <c r="F15" i="18"/>
  <c r="E15" i="18"/>
  <c r="F14" i="18"/>
  <c r="E14" i="18"/>
  <c r="F13" i="18"/>
  <c r="E13" i="18"/>
  <c r="F12" i="18"/>
  <c r="E12" i="18"/>
  <c r="F11" i="18"/>
  <c r="E11" i="18"/>
  <c r="F10" i="18"/>
  <c r="E10" i="18"/>
  <c r="F9" i="18"/>
  <c r="E9" i="18"/>
  <c r="F7" i="18"/>
  <c r="E7" i="18"/>
  <c r="K8" i="18" l="1"/>
  <c r="K6" i="18" s="1"/>
  <c r="H8" i="18"/>
  <c r="H6" i="18" s="1"/>
  <c r="G8" i="18"/>
  <c r="G6" i="18" s="1"/>
  <c r="F8" i="18"/>
  <c r="F6" i="18" s="1"/>
  <c r="J117" i="15"/>
  <c r="Q117" i="15" s="1"/>
  <c r="F97" i="16"/>
  <c r="J98" i="16"/>
  <c r="Q98" i="16" s="1"/>
  <c r="F116" i="15"/>
  <c r="D147" i="18"/>
  <c r="D7" i="18"/>
  <c r="D149" i="18"/>
  <c r="D130" i="18"/>
  <c r="D118" i="18"/>
  <c r="D120" i="18"/>
  <c r="D134" i="18"/>
  <c r="J116" i="15" l="1"/>
  <c r="Q116" i="15" s="1"/>
  <c r="J117" i="18"/>
  <c r="D117" i="18" s="1"/>
  <c r="F96" i="16"/>
  <c r="I98" i="18"/>
  <c r="J97" i="16"/>
  <c r="Q97" i="16" s="1"/>
  <c r="F115" i="15"/>
  <c r="D122" i="18"/>
  <c r="D138" i="18"/>
  <c r="D127" i="18"/>
  <c r="D146" i="18"/>
  <c r="D139" i="18"/>
  <c r="D144" i="18"/>
  <c r="D150" i="18"/>
  <c r="D143" i="18"/>
  <c r="D132" i="18"/>
  <c r="D140" i="18"/>
  <c r="D141" i="18"/>
  <c r="D148" i="18"/>
  <c r="D133" i="18"/>
  <c r="D121" i="18"/>
  <c r="D126" i="18"/>
  <c r="D135" i="18"/>
  <c r="D123" i="18"/>
  <c r="D142" i="18"/>
  <c r="D136" i="18"/>
  <c r="D119" i="18"/>
  <c r="D145" i="18"/>
  <c r="D124" i="18"/>
  <c r="D131" i="18"/>
  <c r="D151" i="18"/>
  <c r="D137" i="18"/>
  <c r="D125" i="18"/>
  <c r="J116" i="18" l="1"/>
  <c r="D116" i="18" s="1"/>
  <c r="J115" i="15"/>
  <c r="Q115" i="15" s="1"/>
  <c r="J96" i="16"/>
  <c r="Q96" i="16" s="1"/>
  <c r="F95" i="16"/>
  <c r="I97" i="18"/>
  <c r="J115" i="18"/>
  <c r="D115" i="18" s="1"/>
  <c r="F114" i="15"/>
  <c r="K8" i="14"/>
  <c r="K6" i="14" s="1"/>
  <c r="H8" i="14"/>
  <c r="F8" i="14"/>
  <c r="F6" i="14" s="1"/>
  <c r="E8" i="14"/>
  <c r="E6" i="14" s="1"/>
  <c r="D8" i="14"/>
  <c r="D6" i="14" s="1"/>
  <c r="H8" i="12"/>
  <c r="H6" i="12" s="1"/>
  <c r="F8" i="12"/>
  <c r="F6" i="12" s="1"/>
  <c r="E8" i="12"/>
  <c r="E6" i="12" s="1"/>
  <c r="D8" i="12"/>
  <c r="D6" i="12" s="1"/>
  <c r="H6" i="14" l="1"/>
  <c r="J114" i="15"/>
  <c r="Q114" i="15" s="1"/>
  <c r="F94" i="16"/>
  <c r="I96" i="18"/>
  <c r="J95" i="16"/>
  <c r="Q95" i="16" s="1"/>
  <c r="F113" i="15"/>
  <c r="G8" i="14"/>
  <c r="G6" i="14" s="1"/>
  <c r="I128" i="12"/>
  <c r="E128" i="18" s="1"/>
  <c r="J114" i="18" l="1"/>
  <c r="D114" i="18" s="1"/>
  <c r="J113" i="15"/>
  <c r="Q113" i="15" s="1"/>
  <c r="F93" i="16"/>
  <c r="I95" i="18"/>
  <c r="J94" i="16"/>
  <c r="Q94" i="16" s="1"/>
  <c r="F112" i="15"/>
  <c r="D128" i="18"/>
  <c r="I129" i="12"/>
  <c r="E129" i="18" s="1"/>
  <c r="D129" i="18" s="1"/>
  <c r="G8" i="12"/>
  <c r="G6" i="12" l="1"/>
  <c r="E8" i="18"/>
  <c r="E6" i="18" s="1"/>
  <c r="J113" i="18"/>
  <c r="D113" i="18" s="1"/>
  <c r="J112" i="15"/>
  <c r="Q112" i="15" s="1"/>
  <c r="J112" i="18" s="1"/>
  <c r="D112" i="18" s="1"/>
  <c r="I94" i="18"/>
  <c r="J93" i="16"/>
  <c r="Q93" i="16" s="1"/>
  <c r="F92" i="16"/>
  <c r="F111" i="15"/>
  <c r="I8" i="12"/>
  <c r="J111" i="15" l="1"/>
  <c r="Q111" i="15" s="1"/>
  <c r="I93" i="18"/>
  <c r="J92" i="16"/>
  <c r="Q92" i="16" s="1"/>
  <c r="F91" i="16"/>
  <c r="F110" i="15"/>
  <c r="I6" i="12"/>
  <c r="J111" i="18" l="1"/>
  <c r="D111" i="18" s="1"/>
  <c r="J110" i="15"/>
  <c r="Q110" i="15" s="1"/>
  <c r="I92" i="18"/>
  <c r="J91" i="16"/>
  <c r="F90" i="16"/>
  <c r="F109" i="15"/>
  <c r="J110" i="18" l="1"/>
  <c r="D110" i="18" s="1"/>
  <c r="J109" i="15"/>
  <c r="Q109" i="15" s="1"/>
  <c r="J109" i="18" s="1"/>
  <c r="D109" i="18" s="1"/>
  <c r="Q91" i="16"/>
  <c r="J90" i="16"/>
  <c r="Q90" i="16" s="1"/>
  <c r="F89" i="16"/>
  <c r="F108" i="15"/>
  <c r="J108" i="15" l="1"/>
  <c r="Q108" i="15" s="1"/>
  <c r="J108" i="18" s="1"/>
  <c r="D108" i="18" s="1"/>
  <c r="D8" i="15"/>
  <c r="I90" i="18"/>
  <c r="J89" i="16"/>
  <c r="Q89" i="16" s="1"/>
  <c r="F88" i="16"/>
  <c r="I91" i="18"/>
  <c r="F107" i="15"/>
  <c r="J107" i="15" l="1"/>
  <c r="Q107" i="15" s="1"/>
  <c r="J88" i="16"/>
  <c r="Q88" i="16" s="1"/>
  <c r="F87" i="16"/>
  <c r="I89" i="18"/>
  <c r="F106" i="15"/>
  <c r="J107" i="18" l="1"/>
  <c r="D107" i="18" s="1"/>
  <c r="J106" i="15"/>
  <c r="Q106" i="15" s="1"/>
  <c r="J87" i="16"/>
  <c r="Q87" i="16" s="1"/>
  <c r="F86" i="16"/>
  <c r="I88" i="18"/>
  <c r="F105" i="15"/>
  <c r="J106" i="18" l="1"/>
  <c r="D106" i="18" s="1"/>
  <c r="J105" i="15"/>
  <c r="Q105" i="15" s="1"/>
  <c r="J86" i="16"/>
  <c r="Q86" i="16" s="1"/>
  <c r="F85" i="16"/>
  <c r="I87" i="18"/>
  <c r="F104" i="15"/>
  <c r="J105" i="18"/>
  <c r="D105" i="18" s="1"/>
  <c r="J104" i="15" l="1"/>
  <c r="Q104" i="15" s="1"/>
  <c r="J104" i="18" s="1"/>
  <c r="D104" i="18" s="1"/>
  <c r="J85" i="16"/>
  <c r="Q85" i="16" s="1"/>
  <c r="F84" i="16"/>
  <c r="I86" i="18"/>
  <c r="F103" i="15"/>
  <c r="J103" i="15" l="1"/>
  <c r="Q103" i="15" s="1"/>
  <c r="J84" i="16"/>
  <c r="Q84" i="16" s="1"/>
  <c r="F83" i="16"/>
  <c r="I85" i="18"/>
  <c r="F102" i="15"/>
  <c r="J103" i="18" l="1"/>
  <c r="D103" i="18" s="1"/>
  <c r="J102" i="15"/>
  <c r="Q102" i="15" s="1"/>
  <c r="J102" i="18" s="1"/>
  <c r="D102" i="18" s="1"/>
  <c r="J83" i="16"/>
  <c r="Q83" i="16" s="1"/>
  <c r="F82" i="16"/>
  <c r="I84" i="18"/>
  <c r="F101" i="15"/>
  <c r="J101" i="15" l="1"/>
  <c r="Q101" i="15" s="1"/>
  <c r="J101" i="18" s="1"/>
  <c r="D101" i="18" s="1"/>
  <c r="J82" i="16"/>
  <c r="Q82" i="16" s="1"/>
  <c r="F81" i="16"/>
  <c r="I83" i="18"/>
  <c r="F100" i="15"/>
  <c r="J100" i="15" l="1"/>
  <c r="Q100" i="15" s="1"/>
  <c r="J100" i="18" s="1"/>
  <c r="D100" i="18" s="1"/>
  <c r="J81" i="16"/>
  <c r="Q81" i="16" s="1"/>
  <c r="F80" i="16"/>
  <c r="I82" i="18"/>
  <c r="F99" i="15"/>
  <c r="J99" i="15" l="1"/>
  <c r="Q99" i="15" s="1"/>
  <c r="J80" i="16"/>
  <c r="Q80" i="16" s="1"/>
  <c r="F79" i="16"/>
  <c r="I81" i="18"/>
  <c r="F98" i="15"/>
  <c r="J98" i="15" l="1"/>
  <c r="Q98" i="15" s="1"/>
  <c r="J99" i="18"/>
  <c r="D99" i="18" s="1"/>
  <c r="J79" i="16"/>
  <c r="Q79" i="16" s="1"/>
  <c r="F78" i="16"/>
  <c r="I80" i="18"/>
  <c r="J98" i="18"/>
  <c r="D98" i="18" s="1"/>
  <c r="F97" i="15"/>
  <c r="J97" i="15" l="1"/>
  <c r="Q97" i="15" s="1"/>
  <c r="J78" i="16"/>
  <c r="Q78" i="16" s="1"/>
  <c r="F77" i="16"/>
  <c r="I79" i="18"/>
  <c r="F96" i="15"/>
  <c r="J97" i="18" l="1"/>
  <c r="D97" i="18" s="1"/>
  <c r="J96" i="15"/>
  <c r="Q96" i="15" s="1"/>
  <c r="J77" i="16"/>
  <c r="Q77" i="16" s="1"/>
  <c r="F76" i="16"/>
  <c r="I78" i="18"/>
  <c r="F95" i="15"/>
  <c r="J96" i="18" l="1"/>
  <c r="D96" i="18" s="1"/>
  <c r="J95" i="15"/>
  <c r="Q95" i="15" s="1"/>
  <c r="J76" i="16"/>
  <c r="Q76" i="16" s="1"/>
  <c r="F75" i="16"/>
  <c r="I77" i="18"/>
  <c r="F94" i="15"/>
  <c r="J95" i="18" l="1"/>
  <c r="D95" i="18" s="1"/>
  <c r="J94" i="15"/>
  <c r="Q94" i="15" s="1"/>
  <c r="J75" i="16"/>
  <c r="Q75" i="16" s="1"/>
  <c r="F74" i="16"/>
  <c r="I76" i="18"/>
  <c r="F93" i="15"/>
  <c r="J94" i="18" l="1"/>
  <c r="D94" i="18" s="1"/>
  <c r="J93" i="15"/>
  <c r="Q93" i="15" s="1"/>
  <c r="J74" i="16"/>
  <c r="Q74" i="16" s="1"/>
  <c r="I75" i="18"/>
  <c r="F73" i="16"/>
  <c r="F92" i="15"/>
  <c r="J93" i="18" l="1"/>
  <c r="D93" i="18" s="1"/>
  <c r="J92" i="15"/>
  <c r="Q92" i="15" s="1"/>
  <c r="J73" i="16"/>
  <c r="Q73" i="16" s="1"/>
  <c r="F72" i="16"/>
  <c r="I74" i="18"/>
  <c r="F91" i="15"/>
  <c r="J92" i="18" l="1"/>
  <c r="D92" i="18" s="1"/>
  <c r="J72" i="16"/>
  <c r="Q72" i="16" s="1"/>
  <c r="F71" i="16"/>
  <c r="I73" i="18"/>
  <c r="J91" i="15"/>
  <c r="F90" i="15"/>
  <c r="J90" i="15" l="1"/>
  <c r="Q90" i="15" s="1"/>
  <c r="J71" i="16"/>
  <c r="Q71" i="16" s="1"/>
  <c r="F70" i="16"/>
  <c r="I72" i="18"/>
  <c r="Q91" i="15"/>
  <c r="F89" i="15"/>
  <c r="J90" i="18" l="1"/>
  <c r="D90" i="18" s="1"/>
  <c r="J89" i="15"/>
  <c r="Q89" i="15" s="1"/>
  <c r="J70" i="16"/>
  <c r="Q70" i="16" s="1"/>
  <c r="F69" i="16"/>
  <c r="I71" i="18"/>
  <c r="J91" i="18"/>
  <c r="F88" i="15"/>
  <c r="J89" i="18" l="1"/>
  <c r="D89" i="18" s="1"/>
  <c r="J88" i="15"/>
  <c r="Q88" i="15" s="1"/>
  <c r="J69" i="16"/>
  <c r="Q69" i="16" s="1"/>
  <c r="F68" i="16"/>
  <c r="I70" i="18"/>
  <c r="D91" i="18"/>
  <c r="F87" i="15"/>
  <c r="J88" i="18" l="1"/>
  <c r="D88" i="18" s="1"/>
  <c r="J87" i="15"/>
  <c r="Q87" i="15" s="1"/>
  <c r="J68" i="16"/>
  <c r="Q68" i="16" s="1"/>
  <c r="F67" i="16"/>
  <c r="I69" i="18"/>
  <c r="F86" i="15"/>
  <c r="J87" i="18" l="1"/>
  <c r="D87" i="18" s="1"/>
  <c r="J86" i="15"/>
  <c r="Q86" i="15" s="1"/>
  <c r="J67" i="16"/>
  <c r="Q67" i="16" s="1"/>
  <c r="F66" i="16"/>
  <c r="I68" i="18"/>
  <c r="F85" i="15"/>
  <c r="J86" i="18" l="1"/>
  <c r="D86" i="18" s="1"/>
  <c r="J85" i="15"/>
  <c r="Q85" i="15" s="1"/>
  <c r="J66" i="16"/>
  <c r="Q66" i="16" s="1"/>
  <c r="F65" i="16"/>
  <c r="I67" i="18"/>
  <c r="F84" i="15"/>
  <c r="J85" i="18" l="1"/>
  <c r="D85" i="18" s="1"/>
  <c r="J84" i="15"/>
  <c r="Q84" i="15" s="1"/>
  <c r="J65" i="16"/>
  <c r="Q65" i="16" s="1"/>
  <c r="F64" i="16"/>
  <c r="I66" i="18"/>
  <c r="F83" i="15"/>
  <c r="J84" i="18" l="1"/>
  <c r="D84" i="18" s="1"/>
  <c r="J83" i="15"/>
  <c r="Q83" i="15" s="1"/>
  <c r="J64" i="16"/>
  <c r="Q64" i="16" s="1"/>
  <c r="F63" i="16"/>
  <c r="I65" i="18"/>
  <c r="F82" i="15"/>
  <c r="J83" i="18" l="1"/>
  <c r="D83" i="18" s="1"/>
  <c r="J82" i="15"/>
  <c r="Q82" i="15" s="1"/>
  <c r="J63" i="16"/>
  <c r="Q63" i="16" s="1"/>
  <c r="F62" i="16"/>
  <c r="I64" i="18"/>
  <c r="F81" i="15"/>
  <c r="J82" i="18" l="1"/>
  <c r="D82" i="18" s="1"/>
  <c r="J81" i="15"/>
  <c r="Q81" i="15" s="1"/>
  <c r="J62" i="16"/>
  <c r="Q62" i="16" s="1"/>
  <c r="F61" i="16"/>
  <c r="I63" i="18"/>
  <c r="F80" i="15"/>
  <c r="J81" i="18" l="1"/>
  <c r="D81" i="18" s="1"/>
  <c r="J80" i="15"/>
  <c r="Q80" i="15" s="1"/>
  <c r="J61" i="16"/>
  <c r="Q61" i="16" s="1"/>
  <c r="F60" i="16"/>
  <c r="I62" i="18"/>
  <c r="F79" i="15"/>
  <c r="J80" i="18" l="1"/>
  <c r="D80" i="18" s="1"/>
  <c r="J79" i="15"/>
  <c r="Q79" i="15" s="1"/>
  <c r="J60" i="16"/>
  <c r="Q60" i="16" s="1"/>
  <c r="F59" i="16"/>
  <c r="I61" i="18"/>
  <c r="F78" i="15"/>
  <c r="J79" i="18" l="1"/>
  <c r="D79" i="18" s="1"/>
  <c r="J78" i="15"/>
  <c r="Q78" i="15" s="1"/>
  <c r="J59" i="16"/>
  <c r="Q59" i="16" s="1"/>
  <c r="F58" i="16"/>
  <c r="I60" i="18"/>
  <c r="F77" i="15"/>
  <c r="J78" i="18" l="1"/>
  <c r="D78" i="18" s="1"/>
  <c r="J77" i="15"/>
  <c r="Q77" i="15" s="1"/>
  <c r="J58" i="16"/>
  <c r="Q58" i="16" s="1"/>
  <c r="F57" i="16"/>
  <c r="I59" i="18"/>
  <c r="F76" i="15"/>
  <c r="J77" i="18" l="1"/>
  <c r="D77" i="18" s="1"/>
  <c r="J76" i="15"/>
  <c r="Q76" i="15" s="1"/>
  <c r="J57" i="16"/>
  <c r="Q57" i="16" s="1"/>
  <c r="F56" i="16"/>
  <c r="I58" i="18"/>
  <c r="F75" i="15"/>
  <c r="J76" i="18" l="1"/>
  <c r="D76" i="18" s="1"/>
  <c r="J75" i="15"/>
  <c r="Q75" i="15" s="1"/>
  <c r="J56" i="16"/>
  <c r="Q56" i="16" s="1"/>
  <c r="F55" i="16"/>
  <c r="I57" i="18"/>
  <c r="F74" i="15"/>
  <c r="J75" i="18" l="1"/>
  <c r="D75" i="18" s="1"/>
  <c r="J74" i="15"/>
  <c r="Q74" i="15" s="1"/>
  <c r="J55" i="16"/>
  <c r="Q55" i="16" s="1"/>
  <c r="F54" i="16"/>
  <c r="I56" i="18"/>
  <c r="F73" i="15"/>
  <c r="J74" i="18" l="1"/>
  <c r="D74" i="18" s="1"/>
  <c r="J73" i="15"/>
  <c r="Q73" i="15" s="1"/>
  <c r="J54" i="16"/>
  <c r="Q54" i="16" s="1"/>
  <c r="F53" i="16"/>
  <c r="I55" i="18"/>
  <c r="F72" i="15"/>
  <c r="J73" i="18" l="1"/>
  <c r="D73" i="18" s="1"/>
  <c r="J72" i="15"/>
  <c r="Q72" i="15" s="1"/>
  <c r="J53" i="16"/>
  <c r="Q53" i="16" s="1"/>
  <c r="F52" i="16"/>
  <c r="I54" i="18"/>
  <c r="F71" i="15"/>
  <c r="J72" i="18" l="1"/>
  <c r="D72" i="18" s="1"/>
  <c r="J71" i="15"/>
  <c r="Q71" i="15" s="1"/>
  <c r="J52" i="16"/>
  <c r="Q52" i="16" s="1"/>
  <c r="F51" i="16"/>
  <c r="I53" i="18"/>
  <c r="F70" i="15"/>
  <c r="J71" i="18" l="1"/>
  <c r="D71" i="18" s="1"/>
  <c r="J70" i="15"/>
  <c r="Q70" i="15" s="1"/>
  <c r="J51" i="16"/>
  <c r="Q51" i="16" s="1"/>
  <c r="F50" i="16"/>
  <c r="I52" i="18"/>
  <c r="F69" i="15"/>
  <c r="J70" i="18" l="1"/>
  <c r="D70" i="18" s="1"/>
  <c r="J69" i="15"/>
  <c r="Q69" i="15" s="1"/>
  <c r="J50" i="16"/>
  <c r="Q50" i="16" s="1"/>
  <c r="F49" i="16"/>
  <c r="I51" i="18"/>
  <c r="F68" i="15"/>
  <c r="J69" i="18" l="1"/>
  <c r="D69" i="18" s="1"/>
  <c r="J68" i="15"/>
  <c r="Q68" i="15" s="1"/>
  <c r="J49" i="16"/>
  <c r="Q49" i="16" s="1"/>
  <c r="F48" i="16"/>
  <c r="I50" i="18"/>
  <c r="F67" i="15"/>
  <c r="J68" i="18" l="1"/>
  <c r="D68" i="18" s="1"/>
  <c r="J67" i="15"/>
  <c r="Q67" i="15" s="1"/>
  <c r="J48" i="16"/>
  <c r="Q48" i="16" s="1"/>
  <c r="F47" i="16"/>
  <c r="I49" i="18"/>
  <c r="F66" i="15"/>
  <c r="J67" i="18" l="1"/>
  <c r="D67" i="18" s="1"/>
  <c r="J66" i="15"/>
  <c r="Q66" i="15" s="1"/>
  <c r="J47" i="16"/>
  <c r="Q47" i="16" s="1"/>
  <c r="F46" i="16"/>
  <c r="I48" i="18"/>
  <c r="F65" i="15"/>
  <c r="J66" i="18" l="1"/>
  <c r="D66" i="18" s="1"/>
  <c r="J65" i="15"/>
  <c r="Q65" i="15" s="1"/>
  <c r="J46" i="16"/>
  <c r="Q46" i="16" s="1"/>
  <c r="F45" i="16"/>
  <c r="I47" i="18"/>
  <c r="F64" i="15"/>
  <c r="J65" i="18" l="1"/>
  <c r="D65" i="18" s="1"/>
  <c r="J64" i="15"/>
  <c r="Q64" i="15" s="1"/>
  <c r="J45" i="16"/>
  <c r="Q45" i="16" s="1"/>
  <c r="F44" i="16"/>
  <c r="I46" i="18"/>
  <c r="F63" i="15"/>
  <c r="J64" i="18" l="1"/>
  <c r="D64" i="18" s="1"/>
  <c r="J63" i="15"/>
  <c r="Q63" i="15" s="1"/>
  <c r="J44" i="16"/>
  <c r="Q44" i="16" s="1"/>
  <c r="F43" i="16"/>
  <c r="I45" i="18"/>
  <c r="F62" i="15"/>
  <c r="J63" i="18" l="1"/>
  <c r="D63" i="18" s="1"/>
  <c r="J62" i="15"/>
  <c r="Q62" i="15" s="1"/>
  <c r="J43" i="16"/>
  <c r="Q43" i="16" s="1"/>
  <c r="F42" i="16"/>
  <c r="I44" i="18"/>
  <c r="F61" i="15"/>
  <c r="J62" i="18" l="1"/>
  <c r="D62" i="18" s="1"/>
  <c r="J61" i="15"/>
  <c r="Q61" i="15" s="1"/>
  <c r="J61" i="18" s="1"/>
  <c r="D61" i="18" s="1"/>
  <c r="J42" i="16"/>
  <c r="Q42" i="16" s="1"/>
  <c r="F41" i="16"/>
  <c r="I43" i="18"/>
  <c r="F60" i="15"/>
  <c r="J60" i="15" l="1"/>
  <c r="Q60" i="15" s="1"/>
  <c r="J60" i="18" s="1"/>
  <c r="D60" i="18" s="1"/>
  <c r="J41" i="16"/>
  <c r="Q41" i="16" s="1"/>
  <c r="F40" i="16"/>
  <c r="I42" i="18"/>
  <c r="F59" i="15"/>
  <c r="J59" i="15" l="1"/>
  <c r="Q59" i="15" s="1"/>
  <c r="J59" i="18" s="1"/>
  <c r="D59" i="18" s="1"/>
  <c r="J40" i="16"/>
  <c r="Q40" i="16" s="1"/>
  <c r="F39" i="16"/>
  <c r="I41" i="18"/>
  <c r="F58" i="15"/>
  <c r="J58" i="15" l="1"/>
  <c r="Q58" i="15" s="1"/>
  <c r="J58" i="18" s="1"/>
  <c r="D58" i="18" s="1"/>
  <c r="J39" i="16"/>
  <c r="Q39" i="16" s="1"/>
  <c r="F38" i="16"/>
  <c r="I40" i="18"/>
  <c r="F57" i="15"/>
  <c r="J57" i="15" l="1"/>
  <c r="Q57" i="15" s="1"/>
  <c r="J38" i="16"/>
  <c r="Q38" i="16" s="1"/>
  <c r="F37" i="16"/>
  <c r="I39" i="18"/>
  <c r="F56" i="15"/>
  <c r="J57" i="18" l="1"/>
  <c r="D57" i="18" s="1"/>
  <c r="J56" i="15"/>
  <c r="Q56" i="15" s="1"/>
  <c r="J56" i="18" s="1"/>
  <c r="D56" i="18" s="1"/>
  <c r="J37" i="16"/>
  <c r="Q37" i="16" s="1"/>
  <c r="F36" i="16"/>
  <c r="I38" i="18"/>
  <c r="F55" i="15"/>
  <c r="J55" i="15" l="1"/>
  <c r="Q55" i="15" s="1"/>
  <c r="J55" i="18" s="1"/>
  <c r="D55" i="18" s="1"/>
  <c r="J36" i="16"/>
  <c r="Q36" i="16" s="1"/>
  <c r="F35" i="16"/>
  <c r="J35" i="16" s="1"/>
  <c r="Q35" i="16" s="1"/>
  <c r="I37" i="18"/>
  <c r="F54" i="15"/>
  <c r="J54" i="15" l="1"/>
  <c r="Q54" i="15" s="1"/>
  <c r="I35" i="18"/>
  <c r="F34" i="16"/>
  <c r="J34" i="16" s="1"/>
  <c r="Q34" i="16" s="1"/>
  <c r="I36" i="18"/>
  <c r="F53" i="15"/>
  <c r="J53" i="15" l="1"/>
  <c r="Q53" i="15" s="1"/>
  <c r="J54" i="18"/>
  <c r="D54" i="18" s="1"/>
  <c r="I34" i="18"/>
  <c r="F33" i="16"/>
  <c r="J53" i="18"/>
  <c r="D53" i="18" s="1"/>
  <c r="F52" i="15"/>
  <c r="J52" i="15" l="1"/>
  <c r="Q52" i="15" s="1"/>
  <c r="F32" i="16"/>
  <c r="J33" i="16"/>
  <c r="Q33" i="16" s="1"/>
  <c r="J52" i="18"/>
  <c r="D52" i="18" s="1"/>
  <c r="F51" i="15"/>
  <c r="J51" i="15" l="1"/>
  <c r="Q51" i="15" s="1"/>
  <c r="I33" i="18"/>
  <c r="J32" i="16"/>
  <c r="Q32" i="16" s="1"/>
  <c r="F31" i="16"/>
  <c r="F50" i="15"/>
  <c r="J51" i="18" l="1"/>
  <c r="D51" i="18" s="1"/>
  <c r="J50" i="15"/>
  <c r="Q50" i="15" s="1"/>
  <c r="I32" i="18"/>
  <c r="J31" i="16"/>
  <c r="Q31" i="16" s="1"/>
  <c r="F30" i="16"/>
  <c r="F49" i="15"/>
  <c r="J50" i="18"/>
  <c r="D50" i="18" s="1"/>
  <c r="J49" i="15" l="1"/>
  <c r="Q49" i="15" s="1"/>
  <c r="J49" i="18" s="1"/>
  <c r="D49" i="18" s="1"/>
  <c r="I31" i="18"/>
  <c r="J30" i="16"/>
  <c r="Q30" i="16" s="1"/>
  <c r="F29" i="16"/>
  <c r="F48" i="15"/>
  <c r="J48" i="15" l="1"/>
  <c r="Q48" i="15" s="1"/>
  <c r="J48" i="18" s="1"/>
  <c r="D48" i="18" s="1"/>
  <c r="I30" i="18"/>
  <c r="J29" i="16"/>
  <c r="Q29" i="16" s="1"/>
  <c r="F28" i="16"/>
  <c r="F47" i="15"/>
  <c r="J47" i="15" l="1"/>
  <c r="Q47" i="15" s="1"/>
  <c r="J47" i="18" s="1"/>
  <c r="D47" i="18" s="1"/>
  <c r="I29" i="18"/>
  <c r="J28" i="16"/>
  <c r="Q28" i="16" s="1"/>
  <c r="F27" i="16"/>
  <c r="F46" i="15"/>
  <c r="J46" i="15" l="1"/>
  <c r="Q46" i="15" s="1"/>
  <c r="I28" i="18"/>
  <c r="J27" i="16"/>
  <c r="Q27" i="16" s="1"/>
  <c r="F26" i="16"/>
  <c r="F45" i="15"/>
  <c r="J46" i="18" l="1"/>
  <c r="D46" i="18" s="1"/>
  <c r="J45" i="15"/>
  <c r="Q45" i="15" s="1"/>
  <c r="J45" i="18" s="1"/>
  <c r="D45" i="18" s="1"/>
  <c r="I27" i="18"/>
  <c r="J26" i="16"/>
  <c r="Q26" i="16" s="1"/>
  <c r="F25" i="16"/>
  <c r="F44" i="15"/>
  <c r="J44" i="15" l="1"/>
  <c r="Q44" i="15" s="1"/>
  <c r="J44" i="18" s="1"/>
  <c r="D44" i="18" s="1"/>
  <c r="I26" i="18"/>
  <c r="J25" i="16"/>
  <c r="Q25" i="16" s="1"/>
  <c r="F24" i="16"/>
  <c r="F43" i="15"/>
  <c r="J43" i="15" l="1"/>
  <c r="Q43" i="15" s="1"/>
  <c r="J43" i="18" s="1"/>
  <c r="D43" i="18" s="1"/>
  <c r="I25" i="18"/>
  <c r="J24" i="16"/>
  <c r="Q24" i="16" s="1"/>
  <c r="F23" i="16"/>
  <c r="F42" i="15"/>
  <c r="J42" i="15" l="1"/>
  <c r="Q42" i="15" s="1"/>
  <c r="I24" i="18"/>
  <c r="J23" i="16"/>
  <c r="Q23" i="16" s="1"/>
  <c r="F22" i="16"/>
  <c r="F41" i="15"/>
  <c r="J41" i="15" l="1"/>
  <c r="Q41" i="15" s="1"/>
  <c r="J41" i="18" s="1"/>
  <c r="D41" i="18" s="1"/>
  <c r="J42" i="18"/>
  <c r="D42" i="18" s="1"/>
  <c r="F21" i="16"/>
  <c r="I23" i="18"/>
  <c r="J22" i="16"/>
  <c r="Q22" i="16" s="1"/>
  <c r="F40" i="15"/>
  <c r="J40" i="15" l="1"/>
  <c r="Q40" i="15" s="1"/>
  <c r="I22" i="18"/>
  <c r="J21" i="16"/>
  <c r="Q21" i="16" s="1"/>
  <c r="F20" i="16"/>
  <c r="F39" i="15"/>
  <c r="J40" i="18" l="1"/>
  <c r="D40" i="18" s="1"/>
  <c r="J39" i="15"/>
  <c r="Q39" i="15" s="1"/>
  <c r="I21" i="18"/>
  <c r="J20" i="16"/>
  <c r="Q20" i="16" s="1"/>
  <c r="F19" i="16"/>
  <c r="F38" i="15"/>
  <c r="J38" i="15" l="1"/>
  <c r="Q38" i="15" s="1"/>
  <c r="J39" i="18"/>
  <c r="D39" i="18" s="1"/>
  <c r="J19" i="16"/>
  <c r="Q19" i="16" s="1"/>
  <c r="I20" i="18"/>
  <c r="F18" i="16"/>
  <c r="F37" i="15"/>
  <c r="J38" i="18" l="1"/>
  <c r="D38" i="18" s="1"/>
  <c r="J37" i="15"/>
  <c r="Q37" i="15" s="1"/>
  <c r="F17" i="16"/>
  <c r="J18" i="16"/>
  <c r="Q18" i="16" s="1"/>
  <c r="I19" i="18"/>
  <c r="F36" i="15"/>
  <c r="J37" i="18" l="1"/>
  <c r="D37" i="18" s="1"/>
  <c r="J36" i="15"/>
  <c r="Q36" i="15" s="1"/>
  <c r="I18" i="18"/>
  <c r="F16" i="16"/>
  <c r="J17" i="16"/>
  <c r="Q17" i="16" s="1"/>
  <c r="F35" i="15"/>
  <c r="J36" i="18" l="1"/>
  <c r="D36" i="18" s="1"/>
  <c r="F15" i="16"/>
  <c r="J16" i="16"/>
  <c r="Q16" i="16" s="1"/>
  <c r="I17" i="18"/>
  <c r="J35" i="15"/>
  <c r="Q35" i="15" s="1"/>
  <c r="F34" i="15"/>
  <c r="I16" i="18" l="1"/>
  <c r="F14" i="16"/>
  <c r="J15" i="16"/>
  <c r="Q15" i="16" s="1"/>
  <c r="J35" i="18"/>
  <c r="D35" i="18" s="1"/>
  <c r="J34" i="15"/>
  <c r="Q34" i="15" s="1"/>
  <c r="F33" i="15"/>
  <c r="J33" i="15" l="1"/>
  <c r="Q33" i="15" s="1"/>
  <c r="F13" i="16"/>
  <c r="J14" i="16"/>
  <c r="Q14" i="16" s="1"/>
  <c r="I15" i="18"/>
  <c r="J34" i="18"/>
  <c r="D34" i="18" s="1"/>
  <c r="J33" i="18"/>
  <c r="D33" i="18" s="1"/>
  <c r="F32" i="15"/>
  <c r="J32" i="15" l="1"/>
  <c r="Q32" i="15" s="1"/>
  <c r="I14" i="18"/>
  <c r="F12" i="16"/>
  <c r="J13" i="16"/>
  <c r="Q13" i="16" s="1"/>
  <c r="F31" i="15"/>
  <c r="J32" i="18" l="1"/>
  <c r="D32" i="18" s="1"/>
  <c r="J31" i="15"/>
  <c r="Q31" i="15" s="1"/>
  <c r="F11" i="16"/>
  <c r="J12" i="16"/>
  <c r="Q12" i="16" s="1"/>
  <c r="I13" i="18"/>
  <c r="F30" i="15"/>
  <c r="J31" i="18" l="1"/>
  <c r="D31" i="18" s="1"/>
  <c r="J30" i="15"/>
  <c r="Q30" i="15" s="1"/>
  <c r="I12" i="18"/>
  <c r="F10" i="16"/>
  <c r="J11" i="16"/>
  <c r="Q11" i="16" s="1"/>
  <c r="F29" i="15"/>
  <c r="J30" i="18" l="1"/>
  <c r="D30" i="18" s="1"/>
  <c r="J29" i="15"/>
  <c r="Q29" i="15" s="1"/>
  <c r="D8" i="16"/>
  <c r="D6" i="16" s="1"/>
  <c r="F9" i="16"/>
  <c r="F8" i="16" s="1"/>
  <c r="J10" i="16"/>
  <c r="Q10" i="16" s="1"/>
  <c r="I11" i="18"/>
  <c r="F28" i="15"/>
  <c r="J29" i="18" l="1"/>
  <c r="D29" i="18" s="1"/>
  <c r="J28" i="15"/>
  <c r="Q28" i="15" s="1"/>
  <c r="I10" i="18"/>
  <c r="J9" i="16"/>
  <c r="J8" i="16" s="1"/>
  <c r="F6" i="16"/>
  <c r="F27" i="15"/>
  <c r="J28" i="18" l="1"/>
  <c r="D28" i="18" s="1"/>
  <c r="J27" i="15"/>
  <c r="Q27" i="15" s="1"/>
  <c r="Q9" i="16"/>
  <c r="Q8" i="16" s="1"/>
  <c r="J6" i="16"/>
  <c r="F26" i="15"/>
  <c r="J27" i="18" l="1"/>
  <c r="D27" i="18" s="1"/>
  <c r="J26" i="15"/>
  <c r="Q26" i="15" s="1"/>
  <c r="I9" i="18"/>
  <c r="F25" i="15"/>
  <c r="I8" i="18" l="1"/>
  <c r="I6" i="18" s="1"/>
  <c r="J26" i="18"/>
  <c r="D26" i="18" s="1"/>
  <c r="J25" i="15"/>
  <c r="Q25" i="15" s="1"/>
  <c r="Q6" i="16"/>
  <c r="F24" i="15"/>
  <c r="J25" i="18" l="1"/>
  <c r="D25" i="18" s="1"/>
  <c r="J24" i="15"/>
  <c r="Q24" i="15" s="1"/>
  <c r="F23" i="15"/>
  <c r="J24" i="18" l="1"/>
  <c r="D24" i="18" s="1"/>
  <c r="J23" i="15"/>
  <c r="Q23" i="15" s="1"/>
  <c r="J23" i="18" s="1"/>
  <c r="D23" i="18" s="1"/>
  <c r="F22" i="15"/>
  <c r="J22" i="15" l="1"/>
  <c r="Q22" i="15" s="1"/>
  <c r="F21" i="15"/>
  <c r="J22" i="18" l="1"/>
  <c r="D22" i="18" s="1"/>
  <c r="J21" i="15"/>
  <c r="Q21" i="15" s="1"/>
  <c r="F20" i="15"/>
  <c r="J21" i="18" l="1"/>
  <c r="D21" i="18" s="1"/>
  <c r="J20" i="15"/>
  <c r="Q20" i="15" s="1"/>
  <c r="F19" i="15"/>
  <c r="J20" i="18" l="1"/>
  <c r="D20" i="18" s="1"/>
  <c r="J19" i="15"/>
  <c r="Q19" i="15" s="1"/>
  <c r="F18" i="15"/>
  <c r="J19" i="18" l="1"/>
  <c r="D19" i="18" s="1"/>
  <c r="J18" i="15"/>
  <c r="Q18" i="15" s="1"/>
  <c r="F17" i="15"/>
  <c r="J18" i="18" l="1"/>
  <c r="D18" i="18" s="1"/>
  <c r="J17" i="15"/>
  <c r="Q17" i="15" s="1"/>
  <c r="F16" i="15"/>
  <c r="J16" i="15" l="1"/>
  <c r="Q16" i="15" s="1"/>
  <c r="J16" i="18" s="1"/>
  <c r="D16" i="18" s="1"/>
  <c r="J17" i="18"/>
  <c r="D17" i="18" s="1"/>
  <c r="F15" i="15"/>
  <c r="J15" i="15" l="1"/>
  <c r="Q15" i="15" s="1"/>
  <c r="J15" i="18" s="1"/>
  <c r="D15" i="18" s="1"/>
  <c r="F14" i="15"/>
  <c r="J14" i="15" l="1"/>
  <c r="Q14" i="15" s="1"/>
  <c r="J14" i="18" s="1"/>
  <c r="D14" i="18" s="1"/>
  <c r="F13" i="15"/>
  <c r="J13" i="15" l="1"/>
  <c r="Q13" i="15" s="1"/>
  <c r="F12" i="15"/>
  <c r="J13" i="18" l="1"/>
  <c r="D13" i="18" s="1"/>
  <c r="J12" i="15"/>
  <c r="Q12" i="15" s="1"/>
  <c r="F11" i="15"/>
  <c r="J12" i="18" l="1"/>
  <c r="D12" i="18" s="1"/>
  <c r="J11" i="15"/>
  <c r="Q11" i="15" s="1"/>
  <c r="J11" i="18" s="1"/>
  <c r="D11" i="18" s="1"/>
  <c r="F10" i="15"/>
  <c r="J10" i="15" l="1"/>
  <c r="Q10" i="15" s="1"/>
  <c r="J10" i="18" s="1"/>
  <c r="D10" i="18" s="1"/>
  <c r="D6" i="15"/>
  <c r="F9" i="15"/>
  <c r="F8" i="15" s="1"/>
  <c r="J9" i="15" l="1"/>
  <c r="J8" i="15" s="1"/>
  <c r="F6" i="15" l="1"/>
  <c r="Q9" i="15"/>
  <c r="Q8" i="15" s="1"/>
  <c r="J6" i="15"/>
  <c r="J9" i="18" l="1"/>
  <c r="J8" i="18" s="1"/>
  <c r="D9" i="18" l="1"/>
  <c r="D8" i="18" s="1"/>
  <c r="J6" i="18"/>
  <c r="Q6" i="15"/>
  <c r="D6" i="18" l="1"/>
</calcChain>
</file>

<file path=xl/sharedStrings.xml><?xml version="1.0" encoding="utf-8"?>
<sst xmlns="http://schemas.openxmlformats.org/spreadsheetml/2006/main" count="2450" uniqueCount="343">
  <si>
    <t>ГБУЗ РБ Давлекановская ЦРБ</t>
  </si>
  <si>
    <t>ГБУЗ РБ Миякинская ЦРБ</t>
  </si>
  <si>
    <t>ГБУЗ РБ Белебеевская ЦРБ</t>
  </si>
  <si>
    <t>ГБУЗ РБ Бижбулякская ЦРБ</t>
  </si>
  <si>
    <t>ГБУЗ РБ Ермекеевская ЦРБ</t>
  </si>
  <si>
    <t>ГБУЗ РБ Бирская ЦРБ</t>
  </si>
  <si>
    <t>ГБУЗ РБ Караидельская ЦРБ</t>
  </si>
  <si>
    <t>ГБУЗ РБ Мишкинская ЦРБ</t>
  </si>
  <si>
    <t>ГБУЗ РБ Верхне-Татышлинская ЦРБ</t>
  </si>
  <si>
    <t>ГБУЗ РБ Белорецкая ЦРКБ</t>
  </si>
  <si>
    <t>ГБУЗ РБ Аскаровская ЦРБ</t>
  </si>
  <si>
    <t>ГБУЗ РБ Бурзянская ЦРБ</t>
  </si>
  <si>
    <t>ГБУЗ РБ Белокатайская ЦРБ</t>
  </si>
  <si>
    <t>ГБУЗ РБ Месягутовская ЦРБ</t>
  </si>
  <si>
    <t>ГБУЗ РБ Кигинская ЦРБ</t>
  </si>
  <si>
    <t>ГБУЗ РБ Малоязовская ЦРБ</t>
  </si>
  <si>
    <t>ГБУЗ РБ Исянгуловская ЦРБ</t>
  </si>
  <si>
    <t>ГБУЗ РБ Калтасинская ЦРБ</t>
  </si>
  <si>
    <t>ГБУЗ РБ Краснокамская ЦРБ</t>
  </si>
  <si>
    <t>ГБУЗ РБ Янаульская ЦРБ</t>
  </si>
  <si>
    <t>ГБУЗ РБ Федоровская ЦРБ</t>
  </si>
  <si>
    <t>ГБУЗ РБ Ишимбайская ЦРБ</t>
  </si>
  <si>
    <t>ГБУЗ РБ Акъярская ЦРБ</t>
  </si>
  <si>
    <t>ГБУЗ РБ Станция скорой медицинской помощи г.Стерлитамак</t>
  </si>
  <si>
    <t>ГБУЗ РБ Толбазинская ЦРБ</t>
  </si>
  <si>
    <t>ГБУЗ РБ Красноусольская ЦРБ</t>
  </si>
  <si>
    <t>ГБУЗ РБ Туймазинская ЦРБ</t>
  </si>
  <si>
    <t>ГБУЗ РБ Благовещенская ЦРБ</t>
  </si>
  <si>
    <t>ГБУЗ РБ Архангельская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</si>
  <si>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</si>
  <si>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</si>
  <si>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</si>
  <si>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</si>
  <si>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Буздякская ЦРБ</t>
  </si>
  <si>
    <t>ГБУЗ РБ Чишминская ЦРБ</t>
  </si>
  <si>
    <t>ГБУЗ РБ ГКБ №8 г.Уфа</t>
  </si>
  <si>
    <t>ГБУЗ РБ ГКБ №13 г.Уфа</t>
  </si>
  <si>
    <t>ГБУЗ РБ ГБ №9 г.Уфа</t>
  </si>
  <si>
    <t>ГБУЗ РБ ГБ г.Салават</t>
  </si>
  <si>
    <t>ГБУЗ РБ ЦГБ г.Сибай</t>
  </si>
  <si>
    <t>ГБУЗ РБ ГБ г.Кумертау</t>
  </si>
  <si>
    <t>ГБУЗ РКЦ</t>
  </si>
  <si>
    <t>ГБУЗ РКГВВ</t>
  </si>
  <si>
    <t>ГБУЗ РБ Аскинская ЦРБ</t>
  </si>
  <si>
    <t>ГБУЗ РБ Большеустьикинская ЦРБ</t>
  </si>
  <si>
    <t>№ п/п</t>
  </si>
  <si>
    <t>Наименование медицинской организации</t>
  </si>
  <si>
    <t>ГБУЗ РДКБ</t>
  </si>
  <si>
    <t>ГБУЗ РМГЦ</t>
  </si>
  <si>
    <t>ГБУЗ РКПЦ МЗ РБ</t>
  </si>
  <si>
    <t>ФКУЗ "МСЧ МВД России по Республике Башкортостан"</t>
  </si>
  <si>
    <t>ГБУЗ РБ ГДКБ №17 г.Уфа</t>
  </si>
  <si>
    <t>ГБУЗ РБ Поликлиника №46 г.Уфа</t>
  </si>
  <si>
    <t>ГБУЗ РБ Детская поликлиника №2 г.Уфа</t>
  </si>
  <si>
    <t>ГБУЗ РБ Чекмагушевская ЦРБ</t>
  </si>
  <si>
    <t>Медицинская помощь за пределами РБ</t>
  </si>
  <si>
    <t>ЧУЗ "РЖД-Медицина" г.Стерлитамак"</t>
  </si>
  <si>
    <t>025004</t>
  </si>
  <si>
    <t>022103</t>
  </si>
  <si>
    <t>025001</t>
  </si>
  <si>
    <t>025005</t>
  </si>
  <si>
    <t>022102</t>
  </si>
  <si>
    <t>021201</t>
  </si>
  <si>
    <t>ГБУЗ РБ ГБ г.Нефтекамск</t>
  </si>
  <si>
    <t>027001</t>
  </si>
  <si>
    <t>021206</t>
  </si>
  <si>
    <t>025003</t>
  </si>
  <si>
    <t>021205</t>
  </si>
  <si>
    <t>025002</t>
  </si>
  <si>
    <t>022104</t>
  </si>
  <si>
    <t>021668</t>
  </si>
  <si>
    <t>ООО МЦ "СЕМЕЙНЫЙ ДОКТОР"</t>
  </si>
  <si>
    <t>021501</t>
  </si>
  <si>
    <t>024001</t>
  </si>
  <si>
    <t>022001</t>
  </si>
  <si>
    <t>024005</t>
  </si>
  <si>
    <t>024002</t>
  </si>
  <si>
    <t>022012</t>
  </si>
  <si>
    <t>021901</t>
  </si>
  <si>
    <t>ГБУЗ РБ Учалинская ЦГБ</t>
  </si>
  <si>
    <t>021502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</si>
  <si>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</si>
  <si>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</si>
  <si>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</si>
  <si>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</si>
  <si>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</si>
  <si>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</si>
  <si>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</si>
  <si>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</si>
  <si>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</si>
  <si>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</si>
  <si>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</si>
  <si>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</si>
  <si>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</si>
  <si>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</si>
  <si>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</si>
  <si>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021604</t>
  </si>
  <si>
    <t>021111</t>
  </si>
  <si>
    <t>021424</t>
  </si>
  <si>
    <t>021105</t>
  </si>
  <si>
    <t>029001</t>
  </si>
  <si>
    <t>021605</t>
  </si>
  <si>
    <t>021104</t>
  </si>
  <si>
    <t>021102</t>
  </si>
  <si>
    <t>021606</t>
  </si>
  <si>
    <t>021607</t>
  </si>
  <si>
    <t>021405</t>
  </si>
  <si>
    <t>021401</t>
  </si>
  <si>
    <t>ООО "Медсервис" г.Салават</t>
  </si>
  <si>
    <t>021303</t>
  </si>
  <si>
    <t>ГБУЗ РБ ГБ №1 г.Октябрьский</t>
  </si>
  <si>
    <t>028004</t>
  </si>
  <si>
    <t>023002</t>
  </si>
  <si>
    <t>023005</t>
  </si>
  <si>
    <t>028002</t>
  </si>
  <si>
    <t>021002</t>
  </si>
  <si>
    <t>023006</t>
  </si>
  <si>
    <t>021001</t>
  </si>
  <si>
    <t>021003</t>
  </si>
  <si>
    <t>021701</t>
  </si>
  <si>
    <t>021706</t>
  </si>
  <si>
    <t>021749</t>
  </si>
  <si>
    <t>ООО "Медсервис" с.Верхнеяркеево</t>
  </si>
  <si>
    <t>021110</t>
  </si>
  <si>
    <t>021100</t>
  </si>
  <si>
    <t>027000</t>
  </si>
  <si>
    <t>ГБУЗ РБ Детская поликлиника  №4 г.Уфа</t>
  </si>
  <si>
    <t>021120</t>
  </si>
  <si>
    <t>021130</t>
  </si>
  <si>
    <t>021140</t>
  </si>
  <si>
    <t>021150</t>
  </si>
  <si>
    <t>029100</t>
  </si>
  <si>
    <t>029300</t>
  </si>
  <si>
    <t>029700</t>
  </si>
  <si>
    <t>021040</t>
  </si>
  <si>
    <t>021050</t>
  </si>
  <si>
    <t>021060</t>
  </si>
  <si>
    <t>021070</t>
  </si>
  <si>
    <t>021080</t>
  </si>
  <si>
    <t>021160</t>
  </si>
  <si>
    <t>021310</t>
  </si>
  <si>
    <t>029400</t>
  </si>
  <si>
    <t>ГБУЗ РБ ГКБ Демского района г.Уфы</t>
  </si>
  <si>
    <t>023500</t>
  </si>
  <si>
    <t>021800</t>
  </si>
  <si>
    <t>024200</t>
  </si>
  <si>
    <t>022300</t>
  </si>
  <si>
    <t>021200</t>
  </si>
  <si>
    <t>028000</t>
  </si>
  <si>
    <t>023200</t>
  </si>
  <si>
    <t>020159</t>
  </si>
  <si>
    <t>022800</t>
  </si>
  <si>
    <t>025000</t>
  </si>
  <si>
    <t>020171</t>
  </si>
  <si>
    <t>УФИЦ РАН</t>
  </si>
  <si>
    <t>022117</t>
  </si>
  <si>
    <t>ЧУЗ "КБ "РЖД-Медицина"г.Уфа</t>
  </si>
  <si>
    <t>022204</t>
  </si>
  <si>
    <t>026005</t>
  </si>
  <si>
    <t>022202</t>
  </si>
  <si>
    <t>026002</t>
  </si>
  <si>
    <t>022002</t>
  </si>
  <si>
    <t>022201</t>
  </si>
  <si>
    <t>022205</t>
  </si>
  <si>
    <t>026004</t>
  </si>
  <si>
    <t>022208</t>
  </si>
  <si>
    <t>026003</t>
  </si>
  <si>
    <t>026001</t>
  </si>
  <si>
    <t>022203</t>
  </si>
  <si>
    <t>027002</t>
  </si>
  <si>
    <t>022000</t>
  </si>
  <si>
    <t>022003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</si>
  <si>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</si>
  <si>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</si>
  <si>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</si>
  <si>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</si>
  <si>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</si>
  <si>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</si>
  <si>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</si>
  <si>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</si>
  <si>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</si>
  <si>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</si>
  <si>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</si>
  <si>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</si>
  <si>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</si>
  <si>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</si>
  <si>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</si>
  <si>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</si>
  <si>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</si>
  <si>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</si>
  <si>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</si>
  <si>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</si>
  <si>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</si>
  <si>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</si>
  <si>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</si>
  <si>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</si>
  <si>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020199</t>
  </si>
  <si>
    <t>020172</t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</si>
  <si>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</si>
  <si>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</si>
  <si>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</si>
  <si>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</si>
  <si>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</si>
  <si>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</si>
  <si>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</si>
  <si>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</si>
  <si>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</si>
  <si>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</si>
  <si>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</si>
  <si>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</si>
  <si>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</si>
  <si>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022100</t>
  </si>
  <si>
    <t>ГАУЗ РКОД Минздрава РБ</t>
  </si>
  <si>
    <t>022130</t>
  </si>
  <si>
    <t>022113</t>
  </si>
  <si>
    <t xml:space="preserve">022112 </t>
  </si>
  <si>
    <t>026000</t>
  </si>
  <si>
    <t>022132</t>
  </si>
  <si>
    <t>022124</t>
  </si>
  <si>
    <t>ГБУЗ РВФД</t>
  </si>
  <si>
    <t>022220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</si>
  <si>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</si>
  <si>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</si>
  <si>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</si>
  <si>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</si>
  <si>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</si>
  <si>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</si>
  <si>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</si>
  <si>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</si>
  <si>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</si>
  <si>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ГБУЗ РБ Балтачевская ЦРБ</t>
  </si>
  <si>
    <t>ГБУЗ РБ Бураевская ЦРБ</t>
  </si>
  <si>
    <t>ГБУЗ РБ Дюртюлинская ЦРБ</t>
  </si>
  <si>
    <t>ГБУЗ РБ Баймакская ЦГБ</t>
  </si>
  <si>
    <t>ГБУЗ РБ Зилаирская ЦРБ</t>
  </si>
  <si>
    <t>ГБУЗ РБ Мелеузовская ЦРБ</t>
  </si>
  <si>
    <t>ГБУЗ РБ Мраковская ЦРБ</t>
  </si>
  <si>
    <t>ГБУЗ РБ Стерлибашевская ЦРБ</t>
  </si>
  <si>
    <t>ГБУЗ РБ Верхнеяркеевская ЦРБ</t>
  </si>
  <si>
    <t>ГБУЗ РБ Раевская ЦРБ</t>
  </si>
  <si>
    <t>ГБУЗ РБ Шаранская ЦРБ</t>
  </si>
  <si>
    <t>ГБУЗ РБ Языковская ЦРБ</t>
  </si>
  <si>
    <t>ГБУЗ РБ Бакалинская ЦРБ</t>
  </si>
  <si>
    <t>ООО "ОСЦ"</t>
  </si>
  <si>
    <t>021322</t>
  </si>
  <si>
    <t>Итого по МО</t>
  </si>
  <si>
    <t>ВСЕГО</t>
  </si>
  <si>
    <t>ГБУЗ РКБ им. Г.Г.Куватова</t>
  </si>
  <si>
    <t>ГБУЗ РБ Городская детская поликлиника №6 г.Уфа</t>
  </si>
  <si>
    <t>ГБУЗ РБ КБСМП г.Уфа</t>
  </si>
  <si>
    <t>ООО "МАСТЕРСЛУХ-УФА"</t>
  </si>
  <si>
    <t xml:space="preserve">ГБУЗ РКВД </t>
  </si>
  <si>
    <t>Посещения с профилактическими и иными целями</t>
  </si>
  <si>
    <t>Обращения в связи с заболеваниями</t>
  </si>
  <si>
    <t>ГБУЗ РБ ГКБ №18 г.Уфы</t>
  </si>
  <si>
    <t>посещения при оказании паллиативной помощи, в том числе на дому (за исключением посещений на дому выездными бригадами)</t>
  </si>
  <si>
    <t>посещения на дому выездными патронажными бригадами</t>
  </si>
  <si>
    <t>Всего</t>
  </si>
  <si>
    <t>020163</t>
  </si>
  <si>
    <t>ООО "АВИЦЕННА" г.Нефтекамск</t>
  </si>
  <si>
    <t>029179</t>
  </si>
  <si>
    <t>ГАУЗ РБ Санаторий "Дуслык" г.Уфа</t>
  </si>
  <si>
    <t>ГБУЗ РБ Детская поликлиника №3 г.Уфа</t>
  </si>
  <si>
    <t>ГБУЗ РБ Детская поликлиника №5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</si>
  <si>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</si>
  <si>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</si>
  <si>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</si>
  <si>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</si>
  <si>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</si>
  <si>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</si>
  <si>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</si>
  <si>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</si>
  <si>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</si>
  <si>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</si>
  <si>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</si>
  <si>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</si>
  <si>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ФГБОУ ВО БГМУ Минздрава России всего, в том числе:</t>
  </si>
  <si>
    <t>ФГБОУ ВО БГМУ Минздрава России (стоматология)</t>
  </si>
  <si>
    <t>029184</t>
  </si>
  <si>
    <t>ООО "МЦ МЕГИ"</t>
  </si>
  <si>
    <t>Медицинская помощь по профилю "Венерология" на 2023 год</t>
  </si>
  <si>
    <t>Медицинская помощь по профилю "Паллиативная медицинская помощь" на 2023 год</t>
  </si>
  <si>
    <t>020005</t>
  </si>
  <si>
    <t>ГБУЗ РКНД Минздрава РБ</t>
  </si>
  <si>
    <t>020006</t>
  </si>
  <si>
    <t>ГБУЗ РКПЦ Минздрава РБ</t>
  </si>
  <si>
    <t>020007</t>
  </si>
  <si>
    <t>ГБУЗ РКПТД</t>
  </si>
  <si>
    <t>в условиях дневного стационара</t>
  </si>
  <si>
    <t xml:space="preserve">ИТОГО </t>
  </si>
  <si>
    <t>в амбулаторных условиях</t>
  </si>
  <si>
    <t>ГБУЗ РБ ЦСМП и МК</t>
  </si>
  <si>
    <t>020164</t>
  </si>
  <si>
    <t>ГАУЗ РПНС Акбузат</t>
  </si>
  <si>
    <t>ООО "Медси-Уфа"</t>
  </si>
  <si>
    <t>Реестро-вый номер</t>
  </si>
  <si>
    <t xml:space="preserve">Объемы и суммы медицинской помощи долечивание работающих граждан непосредственно после стационарного лечения в санаторно-курортных организациях РБ на 2023 год </t>
  </si>
  <si>
    <t>Объемы и суммы по лечебным мероприятимя с использованием аппаратного комплекса "Кибер-нож" на 2023г.</t>
  </si>
  <si>
    <t>в  условиях круглосуточного стационара</t>
  </si>
  <si>
    <t>Всегопериод с 01.01.2023 по 31.12.2023</t>
  </si>
  <si>
    <t>Посещения всего</t>
  </si>
  <si>
    <t xml:space="preserve">в условиях круглосуточных стационаров </t>
  </si>
  <si>
    <t xml:space="preserve">в условиях дневных стационаров </t>
  </si>
  <si>
    <t>Обращения в связи с заболеваниями всего</t>
  </si>
  <si>
    <t>ГБУЗ РБ Детская поликлиника №6 г.Уфа</t>
  </si>
  <si>
    <t>Период с 01.01.2023 по 30.06.2023</t>
  </si>
  <si>
    <t>Период с 01.07.2023 по 31.12.2023</t>
  </si>
  <si>
    <t>Долечивание работающих граждан непосредствен-но после стационарного лечения в санаторно-курортных организациях РБ</t>
  </si>
  <si>
    <t xml:space="preserve">Лечебные мероприятия  "Кибер-нож" </t>
  </si>
  <si>
    <t>Медицинская помощь по профилю "Венерология"</t>
  </si>
  <si>
    <t>Медицинская помощь по профилю "Паллиативная медицинская помощь"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</si>
  <si>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</si>
  <si>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 xml:space="preserve">Дополнительное финансовое обеспечение видов и условий оказания медицинской помощи, не установленных базовой программой ОМС на 2023 год.                 </t>
  </si>
  <si>
    <t>Медицинская помощь по профилю "Психотерапия"</t>
  </si>
  <si>
    <t>Медицинская помощь по профилю "Наркология"</t>
  </si>
  <si>
    <t>Медицинская помощь по профилю "Фтизиатрия"</t>
  </si>
  <si>
    <t>Посещения с профилактичес-кими и иными целями</t>
  </si>
  <si>
    <t xml:space="preserve">в условиях круглосуточного стационара </t>
  </si>
  <si>
    <t xml:space="preserve">в условиях дневного стационара </t>
  </si>
  <si>
    <t xml:space="preserve">в условиях круглосуточ-ного стационара </t>
  </si>
  <si>
    <t xml:space="preserve">Медицинская помощь по профилю "Фтизиатрия" на 2023 год. </t>
  </si>
  <si>
    <t xml:space="preserve">Медицинская помощь по профилю "Наркология" на 2023 год. </t>
  </si>
  <si>
    <t>ГБУЗ РКПТД (консультативные посещения)</t>
  </si>
  <si>
    <t>Все МО, кроме ГБУЗ РКНД Минздрава РБ</t>
  </si>
  <si>
    <t>все МО, кроме ГБУЗ РКНД Минздрава РБ</t>
  </si>
  <si>
    <t>ГБУЗ РКНД Минздрава РБ (консультатив-ные посещения)</t>
  </si>
  <si>
    <t>в условиях круглосуточного стационара</t>
  </si>
  <si>
    <t xml:space="preserve">Медицинская помощь по профилю "Психотерапия" на 2023 год. </t>
  </si>
  <si>
    <t>все МО кроме ГБУЗ РКПЦ Минздрава РБ</t>
  </si>
  <si>
    <t>ИТОГО</t>
  </si>
  <si>
    <t>ФГБОУ ВО БГМУ Минздрава России (без стоматологии, офтальмологии для отдельных структурных подразделений)</t>
  </si>
  <si>
    <t>ФГБОУ ВО БГМУ Минздрава России (офтальмология для отдельных структурных подразделений)</t>
  </si>
  <si>
    <t>Период с 01.01.2023 по 28.02.2023</t>
  </si>
  <si>
    <t>Период с 01.03.2022 по 30.06.2022</t>
  </si>
  <si>
    <t>ГБУЗ РБ ГКПЦ г.Уфы</t>
  </si>
  <si>
    <t>в том числе</t>
  </si>
  <si>
    <t>операции с имплантацией референсных маркеров</t>
  </si>
  <si>
    <t>операции без имплантации референсных маркеров</t>
  </si>
  <si>
    <t>БФ "Уфимский хоспис"</t>
  </si>
  <si>
    <t>020050</t>
  </si>
  <si>
    <t>АНМО "Уфимский хоспис"</t>
  </si>
  <si>
    <t>020051</t>
  </si>
  <si>
    <t>Всего (Протокол № 17-23)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</si>
</sst>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#,##0.00&quot; &quot;[$руб.-419];[Red]&quot;-&quot;#,##0.00&quot; &quot;[$руб.-419]"/>
    <numFmt numFmtId="168" formatCode="&quot;Да&quot;;&quot;Да&quot;;&quot;Нет&quot;"/>
    <numFmt numFmtId="169" formatCode="#,##0_ ;\-#,##0\ "/>
  </numFmts>
  <fonts count="6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 Cyr"/>
      <charset val="204"/>
    </font>
    <font>
      <sz val="12"/>
      <name val="Arial Cyr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234">
    <xf numFmtId="0" fontId="0" fillId="0" borderId="0"/>
    <xf numFmtId="0" fontId="7" fillId="0" borderId="0"/>
    <xf numFmtId="0" fontId="8" fillId="0" borderId="0"/>
    <xf numFmtId="0" fontId="9" fillId="0" borderId="0"/>
    <xf numFmtId="166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6" fillId="0" borderId="0"/>
    <xf numFmtId="0" fontId="8" fillId="0" borderId="0"/>
    <xf numFmtId="0" fontId="6" fillId="0" borderId="0"/>
    <xf numFmtId="0" fontId="3" fillId="0" borderId="0"/>
    <xf numFmtId="0" fontId="3" fillId="0" borderId="0"/>
    <xf numFmtId="0" fontId="2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4" fillId="5" borderId="0" applyNumberFormat="0" applyBorder="0" applyAlignment="0" applyProtection="0"/>
    <xf numFmtId="0" fontId="15" fillId="22" borderId="3" applyNumberFormat="0" applyAlignment="0" applyProtection="0"/>
    <xf numFmtId="0" fontId="16" fillId="23" borderId="4" applyNumberFormat="0" applyAlignment="0" applyProtection="0"/>
    <xf numFmtId="0" fontId="17" fillId="0" borderId="0"/>
    <xf numFmtId="166" fontId="10" fillId="0" borderId="0" applyBorder="0" applyProtection="0"/>
    <xf numFmtId="166" fontId="10" fillId="0" borderId="0"/>
    <xf numFmtId="0" fontId="18" fillId="0" borderId="0"/>
    <xf numFmtId="0" fontId="18" fillId="0" borderId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0" applyNumberFormat="0" applyBorder="0" applyProtection="0">
      <alignment horizontal="center"/>
    </xf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Border="0" applyProtection="0">
      <alignment horizontal="center" textRotation="90"/>
    </xf>
    <xf numFmtId="0" fontId="25" fillId="9" borderId="3" applyNumberFormat="0" applyAlignment="0" applyProtection="0"/>
    <xf numFmtId="0" fontId="26" fillId="0" borderId="8" applyNumberFormat="0" applyFill="0" applyAlignment="0" applyProtection="0"/>
    <xf numFmtId="0" fontId="27" fillId="24" borderId="0" applyNumberFormat="0" applyBorder="0" applyAlignment="0" applyProtection="0"/>
    <xf numFmtId="0" fontId="6" fillId="25" borderId="9" applyNumberFormat="0" applyFont="0" applyAlignment="0" applyProtection="0"/>
    <xf numFmtId="0" fontId="28" fillId="22" borderId="10" applyNumberFormat="0" applyAlignment="0" applyProtection="0"/>
    <xf numFmtId="0" fontId="29" fillId="0" borderId="0" applyNumberFormat="0" applyBorder="0" applyProtection="0"/>
    <xf numFmtId="167" fontId="29" fillId="0" borderId="0" applyBorder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25" fillId="9" borderId="3" applyNumberFormat="0" applyAlignment="0" applyProtection="0"/>
    <xf numFmtId="0" fontId="28" fillId="22" borderId="10" applyNumberFormat="0" applyAlignment="0" applyProtection="0"/>
    <xf numFmtId="0" fontId="15" fillId="22" borderId="3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16" fillId="23" borderId="4" applyNumberFormat="0" applyAlignment="0" applyProtection="0"/>
    <xf numFmtId="0" fontId="3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33" fillId="0" borderId="0"/>
    <xf numFmtId="0" fontId="17" fillId="0" borderId="0"/>
    <xf numFmtId="0" fontId="34" fillId="0" borderId="0"/>
    <xf numFmtId="0" fontId="34" fillId="0" borderId="0"/>
    <xf numFmtId="0" fontId="35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8" fillId="0" borderId="0"/>
    <xf numFmtId="0" fontId="1" fillId="0" borderId="0"/>
    <xf numFmtId="0" fontId="11" fillId="0" borderId="0"/>
    <xf numFmtId="0" fontId="33" fillId="0" borderId="0"/>
    <xf numFmtId="0" fontId="33" fillId="0" borderId="0"/>
    <xf numFmtId="0" fontId="14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5" borderId="9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37" fillId="0" borderId="0" applyFill="0" applyBorder="0" applyAlignment="0" applyProtection="0"/>
    <xf numFmtId="164" fontId="33" fillId="0" borderId="0" applyFont="0" applyFill="0" applyBorder="0" applyAlignment="0" applyProtection="0"/>
    <xf numFmtId="0" fontId="20" fillId="6" borderId="0" applyNumberFormat="0" applyBorder="0" applyAlignment="0" applyProtection="0"/>
    <xf numFmtId="9" fontId="38" fillId="0" borderId="0" applyFont="0" applyFill="0" applyBorder="0" applyAlignment="0" applyProtection="0"/>
    <xf numFmtId="0" fontId="6" fillId="0" borderId="0"/>
    <xf numFmtId="0" fontId="12" fillId="0" borderId="0"/>
    <xf numFmtId="0" fontId="6" fillId="0" borderId="0"/>
    <xf numFmtId="0" fontId="33" fillId="0" borderId="0"/>
    <xf numFmtId="0" fontId="8" fillId="0" borderId="0"/>
  </cellStyleXfs>
  <cellXfs count="616">
    <xf numFmtId="0" fontId="0" fillId="0" borderId="0" xfId="0"/>
    <xf numFmtId="0" fontId="40" fillId="0" borderId="0" xfId="0" applyFont="1" applyFill="1" applyAlignment="1">
      <alignment horizontal="center" vertical="center"/>
    </xf>
    <xf numFmtId="3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4" fontId="40" fillId="0" borderId="0" xfId="0" applyNumberFormat="1" applyFont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3" fontId="40" fillId="0" borderId="16" xfId="94" applyNumberFormat="1" applyFont="1" applyFill="1" applyBorder="1" applyAlignment="1">
      <alignment horizontal="center" vertical="center" wrapText="1"/>
    </xf>
    <xf numFmtId="3" fontId="40" fillId="0" borderId="26" xfId="94" applyNumberFormat="1" applyFont="1" applyFill="1" applyBorder="1" applyAlignment="1">
      <alignment horizontal="center" vertical="center" wrapText="1"/>
    </xf>
    <xf numFmtId="3" fontId="41" fillId="0" borderId="17" xfId="94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4" fontId="39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4" fontId="45" fillId="0" borderId="0" xfId="0" applyNumberFormat="1" applyFont="1" applyAlignment="1">
      <alignment horizontal="center" vertical="center" wrapText="1"/>
    </xf>
    <xf numFmtId="3" fontId="39" fillId="3" borderId="15" xfId="2" applyNumberFormat="1" applyFont="1" applyFill="1" applyBorder="1" applyAlignment="1">
      <alignment horizontal="left" vertical="center" wrapText="1"/>
    </xf>
    <xf numFmtId="3" fontId="47" fillId="3" borderId="15" xfId="2" applyNumberFormat="1" applyFont="1" applyFill="1" applyBorder="1" applyAlignment="1">
      <alignment horizontal="left" vertical="center" wrapText="1"/>
    </xf>
    <xf numFmtId="3" fontId="40" fillId="3" borderId="15" xfId="2" applyNumberFormat="1" applyFont="1" applyFill="1" applyBorder="1" applyAlignment="1">
      <alignment horizontal="left" vertical="center" wrapText="1"/>
    </xf>
    <xf numFmtId="0" fontId="47" fillId="3" borderId="15" xfId="2" applyFont="1" applyFill="1" applyBorder="1" applyAlignment="1">
      <alignment horizontal="left" vertical="center" wrapText="1"/>
    </xf>
    <xf numFmtId="0" fontId="39" fillId="3" borderId="15" xfId="2" applyFont="1" applyFill="1" applyBorder="1" applyAlignment="1">
      <alignment horizontal="left" vertical="center" wrapText="1"/>
    </xf>
    <xf numFmtId="3" fontId="47" fillId="3" borderId="15" xfId="0" applyNumberFormat="1" applyFont="1" applyFill="1" applyBorder="1" applyAlignment="1">
      <alignment horizontal="left" vertical="center" wrapText="1"/>
    </xf>
    <xf numFmtId="0" fontId="40" fillId="3" borderId="15" xfId="2" applyFont="1" applyFill="1" applyBorder="1" applyAlignment="1">
      <alignment horizontal="left" vertical="center" wrapText="1"/>
    </xf>
    <xf numFmtId="3" fontId="39" fillId="3" borderId="15" xfId="0" applyNumberFormat="1" applyFont="1" applyFill="1" applyBorder="1" applyAlignment="1">
      <alignment horizontal="left" vertical="center" wrapText="1"/>
    </xf>
    <xf numFmtId="4" fontId="40" fillId="0" borderId="34" xfId="2" applyNumberFormat="1" applyFont="1" applyFill="1" applyBorder="1" applyAlignment="1">
      <alignment horizontal="center" vertical="center" wrapText="1"/>
    </xf>
    <xf numFmtId="4" fontId="39" fillId="0" borderId="34" xfId="0" applyNumberFormat="1" applyFont="1" applyBorder="1" applyAlignment="1">
      <alignment horizontal="center" vertical="center"/>
    </xf>
    <xf numFmtId="4" fontId="41" fillId="26" borderId="34" xfId="0" applyNumberFormat="1" applyFont="1" applyFill="1" applyBorder="1" applyAlignment="1">
      <alignment horizontal="center" vertical="center"/>
    </xf>
    <xf numFmtId="4" fontId="39" fillId="0" borderId="35" xfId="0" applyNumberFormat="1" applyFont="1" applyBorder="1" applyAlignment="1">
      <alignment horizontal="center" vertical="center"/>
    </xf>
    <xf numFmtId="0" fontId="40" fillId="3" borderId="15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left" vertical="center"/>
    </xf>
    <xf numFmtId="3" fontId="40" fillId="0" borderId="0" xfId="0" applyNumberFormat="1" applyFont="1" applyFill="1" applyAlignment="1">
      <alignment horizontal="center" vertical="center"/>
    </xf>
    <xf numFmtId="4" fontId="40" fillId="0" borderId="0" xfId="0" applyNumberFormat="1" applyFont="1" applyFill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vertical="center"/>
    </xf>
    <xf numFmtId="4" fontId="40" fillId="0" borderId="0" xfId="0" applyNumberFormat="1" applyFont="1" applyAlignment="1">
      <alignment horizontal="left" vertical="center"/>
    </xf>
    <xf numFmtId="0" fontId="39" fillId="0" borderId="0" xfId="0" applyFont="1" applyFill="1"/>
    <xf numFmtId="4" fontId="39" fillId="0" borderId="0" xfId="0" applyNumberFormat="1" applyFont="1" applyFill="1" applyAlignment="1">
      <alignment horizontal="center"/>
    </xf>
    <xf numFmtId="4" fontId="45" fillId="0" borderId="0" xfId="0" applyNumberFormat="1" applyFont="1" applyFill="1" applyAlignment="1">
      <alignment horizontal="center"/>
    </xf>
    <xf numFmtId="4" fontId="41" fillId="0" borderId="23" xfId="94" applyNumberFormat="1" applyFont="1" applyFill="1" applyBorder="1" applyAlignment="1">
      <alignment horizontal="center" vertical="center"/>
    </xf>
    <xf numFmtId="3" fontId="40" fillId="0" borderId="16" xfId="2" applyNumberFormat="1" applyFont="1" applyFill="1" applyBorder="1" applyAlignment="1">
      <alignment horizontal="center" vertical="center" wrapText="1"/>
    </xf>
    <xf numFmtId="3" fontId="40" fillId="0" borderId="26" xfId="2" applyNumberFormat="1" applyFont="1" applyFill="1" applyBorder="1" applyAlignment="1">
      <alignment horizontal="center" vertical="center" wrapText="1"/>
    </xf>
    <xf numFmtId="3" fontId="40" fillId="0" borderId="32" xfId="2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/>
    <xf numFmtId="0" fontId="40" fillId="0" borderId="51" xfId="0" applyFont="1" applyFill="1" applyBorder="1" applyAlignment="1">
      <alignment horizontal="center" vertical="center"/>
    </xf>
    <xf numFmtId="0" fontId="40" fillId="0" borderId="51" xfId="2" applyFont="1" applyFill="1" applyBorder="1" applyAlignment="1">
      <alignment horizontal="center" vertical="center" wrapText="1"/>
    </xf>
    <xf numFmtId="49" fontId="40" fillId="0" borderId="51" xfId="2" applyNumberFormat="1" applyFont="1" applyFill="1" applyBorder="1" applyAlignment="1">
      <alignment horizontal="center" vertical="center"/>
    </xf>
    <xf numFmtId="3" fontId="40" fillId="0" borderId="51" xfId="2" applyNumberFormat="1" applyFont="1" applyFill="1" applyBorder="1" applyAlignment="1">
      <alignment horizontal="center" vertical="center"/>
    </xf>
    <xf numFmtId="169" fontId="40" fillId="0" borderId="51" xfId="2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4" fontId="40" fillId="0" borderId="51" xfId="94" applyNumberFormat="1" applyFont="1" applyFill="1" applyBorder="1" applyAlignment="1">
      <alignment horizontal="center" vertical="center"/>
    </xf>
    <xf numFmtId="3" fontId="47" fillId="0" borderId="51" xfId="0" applyNumberFormat="1" applyFont="1" applyFill="1" applyBorder="1" applyAlignment="1">
      <alignment horizontal="left" vertical="center" wrapText="1"/>
    </xf>
    <xf numFmtId="3" fontId="40" fillId="0" borderId="51" xfId="0" applyNumberFormat="1" applyFont="1" applyFill="1" applyBorder="1" applyAlignment="1">
      <alignment horizontal="left" vertical="center" wrapText="1"/>
    </xf>
    <xf numFmtId="4" fontId="40" fillId="0" borderId="51" xfId="2" applyNumberFormat="1" applyFont="1" applyFill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/>
    </xf>
    <xf numFmtId="49" fontId="40" fillId="3" borderId="51" xfId="2" applyNumberFormat="1" applyFont="1" applyFill="1" applyBorder="1" applyAlignment="1">
      <alignment horizontal="center" vertical="center" wrapText="1"/>
    </xf>
    <xf numFmtId="0" fontId="40" fillId="3" borderId="51" xfId="2" applyFont="1" applyFill="1" applyBorder="1" applyAlignment="1">
      <alignment horizontal="center" vertical="center" wrapText="1"/>
    </xf>
    <xf numFmtId="49" fontId="40" fillId="3" borderId="51" xfId="2" applyNumberFormat="1" applyFont="1" applyFill="1" applyBorder="1" applyAlignment="1">
      <alignment horizontal="center" vertical="center"/>
    </xf>
    <xf numFmtId="49" fontId="40" fillId="0" borderId="51" xfId="2" applyNumberFormat="1" applyFont="1" applyFill="1" applyBorder="1" applyAlignment="1">
      <alignment horizontal="center" vertical="center" wrapText="1"/>
    </xf>
    <xf numFmtId="49" fontId="40" fillId="3" borderId="51" xfId="0" applyNumberFormat="1" applyFont="1" applyFill="1" applyBorder="1" applyAlignment="1">
      <alignment horizontal="center" vertical="center" wrapText="1"/>
    </xf>
    <xf numFmtId="49" fontId="40" fillId="3" borderId="51" xfId="0" applyNumberFormat="1" applyFont="1" applyFill="1" applyBorder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4" fontId="40" fillId="0" borderId="34" xfId="0" applyNumberFormat="1" applyFont="1" applyFill="1" applyBorder="1" applyAlignment="1">
      <alignment horizontal="center" vertical="center"/>
    </xf>
    <xf numFmtId="4" fontId="41" fillId="0" borderId="23" xfId="0" applyNumberFormat="1" applyFont="1" applyFill="1" applyBorder="1" applyAlignment="1">
      <alignment horizontal="center" vertical="center"/>
    </xf>
    <xf numFmtId="0" fontId="45" fillId="0" borderId="0" xfId="0" applyFont="1" applyFill="1"/>
    <xf numFmtId="4" fontId="45" fillId="0" borderId="0" xfId="0" applyNumberFormat="1" applyFont="1" applyFill="1"/>
    <xf numFmtId="4" fontId="40" fillId="0" borderId="51" xfId="0" applyNumberFormat="1" applyFont="1" applyFill="1" applyBorder="1" applyAlignment="1">
      <alignment horizontal="center" vertical="center"/>
    </xf>
    <xf numFmtId="3" fontId="40" fillId="0" borderId="51" xfId="0" applyNumberFormat="1" applyFont="1" applyFill="1" applyBorder="1" applyAlignment="1">
      <alignment horizontal="center" vertical="center"/>
    </xf>
    <xf numFmtId="4" fontId="41" fillId="0" borderId="51" xfId="0" applyNumberFormat="1" applyFont="1" applyFill="1" applyBorder="1" applyAlignment="1">
      <alignment horizontal="center" vertical="center"/>
    </xf>
    <xf numFmtId="4" fontId="40" fillId="0" borderId="51" xfId="94" applyNumberFormat="1" applyFont="1" applyFill="1" applyBorder="1" applyAlignment="1">
      <alignment horizontal="center" vertical="center" wrapText="1"/>
    </xf>
    <xf numFmtId="3" fontId="40" fillId="0" borderId="15" xfId="2" applyNumberFormat="1" applyFont="1" applyFill="1" applyBorder="1" applyAlignment="1">
      <alignment horizontal="center" vertical="center" wrapText="1"/>
    </xf>
    <xf numFmtId="3" fontId="40" fillId="0" borderId="51" xfId="0" applyNumberFormat="1" applyFont="1" applyFill="1" applyBorder="1" applyAlignment="1">
      <alignment horizontal="center" vertical="center" wrapText="1"/>
    </xf>
    <xf numFmtId="3" fontId="40" fillId="0" borderId="51" xfId="2" applyNumberFormat="1" applyFont="1" applyFill="1" applyBorder="1" applyAlignment="1">
      <alignment horizontal="center" vertical="center" wrapText="1"/>
    </xf>
    <xf numFmtId="0" fontId="40" fillId="3" borderId="51" xfId="2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3" fontId="47" fillId="0" borderId="51" xfId="0" applyNumberFormat="1" applyFont="1" applyFill="1" applyBorder="1" applyAlignment="1">
      <alignment horizontal="center" vertical="center" wrapText="1"/>
    </xf>
    <xf numFmtId="4" fontId="41" fillId="0" borderId="51" xfId="0" applyNumberFormat="1" applyFont="1" applyBorder="1" applyAlignment="1">
      <alignment horizontal="center" vertical="center"/>
    </xf>
    <xf numFmtId="4" fontId="40" fillId="3" borderId="51" xfId="0" applyNumberFormat="1" applyFont="1" applyFill="1" applyBorder="1" applyAlignment="1">
      <alignment horizontal="center" vertical="center"/>
    </xf>
    <xf numFmtId="4" fontId="40" fillId="3" borderId="51" xfId="2" applyNumberFormat="1" applyFont="1" applyFill="1" applyBorder="1" applyAlignment="1">
      <alignment horizontal="center" vertical="center" wrapText="1"/>
    </xf>
    <xf numFmtId="4" fontId="40" fillId="0" borderId="51" xfId="2" applyNumberFormat="1" applyFont="1" applyFill="1" applyBorder="1" applyAlignment="1">
      <alignment horizontal="center" vertical="center"/>
    </xf>
    <xf numFmtId="3" fontId="42" fillId="0" borderId="0" xfId="0" applyNumberFormat="1" applyFont="1" applyAlignment="1">
      <alignment horizontal="left" vertical="center"/>
    </xf>
    <xf numFmtId="3" fontId="41" fillId="0" borderId="0" xfId="0" applyNumberFormat="1" applyFont="1" applyAlignment="1">
      <alignment horizontal="center" vertical="center"/>
    </xf>
    <xf numFmtId="3" fontId="47" fillId="3" borderId="51" xfId="2" applyNumberFormat="1" applyFont="1" applyFill="1" applyBorder="1" applyAlignment="1">
      <alignment horizontal="left" vertical="center" wrapText="1"/>
    </xf>
    <xf numFmtId="3" fontId="39" fillId="3" borderId="51" xfId="2" applyNumberFormat="1" applyFont="1" applyFill="1" applyBorder="1" applyAlignment="1">
      <alignment horizontal="left" vertical="center" wrapText="1"/>
    </xf>
    <xf numFmtId="3" fontId="40" fillId="3" borderId="51" xfId="2" applyNumberFormat="1" applyFont="1" applyFill="1" applyBorder="1" applyAlignment="1">
      <alignment horizontal="left" vertical="center" wrapText="1"/>
    </xf>
    <xf numFmtId="0" fontId="47" fillId="3" borderId="51" xfId="2" applyFont="1" applyFill="1" applyBorder="1" applyAlignment="1">
      <alignment horizontal="left" vertical="center" wrapText="1"/>
    </xf>
    <xf numFmtId="0" fontId="39" fillId="3" borderId="51" xfId="2" applyFont="1" applyFill="1" applyBorder="1" applyAlignment="1">
      <alignment horizontal="left" vertical="center" wrapText="1"/>
    </xf>
    <xf numFmtId="3" fontId="47" fillId="3" borderId="51" xfId="0" applyNumberFormat="1" applyFont="1" applyFill="1" applyBorder="1" applyAlignment="1">
      <alignment horizontal="left" vertical="center" wrapText="1"/>
    </xf>
    <xf numFmtId="3" fontId="39" fillId="3" borderId="51" xfId="0" applyNumberFormat="1" applyFont="1" applyFill="1" applyBorder="1" applyAlignment="1">
      <alignment horizontal="left" vertical="center" wrapText="1"/>
    </xf>
    <xf numFmtId="0" fontId="41" fillId="0" borderId="51" xfId="0" applyFont="1" applyFill="1" applyBorder="1" applyAlignment="1">
      <alignment horizontal="center" vertical="center"/>
    </xf>
    <xf numFmtId="4" fontId="40" fillId="0" borderId="51" xfId="0" applyNumberFormat="1" applyFont="1" applyFill="1" applyBorder="1" applyAlignment="1">
      <alignment horizontal="center" vertical="center" wrapText="1"/>
    </xf>
    <xf numFmtId="49" fontId="40" fillId="0" borderId="51" xfId="0" applyNumberFormat="1" applyFont="1" applyFill="1" applyBorder="1" applyAlignment="1">
      <alignment horizontal="center" vertical="center"/>
    </xf>
    <xf numFmtId="4" fontId="41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4" fontId="40" fillId="0" borderId="57" xfId="0" applyNumberFormat="1" applyFont="1" applyFill="1" applyBorder="1" applyAlignment="1">
      <alignment vertical="center" wrapText="1"/>
    </xf>
    <xf numFmtId="3" fontId="40" fillId="0" borderId="57" xfId="2" applyNumberFormat="1" applyFont="1" applyFill="1" applyBorder="1" applyAlignment="1">
      <alignment horizontal="left" vertical="center" wrapText="1"/>
    </xf>
    <xf numFmtId="0" fontId="40" fillId="0" borderId="57" xfId="2" applyFont="1" applyFill="1" applyBorder="1" applyAlignment="1">
      <alignment horizontal="left" vertical="center" wrapText="1"/>
    </xf>
    <xf numFmtId="3" fontId="40" fillId="0" borderId="57" xfId="0" applyNumberFormat="1" applyFont="1" applyFill="1" applyBorder="1" applyAlignment="1">
      <alignment horizontal="left" vertical="center" wrapText="1"/>
    </xf>
    <xf numFmtId="3" fontId="40" fillId="0" borderId="59" xfId="2" applyNumberFormat="1" applyFont="1" applyFill="1" applyBorder="1" applyAlignment="1">
      <alignment horizontal="center" vertical="center" wrapText="1"/>
    </xf>
    <xf numFmtId="4" fontId="40" fillId="0" borderId="59" xfId="94" applyNumberFormat="1" applyFont="1" applyFill="1" applyBorder="1" applyAlignment="1">
      <alignment horizontal="center" vertical="center"/>
    </xf>
    <xf numFmtId="4" fontId="40" fillId="0" borderId="15" xfId="94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4" fontId="41" fillId="26" borderId="63" xfId="0" applyNumberFormat="1" applyFont="1" applyFill="1" applyBorder="1" applyAlignment="1">
      <alignment horizontal="center" vertical="center"/>
    </xf>
    <xf numFmtId="4" fontId="41" fillId="26" borderId="31" xfId="0" applyNumberFormat="1" applyFont="1" applyFill="1" applyBorder="1" applyAlignment="1">
      <alignment horizontal="center" vertical="center"/>
    </xf>
    <xf numFmtId="3" fontId="40" fillId="0" borderId="26" xfId="0" applyNumberFormat="1" applyFont="1" applyFill="1" applyBorder="1" applyAlignment="1">
      <alignment horizontal="center" vertical="center" wrapText="1"/>
    </xf>
    <xf numFmtId="4" fontId="40" fillId="0" borderId="57" xfId="0" applyNumberFormat="1" applyFont="1" applyFill="1" applyBorder="1" applyAlignment="1">
      <alignment horizontal="left" vertical="center" wrapText="1"/>
    </xf>
    <xf numFmtId="3" fontId="47" fillId="0" borderId="57" xfId="2" applyNumberFormat="1" applyFont="1" applyFill="1" applyBorder="1" applyAlignment="1">
      <alignment horizontal="left" vertical="center" wrapText="1"/>
    </xf>
    <xf numFmtId="3" fontId="39" fillId="0" borderId="57" xfId="2" applyNumberFormat="1" applyFont="1" applyFill="1" applyBorder="1" applyAlignment="1">
      <alignment horizontal="left" vertical="center" wrapText="1"/>
    </xf>
    <xf numFmtId="0" fontId="47" fillId="0" borderId="57" xfId="2" applyFont="1" applyFill="1" applyBorder="1" applyAlignment="1">
      <alignment horizontal="left" vertical="center" wrapText="1"/>
    </xf>
    <xf numFmtId="0" fontId="39" fillId="0" borderId="57" xfId="2" applyFont="1" applyFill="1" applyBorder="1" applyAlignment="1">
      <alignment horizontal="left" vertical="center" wrapText="1"/>
    </xf>
    <xf numFmtId="3" fontId="47" fillId="0" borderId="57" xfId="0" applyNumberFormat="1" applyFont="1" applyFill="1" applyBorder="1" applyAlignment="1">
      <alignment horizontal="left" vertical="center" wrapText="1"/>
    </xf>
    <xf numFmtId="3" fontId="39" fillId="0" borderId="57" xfId="0" applyNumberFormat="1" applyFont="1" applyFill="1" applyBorder="1" applyAlignment="1">
      <alignment horizontal="left" vertical="center" wrapText="1"/>
    </xf>
    <xf numFmtId="3" fontId="39" fillId="0" borderId="60" xfId="2" applyNumberFormat="1" applyFont="1" applyFill="1" applyBorder="1" applyAlignment="1">
      <alignment horizontal="left" vertical="center" wrapText="1"/>
    </xf>
    <xf numFmtId="4" fontId="45" fillId="26" borderId="51" xfId="0" applyNumberFormat="1" applyFont="1" applyFill="1" applyBorder="1" applyAlignment="1">
      <alignment horizontal="center"/>
    </xf>
    <xf numFmtId="4" fontId="45" fillId="26" borderId="15" xfId="0" applyNumberFormat="1" applyFont="1" applyFill="1" applyBorder="1" applyAlignment="1">
      <alignment horizontal="center"/>
    </xf>
    <xf numFmtId="4" fontId="40" fillId="0" borderId="56" xfId="94" applyNumberFormat="1" applyFont="1" applyFill="1" applyBorder="1" applyAlignment="1">
      <alignment horizontal="center" vertical="center"/>
    </xf>
    <xf numFmtId="4" fontId="45" fillId="26" borderId="57" xfId="0" applyNumberFormat="1" applyFont="1" applyFill="1" applyBorder="1" applyAlignment="1">
      <alignment horizontal="center"/>
    </xf>
    <xf numFmtId="4" fontId="40" fillId="0" borderId="65" xfId="94" applyNumberFormat="1" applyFont="1" applyFill="1" applyBorder="1" applyAlignment="1">
      <alignment horizontal="center" vertical="center"/>
    </xf>
    <xf numFmtId="4" fontId="41" fillId="0" borderId="57" xfId="0" applyNumberFormat="1" applyFont="1" applyFill="1" applyBorder="1" applyAlignment="1">
      <alignment horizontal="center" vertical="center"/>
    </xf>
    <xf numFmtId="4" fontId="45" fillId="0" borderId="57" xfId="0" applyNumberFormat="1" applyFont="1" applyFill="1" applyBorder="1" applyAlignment="1">
      <alignment horizontal="center"/>
    </xf>
    <xf numFmtId="3" fontId="50" fillId="0" borderId="23" xfId="0" applyNumberFormat="1" applyFont="1" applyFill="1" applyBorder="1" applyAlignment="1">
      <alignment horizontal="center" vertical="center" wrapText="1"/>
    </xf>
    <xf numFmtId="4" fontId="41" fillId="0" borderId="63" xfId="0" applyNumberFormat="1" applyFont="1" applyFill="1" applyBorder="1" applyAlignment="1">
      <alignment horizontal="center" vertical="center"/>
    </xf>
    <xf numFmtId="4" fontId="45" fillId="0" borderId="63" xfId="0" applyNumberFormat="1" applyFont="1" applyFill="1" applyBorder="1" applyAlignment="1">
      <alignment horizontal="center"/>
    </xf>
    <xf numFmtId="3" fontId="41" fillId="0" borderId="17" xfId="0" applyNumberFormat="1" applyFont="1" applyFill="1" applyBorder="1" applyAlignment="1">
      <alignment horizontal="center" vertical="center" wrapText="1"/>
    </xf>
    <xf numFmtId="4" fontId="41" fillId="0" borderId="57" xfId="94" applyNumberFormat="1" applyFont="1" applyFill="1" applyBorder="1" applyAlignment="1">
      <alignment horizontal="center" vertical="center"/>
    </xf>
    <xf numFmtId="3" fontId="41" fillId="0" borderId="27" xfId="0" applyNumberFormat="1" applyFont="1" applyFill="1" applyBorder="1" applyAlignment="1">
      <alignment horizontal="center" vertical="center" wrapText="1"/>
    </xf>
    <xf numFmtId="4" fontId="41" fillId="26" borderId="14" xfId="0" applyNumberFormat="1" applyFont="1" applyFill="1" applyBorder="1" applyAlignment="1">
      <alignment horizontal="center" vertical="center" wrapText="1"/>
    </xf>
    <xf numFmtId="4" fontId="41" fillId="0" borderId="57" xfId="0" applyNumberFormat="1" applyFont="1" applyFill="1" applyBorder="1" applyAlignment="1">
      <alignment vertical="center" wrapText="1"/>
    </xf>
    <xf numFmtId="0" fontId="41" fillId="0" borderId="57" xfId="2" applyFont="1" applyFill="1" applyBorder="1" applyAlignment="1">
      <alignment horizontal="left" vertical="center" wrapText="1"/>
    </xf>
    <xf numFmtId="4" fontId="41" fillId="26" borderId="39" xfId="0" applyNumberFormat="1" applyFont="1" applyFill="1" applyBorder="1" applyAlignment="1">
      <alignment horizontal="center" vertical="center" wrapText="1"/>
    </xf>
    <xf numFmtId="4" fontId="41" fillId="26" borderId="30" xfId="0" applyNumberFormat="1" applyFont="1" applyFill="1" applyBorder="1" applyAlignment="1">
      <alignment horizontal="center" vertical="center" wrapText="1"/>
    </xf>
    <xf numFmtId="4" fontId="40" fillId="0" borderId="15" xfId="94" applyNumberFormat="1" applyFont="1" applyFill="1" applyBorder="1" applyAlignment="1">
      <alignment horizontal="center" vertical="center" wrapText="1"/>
    </xf>
    <xf numFmtId="4" fontId="40" fillId="0" borderId="63" xfId="94" applyNumberFormat="1" applyFont="1" applyFill="1" applyBorder="1" applyAlignment="1">
      <alignment horizontal="center" vertical="center" wrapText="1"/>
    </xf>
    <xf numFmtId="4" fontId="40" fillId="0" borderId="63" xfId="94" applyNumberFormat="1" applyFont="1" applyFill="1" applyBorder="1" applyAlignment="1">
      <alignment horizontal="center" vertical="center"/>
    </xf>
    <xf numFmtId="4" fontId="41" fillId="26" borderId="24" xfId="0" applyNumberFormat="1" applyFont="1" applyFill="1" applyBorder="1" applyAlignment="1">
      <alignment horizontal="center" vertical="center" wrapText="1"/>
    </xf>
    <xf numFmtId="4" fontId="40" fillId="0" borderId="34" xfId="94" applyNumberFormat="1" applyFont="1" applyFill="1" applyBorder="1" applyAlignment="1">
      <alignment horizontal="center" vertical="center"/>
    </xf>
    <xf numFmtId="4" fontId="40" fillId="0" borderId="35" xfId="94" applyNumberFormat="1" applyFont="1" applyFill="1" applyBorder="1" applyAlignment="1">
      <alignment horizontal="center" vertical="center"/>
    </xf>
    <xf numFmtId="3" fontId="47" fillId="3" borderId="57" xfId="2" applyNumberFormat="1" applyFont="1" applyFill="1" applyBorder="1" applyAlignment="1">
      <alignment horizontal="left" vertical="center" wrapText="1"/>
    </xf>
    <xf numFmtId="3" fontId="39" fillId="3" borderId="57" xfId="2" applyNumberFormat="1" applyFont="1" applyFill="1" applyBorder="1" applyAlignment="1">
      <alignment horizontal="left" vertical="center" wrapText="1"/>
    </xf>
    <xf numFmtId="3" fontId="40" fillId="3" borderId="57" xfId="2" applyNumberFormat="1" applyFont="1" applyFill="1" applyBorder="1" applyAlignment="1">
      <alignment horizontal="left" vertical="center" wrapText="1"/>
    </xf>
    <xf numFmtId="0" fontId="47" fillId="3" borderId="57" xfId="2" applyFont="1" applyFill="1" applyBorder="1" applyAlignment="1">
      <alignment horizontal="left" vertical="center" wrapText="1"/>
    </xf>
    <xf numFmtId="0" fontId="39" fillId="3" borderId="57" xfId="2" applyFont="1" applyFill="1" applyBorder="1" applyAlignment="1">
      <alignment horizontal="left" vertical="center" wrapText="1"/>
    </xf>
    <xf numFmtId="3" fontId="47" fillId="3" borderId="57" xfId="0" applyNumberFormat="1" applyFont="1" applyFill="1" applyBorder="1" applyAlignment="1">
      <alignment horizontal="left" vertical="center" wrapText="1"/>
    </xf>
    <xf numFmtId="0" fontId="40" fillId="3" borderId="57" xfId="2" applyFont="1" applyFill="1" applyBorder="1" applyAlignment="1">
      <alignment horizontal="left" vertical="center" wrapText="1"/>
    </xf>
    <xf numFmtId="3" fontId="39" fillId="3" borderId="57" xfId="0" applyNumberFormat="1" applyFont="1" applyFill="1" applyBorder="1" applyAlignment="1">
      <alignment horizontal="left" vertical="center" wrapText="1"/>
    </xf>
    <xf numFmtId="4" fontId="40" fillId="0" borderId="63" xfId="2" applyNumberFormat="1" applyFont="1" applyFill="1" applyBorder="1" applyAlignment="1">
      <alignment horizontal="center" vertical="center" wrapText="1"/>
    </xf>
    <xf numFmtId="4" fontId="39" fillId="0" borderId="63" xfId="0" applyNumberFormat="1" applyFont="1" applyBorder="1" applyAlignment="1">
      <alignment horizontal="center" vertical="center"/>
    </xf>
    <xf numFmtId="4" fontId="45" fillId="0" borderId="63" xfId="0" applyNumberFormat="1" applyFont="1" applyBorder="1" applyAlignment="1">
      <alignment horizontal="center" vertical="center"/>
    </xf>
    <xf numFmtId="4" fontId="41" fillId="3" borderId="57" xfId="0" applyNumberFormat="1" applyFont="1" applyFill="1" applyBorder="1" applyAlignment="1">
      <alignment vertical="center" wrapText="1"/>
    </xf>
    <xf numFmtId="0" fontId="40" fillId="3" borderId="57" xfId="0" applyFont="1" applyFill="1" applyBorder="1" applyAlignment="1">
      <alignment horizontal="left" vertical="center" wrapText="1"/>
    </xf>
    <xf numFmtId="49" fontId="40" fillId="3" borderId="57" xfId="2" applyNumberFormat="1" applyFont="1" applyFill="1" applyBorder="1" applyAlignment="1">
      <alignment horizontal="left" vertical="center" wrapText="1"/>
    </xf>
    <xf numFmtId="0" fontId="39" fillId="0" borderId="63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3" fontId="58" fillId="0" borderId="26" xfId="0" applyNumberFormat="1" applyFont="1" applyBorder="1" applyAlignment="1">
      <alignment horizontal="center" vertical="center" wrapText="1"/>
    </xf>
    <xf numFmtId="3" fontId="57" fillId="0" borderId="26" xfId="0" applyNumberFormat="1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4" fontId="41" fillId="3" borderId="57" xfId="0" applyNumberFormat="1" applyFont="1" applyFill="1" applyBorder="1" applyAlignment="1">
      <alignment horizontal="left" vertical="center" wrapText="1"/>
    </xf>
    <xf numFmtId="4" fontId="40" fillId="3" borderId="57" xfId="2" applyNumberFormat="1" applyFont="1" applyFill="1" applyBorder="1" applyAlignment="1">
      <alignment horizontal="left" vertical="center" wrapText="1"/>
    </xf>
    <xf numFmtId="4" fontId="40" fillId="0" borderId="57" xfId="2" applyNumberFormat="1" applyFont="1" applyFill="1" applyBorder="1" applyAlignment="1">
      <alignment horizontal="left" vertical="center" wrapText="1"/>
    </xf>
    <xf numFmtId="4" fontId="40" fillId="3" borderId="57" xfId="0" applyNumberFormat="1" applyFont="1" applyFill="1" applyBorder="1" applyAlignment="1">
      <alignment horizontal="left" vertical="center" wrapText="1"/>
    </xf>
    <xf numFmtId="4" fontId="41" fillId="0" borderId="57" xfId="2" applyNumberFormat="1" applyFont="1" applyFill="1" applyBorder="1" applyAlignment="1">
      <alignment horizontal="left" vertical="center" wrapText="1"/>
    </xf>
    <xf numFmtId="4" fontId="47" fillId="0" borderId="57" xfId="0" applyNumberFormat="1" applyFont="1" applyFill="1" applyBorder="1" applyAlignment="1">
      <alignment horizontal="left" vertical="center" wrapText="1"/>
    </xf>
    <xf numFmtId="4" fontId="40" fillId="0" borderId="63" xfId="0" applyNumberFormat="1" applyFont="1" applyFill="1" applyBorder="1" applyAlignment="1">
      <alignment horizontal="center" vertical="center"/>
    </xf>
    <xf numFmtId="4" fontId="40" fillId="0" borderId="0" xfId="0" applyNumberFormat="1" applyFont="1" applyFill="1" applyBorder="1" applyAlignment="1">
      <alignment horizontal="left" vertical="center" wrapText="1"/>
    </xf>
    <xf numFmtId="0" fontId="40" fillId="3" borderId="51" xfId="195" applyFont="1" applyFill="1" applyBorder="1" applyAlignment="1">
      <alignment horizontal="left" vertical="center" wrapText="1"/>
    </xf>
    <xf numFmtId="4" fontId="40" fillId="0" borderId="22" xfId="2" applyNumberFormat="1" applyFont="1" applyFill="1" applyBorder="1" applyAlignment="1">
      <alignment horizontal="center" vertical="center" wrapText="1"/>
    </xf>
    <xf numFmtId="4" fontId="41" fillId="0" borderId="51" xfId="2" applyNumberFormat="1" applyFont="1" applyFill="1" applyBorder="1" applyAlignment="1">
      <alignment horizontal="center" vertical="center" wrapText="1"/>
    </xf>
    <xf numFmtId="4" fontId="41" fillId="0" borderId="51" xfId="94" applyNumberFormat="1" applyFont="1" applyFill="1" applyBorder="1" applyAlignment="1">
      <alignment horizontal="center" vertical="center"/>
    </xf>
    <xf numFmtId="4" fontId="41" fillId="0" borderId="34" xfId="0" applyNumberFormat="1" applyFont="1" applyFill="1" applyBorder="1" applyAlignment="1">
      <alignment horizontal="center" vertical="center"/>
    </xf>
    <xf numFmtId="0" fontId="40" fillId="0" borderId="51" xfId="2" applyFont="1" applyFill="1" applyBorder="1" applyAlignment="1">
      <alignment horizontal="left" vertical="center" wrapText="1"/>
    </xf>
    <xf numFmtId="4" fontId="41" fillId="26" borderId="30" xfId="0" applyNumberFormat="1" applyFont="1" applyFill="1" applyBorder="1" applyAlignment="1">
      <alignment horizontal="center" vertical="center"/>
    </xf>
    <xf numFmtId="4" fontId="41" fillId="26" borderId="14" xfId="0" applyNumberFormat="1" applyFont="1" applyFill="1" applyBorder="1" applyAlignment="1">
      <alignment horizontal="center" vertical="center"/>
    </xf>
    <xf numFmtId="3" fontId="40" fillId="0" borderId="56" xfId="2" applyNumberFormat="1" applyFont="1" applyFill="1" applyBorder="1" applyAlignment="1">
      <alignment horizontal="center" vertical="center"/>
    </xf>
    <xf numFmtId="3" fontId="47" fillId="0" borderId="62" xfId="0" applyNumberFormat="1" applyFont="1" applyFill="1" applyBorder="1" applyAlignment="1">
      <alignment horizontal="left" vertical="center" wrapText="1"/>
    </xf>
    <xf numFmtId="3" fontId="39" fillId="0" borderId="51" xfId="2" applyNumberFormat="1" applyFont="1" applyFill="1" applyBorder="1" applyAlignment="1">
      <alignment horizontal="center" vertical="center" wrapText="1"/>
    </xf>
    <xf numFmtId="3" fontId="39" fillId="0" borderId="51" xfId="2" applyNumberFormat="1" applyFont="1" applyFill="1" applyBorder="1" applyAlignment="1">
      <alignment horizontal="center" vertical="center"/>
    </xf>
    <xf numFmtId="49" fontId="39" fillId="0" borderId="51" xfId="2" applyNumberFormat="1" applyFont="1" applyFill="1" applyBorder="1" applyAlignment="1">
      <alignment horizontal="center" vertical="center"/>
    </xf>
    <xf numFmtId="49" fontId="39" fillId="0" borderId="51" xfId="2" applyNumberFormat="1" applyFont="1" applyFill="1" applyBorder="1" applyAlignment="1">
      <alignment horizontal="center" vertical="center" wrapText="1"/>
    </xf>
    <xf numFmtId="3" fontId="39" fillId="0" borderId="51" xfId="0" applyNumberFormat="1" applyFont="1" applyFill="1" applyBorder="1" applyAlignment="1">
      <alignment horizontal="center" vertical="center" wrapText="1"/>
    </xf>
    <xf numFmtId="49" fontId="39" fillId="0" borderId="51" xfId="0" applyNumberFormat="1" applyFont="1" applyFill="1" applyBorder="1" applyAlignment="1">
      <alignment horizontal="center" vertical="center"/>
    </xf>
    <xf numFmtId="3" fontId="39" fillId="0" borderId="51" xfId="0" applyNumberFormat="1" applyFont="1" applyFill="1" applyBorder="1" applyAlignment="1">
      <alignment horizontal="center" vertical="center"/>
    </xf>
    <xf numFmtId="3" fontId="39" fillId="0" borderId="56" xfId="2" applyNumberFormat="1" applyFont="1" applyFill="1" applyBorder="1" applyAlignment="1">
      <alignment horizontal="center" vertical="center"/>
    </xf>
    <xf numFmtId="4" fontId="41" fillId="26" borderId="15" xfId="0" applyNumberFormat="1" applyFont="1" applyFill="1" applyBorder="1" applyAlignment="1">
      <alignment horizontal="center" vertical="center"/>
    </xf>
    <xf numFmtId="4" fontId="45" fillId="0" borderId="15" xfId="0" applyNumberFormat="1" applyFont="1" applyFill="1" applyBorder="1" applyAlignment="1">
      <alignment horizontal="center" vertical="center"/>
    </xf>
    <xf numFmtId="4" fontId="45" fillId="0" borderId="51" xfId="0" applyNumberFormat="1" applyFont="1" applyFill="1" applyBorder="1" applyAlignment="1">
      <alignment horizontal="center" vertical="center"/>
    </xf>
    <xf numFmtId="4" fontId="41" fillId="0" borderId="15" xfId="0" applyNumberFormat="1" applyFont="1" applyFill="1" applyBorder="1" applyAlignment="1">
      <alignment horizontal="center" vertical="center"/>
    </xf>
    <xf numFmtId="4" fontId="41" fillId="0" borderId="59" xfId="0" applyNumberFormat="1" applyFont="1" applyFill="1" applyBorder="1" applyAlignment="1">
      <alignment horizontal="center" vertical="center"/>
    </xf>
    <xf numFmtId="4" fontId="45" fillId="26" borderId="23" xfId="0" applyNumberFormat="1" applyFont="1" applyFill="1" applyBorder="1" applyAlignment="1">
      <alignment horizontal="center"/>
    </xf>
    <xf numFmtId="4" fontId="45" fillId="26" borderId="59" xfId="0" applyNumberFormat="1" applyFont="1" applyFill="1" applyBorder="1" applyAlignment="1">
      <alignment horizontal="center"/>
    </xf>
    <xf numFmtId="4" fontId="41" fillId="26" borderId="19" xfId="0" applyNumberFormat="1" applyFont="1" applyFill="1" applyBorder="1" applyAlignment="1">
      <alignment horizontal="center" vertical="center"/>
    </xf>
    <xf numFmtId="4" fontId="41" fillId="26" borderId="25" xfId="0" applyNumberFormat="1" applyFont="1" applyFill="1" applyBorder="1" applyAlignment="1">
      <alignment horizontal="center" vertical="center"/>
    </xf>
    <xf numFmtId="4" fontId="41" fillId="26" borderId="21" xfId="0" applyNumberFormat="1" applyFont="1" applyFill="1" applyBorder="1" applyAlignment="1">
      <alignment horizontal="center" vertical="center"/>
    </xf>
    <xf numFmtId="4" fontId="41" fillId="26" borderId="20" xfId="0" applyNumberFormat="1" applyFont="1" applyFill="1" applyBorder="1" applyAlignment="1">
      <alignment horizontal="center" vertical="center"/>
    </xf>
    <xf numFmtId="4" fontId="41" fillId="26" borderId="28" xfId="0" applyNumberFormat="1" applyFont="1" applyFill="1" applyBorder="1" applyAlignment="1">
      <alignment horizontal="center" vertical="center"/>
    </xf>
    <xf numFmtId="4" fontId="41" fillId="0" borderId="56" xfId="0" applyNumberFormat="1" applyFont="1" applyFill="1" applyBorder="1" applyAlignment="1">
      <alignment horizontal="center" vertical="center"/>
    </xf>
    <xf numFmtId="4" fontId="41" fillId="0" borderId="56" xfId="94" applyNumberFormat="1" applyFont="1" applyFill="1" applyBorder="1" applyAlignment="1">
      <alignment horizontal="center" vertical="center"/>
    </xf>
    <xf numFmtId="4" fontId="41" fillId="0" borderId="60" xfId="94" applyNumberFormat="1" applyFont="1" applyFill="1" applyBorder="1" applyAlignment="1">
      <alignment horizontal="center" vertical="center"/>
    </xf>
    <xf numFmtId="4" fontId="41" fillId="0" borderId="62" xfId="94" applyNumberFormat="1" applyFont="1" applyFill="1" applyBorder="1" applyAlignment="1">
      <alignment horizontal="center" vertical="center"/>
    </xf>
    <xf numFmtId="0" fontId="40" fillId="0" borderId="51" xfId="195" applyFont="1" applyFill="1" applyBorder="1" applyAlignment="1">
      <alignment horizontal="left" vertical="center" wrapText="1"/>
    </xf>
    <xf numFmtId="4" fontId="41" fillId="26" borderId="15" xfId="0" applyNumberFormat="1" applyFont="1" applyFill="1" applyBorder="1" applyAlignment="1">
      <alignment horizontal="center" vertical="center"/>
    </xf>
    <xf numFmtId="4" fontId="41" fillId="26" borderId="51" xfId="0" applyNumberFormat="1" applyFont="1" applyFill="1" applyBorder="1" applyAlignment="1">
      <alignment horizontal="center" vertical="center"/>
    </xf>
    <xf numFmtId="4" fontId="41" fillId="26" borderId="57" xfId="0" applyNumberFormat="1" applyFont="1" applyFill="1" applyBorder="1" applyAlignment="1">
      <alignment horizontal="center" vertical="center"/>
    </xf>
    <xf numFmtId="4" fontId="41" fillId="26" borderId="30" xfId="0" applyNumberFormat="1" applyFont="1" applyFill="1" applyBorder="1" applyAlignment="1">
      <alignment horizontal="center" vertical="center"/>
    </xf>
    <xf numFmtId="4" fontId="41" fillId="26" borderId="14" xfId="0" applyNumberFormat="1" applyFont="1" applyFill="1" applyBorder="1" applyAlignment="1">
      <alignment horizontal="center" vertical="center"/>
    </xf>
    <xf numFmtId="3" fontId="41" fillId="0" borderId="26" xfId="0" applyNumberFormat="1" applyFont="1" applyFill="1" applyBorder="1" applyAlignment="1">
      <alignment horizontal="center" vertical="center" wrapText="1"/>
    </xf>
    <xf numFmtId="4" fontId="41" fillId="26" borderId="51" xfId="0" applyNumberFormat="1" applyFont="1" applyFill="1" applyBorder="1" applyAlignment="1">
      <alignment horizontal="center" vertical="center"/>
    </xf>
    <xf numFmtId="4" fontId="41" fillId="26" borderId="20" xfId="0" applyNumberFormat="1" applyFont="1" applyFill="1" applyBorder="1" applyAlignment="1">
      <alignment horizontal="center" vertical="center" wrapText="1"/>
    </xf>
    <xf numFmtId="4" fontId="41" fillId="26" borderId="2" xfId="0" applyNumberFormat="1" applyFont="1" applyFill="1" applyBorder="1" applyAlignment="1">
      <alignment horizontal="center" vertical="center" wrapText="1"/>
    </xf>
    <xf numFmtId="4" fontId="41" fillId="0" borderId="51" xfId="0" applyNumberFormat="1" applyFont="1" applyBorder="1" applyAlignment="1">
      <alignment horizontal="center" vertical="center" wrapText="1"/>
    </xf>
    <xf numFmtId="4" fontId="40" fillId="0" borderId="57" xfId="2" applyNumberFormat="1" applyFont="1" applyFill="1" applyBorder="1" applyAlignment="1">
      <alignment horizontal="center" vertical="center" wrapText="1"/>
    </xf>
    <xf numFmtId="4" fontId="41" fillId="26" borderId="52" xfId="0" applyNumberFormat="1" applyFont="1" applyFill="1" applyBorder="1" applyAlignment="1">
      <alignment horizontal="center" vertical="center" wrapText="1"/>
    </xf>
    <xf numFmtId="4" fontId="40" fillId="0" borderId="22" xfId="94" applyNumberFormat="1" applyFont="1" applyFill="1" applyBorder="1" applyAlignment="1">
      <alignment horizontal="center" vertical="center" wrapText="1"/>
    </xf>
    <xf numFmtId="4" fontId="41" fillId="26" borderId="22" xfId="0" applyNumberFormat="1" applyFont="1" applyFill="1" applyBorder="1" applyAlignment="1">
      <alignment horizontal="center" vertical="center"/>
    </xf>
    <xf numFmtId="4" fontId="41" fillId="26" borderId="66" xfId="0" applyNumberFormat="1" applyFont="1" applyFill="1" applyBorder="1" applyAlignment="1">
      <alignment horizontal="center" vertical="center" wrapText="1"/>
    </xf>
    <xf numFmtId="4" fontId="45" fillId="0" borderId="58" xfId="0" applyNumberFormat="1" applyFont="1" applyFill="1" applyBorder="1" applyAlignment="1">
      <alignment horizontal="center"/>
    </xf>
    <xf numFmtId="4" fontId="41" fillId="0" borderId="58" xfId="0" applyNumberFormat="1" applyFont="1" applyFill="1" applyBorder="1" applyAlignment="1">
      <alignment horizontal="center"/>
    </xf>
    <xf numFmtId="4" fontId="41" fillId="26" borderId="59" xfId="0" applyNumberFormat="1" applyFont="1" applyFill="1" applyBorder="1" applyAlignment="1">
      <alignment horizontal="center" vertical="center"/>
    </xf>
    <xf numFmtId="4" fontId="41" fillId="26" borderId="33" xfId="0" applyNumberFormat="1" applyFont="1" applyFill="1" applyBorder="1" applyAlignment="1">
      <alignment horizontal="center" vertical="center" wrapText="1"/>
    </xf>
    <xf numFmtId="4" fontId="45" fillId="0" borderId="34" xfId="0" applyNumberFormat="1" applyFont="1" applyFill="1" applyBorder="1" applyAlignment="1">
      <alignment horizontal="center"/>
    </xf>
    <xf numFmtId="4" fontId="40" fillId="0" borderId="22" xfId="94" applyNumberFormat="1" applyFont="1" applyFill="1" applyBorder="1" applyAlignment="1">
      <alignment horizontal="center" vertical="center"/>
    </xf>
    <xf numFmtId="3" fontId="58" fillId="0" borderId="16" xfId="0" applyNumberFormat="1" applyFont="1" applyBorder="1" applyAlignment="1">
      <alignment horizontal="center" vertical="center" wrapText="1"/>
    </xf>
    <xf numFmtId="4" fontId="45" fillId="26" borderId="34" xfId="0" applyNumberFormat="1" applyFont="1" applyFill="1" applyBorder="1" applyAlignment="1">
      <alignment horizontal="center"/>
    </xf>
    <xf numFmtId="3" fontId="41" fillId="0" borderId="51" xfId="0" applyNumberFormat="1" applyFont="1" applyFill="1" applyBorder="1" applyAlignment="1">
      <alignment horizontal="center" vertical="center" wrapText="1"/>
    </xf>
    <xf numFmtId="3" fontId="41" fillId="0" borderId="51" xfId="2" applyNumberFormat="1" applyFont="1" applyFill="1" applyBorder="1" applyAlignment="1">
      <alignment horizontal="center" vertical="center" wrapText="1"/>
    </xf>
    <xf numFmtId="4" fontId="45" fillId="0" borderId="51" xfId="0" applyNumberFormat="1" applyFont="1" applyFill="1" applyBorder="1" applyAlignment="1">
      <alignment horizontal="center"/>
    </xf>
    <xf numFmtId="4" fontId="41" fillId="26" borderId="52" xfId="0" applyNumberFormat="1" applyFont="1" applyFill="1" applyBorder="1" applyAlignment="1">
      <alignment horizontal="center" vertical="center"/>
    </xf>
    <xf numFmtId="4" fontId="40" fillId="0" borderId="22" xfId="0" applyNumberFormat="1" applyFont="1" applyFill="1" applyBorder="1" applyAlignment="1">
      <alignment horizontal="center" vertical="center"/>
    </xf>
    <xf numFmtId="4" fontId="41" fillId="26" borderId="66" xfId="0" applyNumberFormat="1" applyFont="1" applyFill="1" applyBorder="1" applyAlignment="1">
      <alignment horizontal="center" vertical="center"/>
    </xf>
    <xf numFmtId="4" fontId="41" fillId="0" borderId="58" xfId="0" applyNumberFormat="1" applyFont="1" applyFill="1" applyBorder="1" applyAlignment="1">
      <alignment horizontal="center" vertical="center"/>
    </xf>
    <xf numFmtId="4" fontId="41" fillId="26" borderId="33" xfId="0" applyNumberFormat="1" applyFont="1" applyFill="1" applyBorder="1" applyAlignment="1">
      <alignment horizontal="center" vertical="center"/>
    </xf>
    <xf numFmtId="4" fontId="45" fillId="0" borderId="23" xfId="0" applyNumberFormat="1" applyFont="1" applyFill="1" applyBorder="1" applyAlignment="1">
      <alignment horizontal="center"/>
    </xf>
    <xf numFmtId="4" fontId="39" fillId="0" borderId="22" xfId="0" applyNumberFormat="1" applyFont="1" applyBorder="1" applyAlignment="1">
      <alignment horizontal="center" vertical="center"/>
    </xf>
    <xf numFmtId="4" fontId="39" fillId="0" borderId="51" xfId="0" applyNumberFormat="1" applyFont="1" applyBorder="1" applyAlignment="1">
      <alignment horizontal="center" vertical="center"/>
    </xf>
    <xf numFmtId="4" fontId="39" fillId="0" borderId="70" xfId="0" applyNumberFormat="1" applyFont="1" applyBorder="1" applyAlignment="1">
      <alignment horizontal="center" vertical="center"/>
    </xf>
    <xf numFmtId="4" fontId="39" fillId="0" borderId="69" xfId="0" applyNumberFormat="1" applyFont="1" applyBorder="1" applyAlignment="1">
      <alignment horizontal="center" vertical="center"/>
    </xf>
    <xf numFmtId="4" fontId="39" fillId="0" borderId="72" xfId="0" applyNumberFormat="1" applyFont="1" applyBorder="1" applyAlignment="1">
      <alignment horizontal="center" vertical="center"/>
    </xf>
    <xf numFmtId="4" fontId="39" fillId="0" borderId="73" xfId="0" applyNumberFormat="1" applyFont="1" applyBorder="1" applyAlignment="1">
      <alignment horizontal="center" vertical="center"/>
    </xf>
    <xf numFmtId="0" fontId="59" fillId="0" borderId="72" xfId="0" applyFont="1" applyBorder="1" applyAlignment="1">
      <alignment horizontal="center" vertical="center" wrapText="1"/>
    </xf>
    <xf numFmtId="0" fontId="59" fillId="0" borderId="73" xfId="0" applyFont="1" applyBorder="1" applyAlignment="1">
      <alignment horizontal="center" vertical="center" wrapText="1"/>
    </xf>
    <xf numFmtId="4" fontId="40" fillId="0" borderId="75" xfId="94" applyNumberFormat="1" applyFont="1" applyFill="1" applyBorder="1" applyAlignment="1">
      <alignment horizontal="center" vertical="center" wrapText="1"/>
    </xf>
    <xf numFmtId="4" fontId="41" fillId="26" borderId="75" xfId="0" applyNumberFormat="1" applyFont="1" applyFill="1" applyBorder="1" applyAlignment="1">
      <alignment horizontal="center" vertical="center"/>
    </xf>
    <xf numFmtId="4" fontId="41" fillId="26" borderId="36" xfId="0" applyNumberFormat="1" applyFont="1" applyFill="1" applyBorder="1" applyAlignment="1">
      <alignment horizontal="center" vertical="center" wrapText="1"/>
    </xf>
    <xf numFmtId="4" fontId="41" fillId="26" borderId="25" xfId="0" applyNumberFormat="1" applyFont="1" applyFill="1" applyBorder="1" applyAlignment="1">
      <alignment horizontal="center" vertical="center" wrapText="1"/>
    </xf>
    <xf numFmtId="4" fontId="41" fillId="26" borderId="28" xfId="0" applyNumberFormat="1" applyFont="1" applyFill="1" applyBorder="1" applyAlignment="1">
      <alignment horizontal="center" vertical="center" wrapText="1"/>
    </xf>
    <xf numFmtId="4" fontId="40" fillId="3" borderId="56" xfId="0" applyNumberFormat="1" applyFont="1" applyFill="1" applyBorder="1" applyAlignment="1">
      <alignment horizontal="center" vertical="center" wrapText="1"/>
    </xf>
    <xf numFmtId="4" fontId="40" fillId="3" borderId="51" xfId="0" applyNumberFormat="1" applyFont="1" applyFill="1" applyBorder="1" applyAlignment="1">
      <alignment horizontal="center" vertical="center" wrapText="1"/>
    </xf>
    <xf numFmtId="4" fontId="40" fillId="3" borderId="51" xfId="2" applyNumberFormat="1" applyFont="1" applyFill="1" applyBorder="1" applyAlignment="1">
      <alignment horizontal="center" vertical="center"/>
    </xf>
    <xf numFmtId="49" fontId="40" fillId="3" borderId="51" xfId="2" applyNumberFormat="1" applyFont="1" applyFill="1" applyBorder="1" applyAlignment="1">
      <alignment horizontal="center" vertical="center"/>
    </xf>
    <xf numFmtId="0" fontId="40" fillId="0" borderId="62" xfId="0" applyFont="1" applyFill="1" applyBorder="1" applyAlignment="1">
      <alignment horizontal="left" vertical="center"/>
    </xf>
    <xf numFmtId="4" fontId="40" fillId="0" borderId="76" xfId="94" applyNumberFormat="1" applyFont="1" applyFill="1" applyBorder="1" applyAlignment="1">
      <alignment horizontal="center" vertical="center"/>
    </xf>
    <xf numFmtId="4" fontId="41" fillId="0" borderId="64" xfId="0" applyNumberFormat="1" applyFont="1" applyFill="1" applyBorder="1" applyAlignment="1">
      <alignment horizontal="center" vertical="center"/>
    </xf>
    <xf numFmtId="3" fontId="40" fillId="3" borderId="65" xfId="0" applyNumberFormat="1" applyFont="1" applyFill="1" applyBorder="1" applyAlignment="1">
      <alignment horizontal="center" vertical="center"/>
    </xf>
    <xf numFmtId="4" fontId="40" fillId="0" borderId="56" xfId="0" applyNumberFormat="1" applyFont="1" applyFill="1" applyBorder="1" applyAlignment="1">
      <alignment horizontal="center" vertical="center"/>
    </xf>
    <xf numFmtId="4" fontId="40" fillId="0" borderId="60" xfId="0" applyNumberFormat="1" applyFont="1" applyFill="1" applyBorder="1" applyAlignment="1">
      <alignment horizontal="left" vertical="center"/>
    </xf>
    <xf numFmtId="4" fontId="41" fillId="3" borderId="65" xfId="0" applyNumberFormat="1" applyFont="1" applyFill="1" applyBorder="1" applyAlignment="1">
      <alignment horizontal="center" vertical="center" wrapText="1"/>
    </xf>
    <xf numFmtId="4" fontId="40" fillId="0" borderId="56" xfId="94" applyNumberFormat="1" applyFont="1" applyFill="1" applyBorder="1" applyAlignment="1">
      <alignment horizontal="center" vertical="center" wrapText="1"/>
    </xf>
    <xf numFmtId="4" fontId="40" fillId="0" borderId="56" xfId="2" applyNumberFormat="1" applyFont="1" applyFill="1" applyBorder="1" applyAlignment="1">
      <alignment horizontal="center" vertical="center" wrapText="1"/>
    </xf>
    <xf numFmtId="4" fontId="40" fillId="0" borderId="62" xfId="0" applyNumberFormat="1" applyFont="1" applyBorder="1" applyAlignment="1">
      <alignment horizontal="center" vertical="center"/>
    </xf>
    <xf numFmtId="0" fontId="40" fillId="0" borderId="57" xfId="0" applyFont="1" applyFill="1" applyBorder="1" applyAlignment="1">
      <alignment horizontal="left" vertical="center"/>
    </xf>
    <xf numFmtId="0" fontId="40" fillId="3" borderId="65" xfId="0" applyFont="1" applyFill="1" applyBorder="1" applyAlignment="1">
      <alignment horizontal="center" vertical="center"/>
    </xf>
    <xf numFmtId="0" fontId="40" fillId="0" borderId="60" xfId="0" applyFont="1" applyFill="1" applyBorder="1" applyAlignment="1">
      <alignment horizontal="left" vertical="center"/>
    </xf>
    <xf numFmtId="3" fontId="47" fillId="0" borderId="65" xfId="0" applyNumberFormat="1" applyFont="1" applyFill="1" applyBorder="1" applyAlignment="1">
      <alignment horizontal="left" vertical="center" wrapText="1"/>
    </xf>
    <xf numFmtId="3" fontId="47" fillId="0" borderId="56" xfId="0" applyNumberFormat="1" applyFont="1" applyFill="1" applyBorder="1" applyAlignment="1">
      <alignment horizontal="left" vertical="center" wrapText="1"/>
    </xf>
    <xf numFmtId="3" fontId="47" fillId="0" borderId="60" xfId="0" applyNumberFormat="1" applyFont="1" applyFill="1" applyBorder="1" applyAlignment="1">
      <alignment horizontal="left" vertical="center" wrapText="1"/>
    </xf>
    <xf numFmtId="4" fontId="39" fillId="0" borderId="77" xfId="0" applyNumberFormat="1" applyFont="1" applyBorder="1" applyAlignment="1">
      <alignment horizontal="center" vertical="center"/>
    </xf>
    <xf numFmtId="0" fontId="39" fillId="0" borderId="64" xfId="0" applyFont="1" applyBorder="1" applyAlignment="1">
      <alignment horizontal="center" vertical="center"/>
    </xf>
    <xf numFmtId="4" fontId="39" fillId="0" borderId="64" xfId="0" applyNumberFormat="1" applyFont="1" applyBorder="1" applyAlignment="1">
      <alignment horizontal="center" vertical="center"/>
    </xf>
    <xf numFmtId="4" fontId="45" fillId="0" borderId="60" xfId="0" applyNumberFormat="1" applyFont="1" applyFill="1" applyBorder="1" applyAlignment="1">
      <alignment horizontal="center"/>
    </xf>
    <xf numFmtId="4" fontId="40" fillId="0" borderId="77" xfId="94" applyNumberFormat="1" applyFont="1" applyFill="1" applyBorder="1" applyAlignment="1">
      <alignment horizontal="center" vertical="center"/>
    </xf>
    <xf numFmtId="4" fontId="40" fillId="0" borderId="64" xfId="94" applyNumberFormat="1" applyFont="1" applyFill="1" applyBorder="1" applyAlignment="1">
      <alignment horizontal="center" vertical="center"/>
    </xf>
    <xf numFmtId="4" fontId="45" fillId="0" borderId="56" xfId="0" applyNumberFormat="1" applyFont="1" applyFill="1" applyBorder="1" applyAlignment="1">
      <alignment horizontal="center"/>
    </xf>
    <xf numFmtId="0" fontId="40" fillId="0" borderId="71" xfId="0" applyFont="1" applyFill="1" applyBorder="1" applyAlignment="1">
      <alignment horizontal="center" vertical="center"/>
    </xf>
    <xf numFmtId="4" fontId="40" fillId="0" borderId="72" xfId="94" applyNumberFormat="1" applyFont="1" applyFill="1" applyBorder="1" applyAlignment="1">
      <alignment horizontal="center" vertical="center"/>
    </xf>
    <xf numFmtId="4" fontId="41" fillId="0" borderId="72" xfId="94" applyNumberFormat="1" applyFont="1" applyFill="1" applyBorder="1" applyAlignment="1">
      <alignment horizontal="center" vertical="center"/>
    </xf>
    <xf numFmtId="4" fontId="45" fillId="0" borderId="72" xfId="0" applyNumberFormat="1" applyFont="1" applyFill="1" applyBorder="1" applyAlignment="1">
      <alignment horizontal="center"/>
    </xf>
    <xf numFmtId="4" fontId="45" fillId="0" borderId="78" xfId="0" applyNumberFormat="1" applyFont="1" applyFill="1" applyBorder="1" applyAlignment="1">
      <alignment horizontal="center"/>
    </xf>
    <xf numFmtId="4" fontId="41" fillId="0" borderId="73" xfId="94" applyNumberFormat="1" applyFont="1" applyFill="1" applyBorder="1" applyAlignment="1">
      <alignment horizontal="center" vertical="center"/>
    </xf>
    <xf numFmtId="4" fontId="40" fillId="0" borderId="71" xfId="94" applyNumberFormat="1" applyFont="1" applyFill="1" applyBorder="1" applyAlignment="1">
      <alignment horizontal="center" vertical="center"/>
    </xf>
    <xf numFmtId="4" fontId="40" fillId="0" borderId="80" xfId="94" applyNumberFormat="1" applyFont="1" applyFill="1" applyBorder="1" applyAlignment="1">
      <alignment horizontal="center" vertical="center"/>
    </xf>
    <xf numFmtId="3" fontId="47" fillId="0" borderId="72" xfId="0" applyNumberFormat="1" applyFont="1" applyFill="1" applyBorder="1" applyAlignment="1">
      <alignment horizontal="left" vertical="center" wrapText="1"/>
    </xf>
    <xf numFmtId="4" fontId="39" fillId="0" borderId="79" xfId="0" applyNumberFormat="1" applyFont="1" applyBorder="1" applyAlignment="1">
      <alignment horizontal="center" vertical="center"/>
    </xf>
    <xf numFmtId="3" fontId="47" fillId="0" borderId="70" xfId="0" applyNumberFormat="1" applyFont="1" applyFill="1" applyBorder="1" applyAlignment="1">
      <alignment horizontal="left" vertical="center" wrapText="1"/>
    </xf>
    <xf numFmtId="4" fontId="39" fillId="0" borderId="81" xfId="0" applyNumberFormat="1" applyFont="1" applyBorder="1" applyAlignment="1">
      <alignment horizontal="center" vertical="center"/>
    </xf>
    <xf numFmtId="3" fontId="40" fillId="0" borderId="70" xfId="0" applyNumberFormat="1" applyFont="1" applyFill="1" applyBorder="1" applyAlignment="1">
      <alignment horizontal="left" vertical="center" wrapText="1"/>
    </xf>
    <xf numFmtId="3" fontId="47" fillId="0" borderId="71" xfId="0" applyNumberFormat="1" applyFont="1" applyFill="1" applyBorder="1" applyAlignment="1">
      <alignment horizontal="left" vertical="center" wrapText="1"/>
    </xf>
    <xf numFmtId="3" fontId="47" fillId="0" borderId="78" xfId="0" applyNumberFormat="1" applyFont="1" applyFill="1" applyBorder="1" applyAlignment="1">
      <alignment horizontal="left" vertical="center" wrapText="1"/>
    </xf>
    <xf numFmtId="0" fontId="39" fillId="0" borderId="79" xfId="0" applyFont="1" applyBorder="1" applyAlignment="1">
      <alignment horizontal="center" vertical="center"/>
    </xf>
    <xf numFmtId="0" fontId="40" fillId="3" borderId="70" xfId="0" applyFont="1" applyFill="1" applyBorder="1" applyAlignment="1">
      <alignment horizontal="center" vertical="center"/>
    </xf>
    <xf numFmtId="3" fontId="47" fillId="3" borderId="70" xfId="2" applyNumberFormat="1" applyFont="1" applyFill="1" applyBorder="1" applyAlignment="1">
      <alignment horizontal="left" vertical="center" wrapText="1"/>
    </xf>
    <xf numFmtId="4" fontId="39" fillId="0" borderId="59" xfId="0" applyNumberFormat="1" applyFont="1" applyBorder="1" applyAlignment="1">
      <alignment horizontal="center" vertical="center"/>
    </xf>
    <xf numFmtId="4" fontId="40" fillId="0" borderId="70" xfId="94" applyNumberFormat="1" applyFont="1" applyFill="1" applyBorder="1" applyAlignment="1">
      <alignment horizontal="center" vertical="center"/>
    </xf>
    <xf numFmtId="4" fontId="40" fillId="0" borderId="81" xfId="94" applyNumberFormat="1" applyFont="1" applyFill="1" applyBorder="1" applyAlignment="1">
      <alignment horizontal="center" vertical="center"/>
    </xf>
    <xf numFmtId="4" fontId="40" fillId="0" borderId="79" xfId="94" applyNumberFormat="1" applyFont="1" applyFill="1" applyBorder="1" applyAlignment="1">
      <alignment horizontal="center" vertical="center"/>
    </xf>
    <xf numFmtId="0" fontId="40" fillId="0" borderId="70" xfId="0" applyFont="1" applyFill="1" applyBorder="1" applyAlignment="1">
      <alignment horizontal="center" vertical="center"/>
    </xf>
    <xf numFmtId="4" fontId="41" fillId="0" borderId="81" xfId="0" applyNumberFormat="1" applyFont="1" applyFill="1" applyBorder="1" applyAlignment="1">
      <alignment horizontal="center" vertical="center"/>
    </xf>
    <xf numFmtId="4" fontId="41" fillId="0" borderId="77" xfId="0" applyNumberFormat="1" applyFont="1" applyFill="1" applyBorder="1" applyAlignment="1">
      <alignment horizontal="center" vertical="center"/>
    </xf>
    <xf numFmtId="4" fontId="41" fillId="0" borderId="35" xfId="0" applyNumberFormat="1" applyFont="1" applyFill="1" applyBorder="1" applyAlignment="1">
      <alignment horizontal="center" vertical="center"/>
    </xf>
    <xf numFmtId="4" fontId="41" fillId="26" borderId="81" xfId="0" applyNumberFormat="1" applyFont="1" applyFill="1" applyBorder="1" applyAlignment="1">
      <alignment horizontal="center" vertical="center"/>
    </xf>
    <xf numFmtId="0" fontId="40" fillId="0" borderId="73" xfId="0" applyFont="1" applyFill="1" applyBorder="1" applyAlignment="1">
      <alignment horizontal="left" vertical="center"/>
    </xf>
    <xf numFmtId="4" fontId="41" fillId="0" borderId="69" xfId="94" applyNumberFormat="1" applyFont="1" applyFill="1" applyBorder="1" applyAlignment="1">
      <alignment horizontal="center" vertical="center"/>
    </xf>
    <xf numFmtId="4" fontId="41" fillId="0" borderId="72" xfId="0" applyNumberFormat="1" applyFont="1" applyFill="1" applyBorder="1" applyAlignment="1">
      <alignment horizontal="center" vertical="center"/>
    </xf>
    <xf numFmtId="4" fontId="41" fillId="0" borderId="78" xfId="94" applyNumberFormat="1" applyFont="1" applyFill="1" applyBorder="1" applyAlignment="1">
      <alignment horizontal="center" vertical="center"/>
    </xf>
    <xf numFmtId="4" fontId="41" fillId="3" borderId="75" xfId="0" applyNumberFormat="1" applyFont="1" applyFill="1" applyBorder="1" applyAlignment="1">
      <alignment horizontal="center" vertical="center" wrapText="1"/>
    </xf>
    <xf numFmtId="4" fontId="41" fillId="26" borderId="19" xfId="0" applyNumberFormat="1" applyFont="1" applyFill="1" applyBorder="1" applyAlignment="1">
      <alignment horizontal="center" vertical="center" wrapText="1"/>
    </xf>
    <xf numFmtId="3" fontId="41" fillId="0" borderId="70" xfId="0" applyNumberFormat="1" applyFont="1" applyBorder="1" applyAlignment="1">
      <alignment horizontal="center" vertical="center"/>
    </xf>
    <xf numFmtId="4" fontId="41" fillId="3" borderId="70" xfId="0" applyNumberFormat="1" applyFont="1" applyFill="1" applyBorder="1" applyAlignment="1">
      <alignment horizontal="center" vertical="center" wrapText="1"/>
    </xf>
    <xf numFmtId="4" fontId="40" fillId="0" borderId="69" xfId="0" applyNumberFormat="1" applyFont="1" applyBorder="1" applyAlignment="1">
      <alignment horizontal="center" vertical="center"/>
    </xf>
    <xf numFmtId="3" fontId="40" fillId="3" borderId="70" xfId="0" applyNumberFormat="1" applyFont="1" applyFill="1" applyBorder="1" applyAlignment="1">
      <alignment horizontal="center" vertical="center"/>
    </xf>
    <xf numFmtId="4" fontId="40" fillId="0" borderId="72" xfId="94" applyNumberFormat="1" applyFont="1" applyFill="1" applyBorder="1" applyAlignment="1">
      <alignment horizontal="center" vertical="center" wrapText="1"/>
    </xf>
    <xf numFmtId="4" fontId="40" fillId="0" borderId="72" xfId="2" applyNumberFormat="1" applyFont="1" applyFill="1" applyBorder="1" applyAlignment="1">
      <alignment horizontal="center" vertical="center" wrapText="1"/>
    </xf>
    <xf numFmtId="4" fontId="40" fillId="0" borderId="73" xfId="0" applyNumberFormat="1" applyFont="1" applyBorder="1" applyAlignment="1">
      <alignment horizontal="center" vertical="center"/>
    </xf>
    <xf numFmtId="0" fontId="40" fillId="3" borderId="57" xfId="195" applyFont="1" applyFill="1" applyBorder="1" applyAlignment="1">
      <alignment horizontal="left" vertical="center" wrapText="1"/>
    </xf>
    <xf numFmtId="4" fontId="41" fillId="26" borderId="58" xfId="0" applyNumberFormat="1" applyFont="1" applyFill="1" applyBorder="1" applyAlignment="1">
      <alignment horizontal="center" vertical="center"/>
    </xf>
    <xf numFmtId="0" fontId="40" fillId="0" borderId="72" xfId="0" quotePrefix="1" applyFont="1" applyFill="1" applyBorder="1" applyAlignment="1">
      <alignment horizontal="center" vertical="center"/>
    </xf>
    <xf numFmtId="49" fontId="40" fillId="0" borderId="51" xfId="2" applyNumberFormat="1" applyFont="1" applyFill="1" applyBorder="1" applyAlignment="1">
      <alignment horizontal="center" vertical="center"/>
    </xf>
    <xf numFmtId="4" fontId="41" fillId="3" borderId="51" xfId="0" applyNumberFormat="1" applyFont="1" applyFill="1" applyBorder="1" applyAlignment="1">
      <alignment horizontal="center" vertical="center" wrapText="1"/>
    </xf>
    <xf numFmtId="4" fontId="41" fillId="0" borderId="51" xfId="94" applyNumberFormat="1" applyFont="1" applyFill="1" applyBorder="1" applyAlignment="1">
      <alignment horizontal="center" vertical="center" wrapText="1"/>
    </xf>
    <xf numFmtId="4" fontId="41" fillId="0" borderId="69" xfId="0" applyNumberFormat="1" applyFont="1" applyBorder="1" applyAlignment="1">
      <alignment horizontal="center" vertical="center"/>
    </xf>
    <xf numFmtId="4" fontId="51" fillId="0" borderId="0" xfId="0" applyNumberFormat="1" applyFont="1" applyFill="1" applyAlignment="1">
      <alignment horizontal="center" vertical="center"/>
    </xf>
    <xf numFmtId="4" fontId="40" fillId="3" borderId="72" xfId="0" applyNumberFormat="1" applyFont="1" applyFill="1" applyBorder="1" applyAlignment="1">
      <alignment horizontal="center" vertical="center" wrapText="1"/>
    </xf>
    <xf numFmtId="4" fontId="41" fillId="3" borderId="71" xfId="0" applyNumberFormat="1" applyFont="1" applyFill="1" applyBorder="1" applyAlignment="1">
      <alignment horizontal="center" vertical="center" wrapText="1"/>
    </xf>
    <xf numFmtId="4" fontId="41" fillId="26" borderId="51" xfId="0" applyNumberFormat="1" applyFont="1" applyFill="1" applyBorder="1" applyAlignment="1">
      <alignment horizontal="center" vertical="center"/>
    </xf>
    <xf numFmtId="4" fontId="40" fillId="3" borderId="56" xfId="0" applyNumberFormat="1" applyFont="1" applyFill="1" applyBorder="1" applyAlignment="1">
      <alignment horizontal="center" vertical="center" wrapText="1"/>
    </xf>
    <xf numFmtId="0" fontId="40" fillId="0" borderId="6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0" fontId="40" fillId="0" borderId="56" xfId="0" quotePrefix="1" applyFont="1" applyFill="1" applyBorder="1" applyAlignment="1">
      <alignment horizontal="center" vertical="center"/>
    </xf>
    <xf numFmtId="0" fontId="40" fillId="0" borderId="51" xfId="0" quotePrefix="1" applyFont="1" applyFill="1" applyBorder="1" applyAlignment="1">
      <alignment horizontal="center" vertical="center"/>
    </xf>
    <xf numFmtId="3" fontId="40" fillId="0" borderId="69" xfId="0" applyNumberFormat="1" applyFont="1" applyFill="1" applyBorder="1" applyAlignment="1">
      <alignment horizontal="left" vertical="center" wrapText="1"/>
    </xf>
    <xf numFmtId="0" fontId="40" fillId="0" borderId="69" xfId="0" applyFont="1" applyFill="1" applyBorder="1" applyAlignment="1">
      <alignment horizontal="left" vertical="center"/>
    </xf>
    <xf numFmtId="4" fontId="45" fillId="0" borderId="81" xfId="0" applyNumberFormat="1" applyFont="1" applyFill="1" applyBorder="1" applyAlignment="1">
      <alignment horizontal="center"/>
    </xf>
    <xf numFmtId="4" fontId="45" fillId="0" borderId="77" xfId="0" applyNumberFormat="1" applyFont="1" applyFill="1" applyBorder="1" applyAlignment="1">
      <alignment horizontal="center"/>
    </xf>
    <xf numFmtId="4" fontId="45" fillId="0" borderId="35" xfId="0" applyNumberFormat="1" applyFont="1" applyFill="1" applyBorder="1" applyAlignment="1">
      <alignment horizontal="center"/>
    </xf>
    <xf numFmtId="0" fontId="40" fillId="0" borderId="75" xfId="0" applyFont="1" applyFill="1" applyBorder="1" applyAlignment="1">
      <alignment horizontal="center" vertical="center"/>
    </xf>
    <xf numFmtId="0" fontId="40" fillId="0" borderId="82" xfId="0" applyFont="1" applyFill="1" applyBorder="1" applyAlignment="1">
      <alignment horizontal="center" vertical="center"/>
    </xf>
    <xf numFmtId="4" fontId="41" fillId="0" borderId="60" xfId="0" applyNumberFormat="1" applyFont="1" applyFill="1" applyBorder="1" applyAlignment="1">
      <alignment horizontal="center" vertical="center"/>
    </xf>
    <xf numFmtId="4" fontId="41" fillId="0" borderId="78" xfId="0" applyNumberFormat="1" applyFont="1" applyFill="1" applyBorder="1" applyAlignment="1">
      <alignment horizontal="center" vertical="center"/>
    </xf>
    <xf numFmtId="4" fontId="40" fillId="0" borderId="81" xfId="0" applyNumberFormat="1" applyFont="1" applyFill="1" applyBorder="1" applyAlignment="1">
      <alignment horizontal="center" vertical="center"/>
    </xf>
    <xf numFmtId="4" fontId="39" fillId="0" borderId="71" xfId="0" applyNumberFormat="1" applyFont="1" applyBorder="1" applyAlignment="1">
      <alignment horizontal="center" vertical="center"/>
    </xf>
    <xf numFmtId="3" fontId="39" fillId="3" borderId="59" xfId="2" applyNumberFormat="1" applyFont="1" applyFill="1" applyBorder="1" applyAlignment="1">
      <alignment horizontal="left" vertical="center" wrapText="1"/>
    </xf>
    <xf numFmtId="3" fontId="47" fillId="0" borderId="59" xfId="0" applyNumberFormat="1" applyFont="1" applyFill="1" applyBorder="1" applyAlignment="1">
      <alignment horizontal="left" vertical="center" wrapText="1"/>
    </xf>
    <xf numFmtId="3" fontId="40" fillId="0" borderId="59" xfId="0" applyNumberFormat="1" applyFont="1" applyFill="1" applyBorder="1" applyAlignment="1">
      <alignment horizontal="left" vertical="center" wrapText="1"/>
    </xf>
    <xf numFmtId="3" fontId="47" fillId="0" borderId="80" xfId="0" applyNumberFormat="1" applyFont="1" applyFill="1" applyBorder="1" applyAlignment="1">
      <alignment horizontal="left" vertical="center" wrapText="1"/>
    </xf>
    <xf numFmtId="3" fontId="47" fillId="0" borderId="69" xfId="0" applyNumberFormat="1" applyFont="1" applyFill="1" applyBorder="1" applyAlignment="1">
      <alignment horizontal="left" vertical="center" wrapText="1"/>
    </xf>
    <xf numFmtId="4" fontId="40" fillId="0" borderId="75" xfId="94" applyNumberFormat="1" applyFont="1" applyFill="1" applyBorder="1" applyAlignment="1">
      <alignment horizontal="center" vertical="center"/>
    </xf>
    <xf numFmtId="4" fontId="41" fillId="26" borderId="69" xfId="0" applyNumberFormat="1" applyFont="1" applyFill="1" applyBorder="1" applyAlignment="1">
      <alignment horizontal="center" vertical="center"/>
    </xf>
    <xf numFmtId="4" fontId="40" fillId="3" borderId="51" xfId="94" applyNumberFormat="1" applyFont="1" applyFill="1" applyBorder="1" applyAlignment="1">
      <alignment horizontal="center" vertical="center"/>
    </xf>
    <xf numFmtId="4" fontId="40" fillId="3" borderId="0" xfId="0" applyNumberFormat="1" applyFont="1" applyFill="1" applyAlignment="1">
      <alignment horizontal="center" vertical="center"/>
    </xf>
    <xf numFmtId="0" fontId="40" fillId="3" borderId="0" xfId="0" applyFont="1" applyFill="1" applyAlignment="1">
      <alignment horizontal="center" vertical="center"/>
    </xf>
    <xf numFmtId="4" fontId="45" fillId="3" borderId="57" xfId="0" applyNumberFormat="1" applyFont="1" applyFill="1" applyBorder="1" applyAlignment="1">
      <alignment horizontal="center"/>
    </xf>
    <xf numFmtId="4" fontId="40" fillId="3" borderId="34" xfId="94" applyNumberFormat="1" applyFont="1" applyFill="1" applyBorder="1" applyAlignment="1">
      <alignment horizontal="center" vertical="center"/>
    </xf>
    <xf numFmtId="4" fontId="40" fillId="3" borderId="63" xfId="94" applyNumberFormat="1" applyFont="1" applyFill="1" applyBorder="1" applyAlignment="1">
      <alignment horizontal="center" vertical="center"/>
    </xf>
    <xf numFmtId="4" fontId="45" fillId="3" borderId="63" xfId="0" applyNumberFormat="1" applyFont="1" applyFill="1" applyBorder="1" applyAlignment="1">
      <alignment horizontal="center"/>
    </xf>
    <xf numFmtId="4" fontId="41" fillId="26" borderId="51" xfId="0" applyNumberFormat="1" applyFont="1" applyFill="1" applyBorder="1" applyAlignment="1">
      <alignment horizontal="center" vertical="center"/>
    </xf>
    <xf numFmtId="0" fontId="40" fillId="0" borderId="65" xfId="0" applyFont="1" applyFill="1" applyBorder="1" applyAlignment="1">
      <alignment horizontal="center" vertical="center"/>
    </xf>
    <xf numFmtId="4" fontId="41" fillId="26" borderId="51" xfId="0" applyNumberFormat="1" applyFont="1" applyFill="1" applyBorder="1" applyAlignment="1">
      <alignment horizontal="center" vertical="center"/>
    </xf>
    <xf numFmtId="4" fontId="40" fillId="0" borderId="57" xfId="94" applyNumberFormat="1" applyFont="1" applyFill="1" applyBorder="1" applyAlignment="1">
      <alignment horizontal="center" vertical="center"/>
    </xf>
    <xf numFmtId="0" fontId="41" fillId="3" borderId="15" xfId="0" applyFont="1" applyFill="1" applyBorder="1" applyAlignment="1">
      <alignment horizontal="center" vertical="center"/>
    </xf>
    <xf numFmtId="0" fontId="41" fillId="3" borderId="1" xfId="0" applyFont="1" applyFill="1" applyBorder="1" applyAlignment="1">
      <alignment horizontal="center" vertical="center"/>
    </xf>
    <xf numFmtId="4" fontId="41" fillId="3" borderId="64" xfId="0" applyNumberFormat="1" applyFont="1" applyFill="1" applyBorder="1" applyAlignment="1">
      <alignment horizontal="center" vertical="center"/>
    </xf>
    <xf numFmtId="4" fontId="41" fillId="3" borderId="81" xfId="0" applyNumberFormat="1" applyFont="1" applyFill="1" applyBorder="1" applyAlignment="1">
      <alignment horizontal="center" vertical="center"/>
    </xf>
    <xf numFmtId="4" fontId="41" fillId="3" borderId="0" xfId="0" applyNumberFormat="1" applyFont="1" applyFill="1" applyAlignment="1">
      <alignment horizontal="center" vertical="center"/>
    </xf>
    <xf numFmtId="4" fontId="41" fillId="3" borderId="22" xfId="94" applyNumberFormat="1" applyFont="1" applyFill="1" applyBorder="1" applyAlignment="1">
      <alignment horizontal="center" vertical="center" wrapText="1"/>
    </xf>
    <xf numFmtId="4" fontId="41" fillId="3" borderId="51" xfId="2" applyNumberFormat="1" applyFont="1" applyFill="1" applyBorder="1" applyAlignment="1">
      <alignment horizontal="center" vertical="center" wrapText="1"/>
    </xf>
    <xf numFmtId="4" fontId="41" fillId="3" borderId="51" xfId="94" applyNumberFormat="1" applyFont="1" applyFill="1" applyBorder="1" applyAlignment="1">
      <alignment horizontal="center" vertical="center"/>
    </xf>
    <xf numFmtId="4" fontId="45" fillId="3" borderId="51" xfId="0" applyNumberFormat="1" applyFont="1" applyFill="1" applyBorder="1" applyAlignment="1">
      <alignment horizontal="center" vertical="center"/>
    </xf>
    <xf numFmtId="4" fontId="45" fillId="3" borderId="63" xfId="0" applyNumberFormat="1" applyFont="1" applyFill="1" applyBorder="1" applyAlignment="1">
      <alignment horizontal="center" vertical="center"/>
    </xf>
    <xf numFmtId="4" fontId="40" fillId="3" borderId="22" xfId="0" applyNumberFormat="1" applyFont="1" applyFill="1" applyBorder="1" applyAlignment="1">
      <alignment horizontal="center"/>
    </xf>
    <xf numFmtId="4" fontId="40" fillId="3" borderId="51" xfId="0" applyNumberFormat="1" applyFont="1" applyFill="1" applyBorder="1" applyAlignment="1">
      <alignment horizontal="center"/>
    </xf>
    <xf numFmtId="3" fontId="40" fillId="3" borderId="52" xfId="94" applyNumberFormat="1" applyFont="1" applyFill="1" applyBorder="1" applyAlignment="1">
      <alignment horizontal="center" vertical="center"/>
    </xf>
    <xf numFmtId="3" fontId="40" fillId="3" borderId="51" xfId="94" applyNumberFormat="1" applyFont="1" applyFill="1" applyBorder="1" applyAlignment="1">
      <alignment horizontal="center" vertical="center"/>
    </xf>
    <xf numFmtId="3" fontId="45" fillId="3" borderId="51" xfId="0" applyNumberFormat="1" applyFont="1" applyFill="1" applyBorder="1" applyAlignment="1">
      <alignment horizontal="center" vertical="center"/>
    </xf>
    <xf numFmtId="3" fontId="45" fillId="3" borderId="63" xfId="0" applyNumberFormat="1" applyFont="1" applyFill="1" applyBorder="1" applyAlignment="1">
      <alignment horizontal="center" vertical="center"/>
    </xf>
    <xf numFmtId="4" fontId="40" fillId="3" borderId="52" xfId="94" applyNumberFormat="1" applyFont="1" applyFill="1" applyBorder="1" applyAlignment="1">
      <alignment horizontal="center" vertical="center"/>
    </xf>
    <xf numFmtId="4" fontId="45" fillId="3" borderId="39" xfId="0" applyNumberFormat="1" applyFont="1" applyFill="1" applyBorder="1" applyAlignment="1">
      <alignment horizontal="center" vertical="center"/>
    </xf>
    <xf numFmtId="4" fontId="40" fillId="3" borderId="22" xfId="94" applyNumberFormat="1" applyFont="1" applyFill="1" applyBorder="1" applyAlignment="1">
      <alignment horizontal="center" vertical="center"/>
    </xf>
    <xf numFmtId="4" fontId="40" fillId="3" borderId="15" xfId="94" applyNumberFormat="1" applyFont="1" applyFill="1" applyBorder="1" applyAlignment="1">
      <alignment horizontal="center" vertical="center"/>
    </xf>
    <xf numFmtId="3" fontId="45" fillId="3" borderId="2" xfId="0" applyNumberFormat="1" applyFont="1" applyFill="1" applyBorder="1" applyAlignment="1">
      <alignment horizontal="center" vertical="center"/>
    </xf>
    <xf numFmtId="3" fontId="45" fillId="3" borderId="23" xfId="0" applyNumberFormat="1" applyFont="1" applyFill="1" applyBorder="1" applyAlignment="1">
      <alignment horizontal="center" vertical="center"/>
    </xf>
    <xf numFmtId="0" fontId="41" fillId="3" borderId="57" xfId="2" applyFont="1" applyFill="1" applyBorder="1" applyAlignment="1">
      <alignment horizontal="left" vertical="center" wrapText="1"/>
    </xf>
    <xf numFmtId="4" fontId="40" fillId="3" borderId="30" xfId="94" applyNumberFormat="1" applyFont="1" applyFill="1" applyBorder="1" applyAlignment="1">
      <alignment horizontal="center" vertical="center"/>
    </xf>
    <xf numFmtId="4" fontId="40" fillId="3" borderId="14" xfId="94" applyNumberFormat="1" applyFont="1" applyFill="1" applyBorder="1" applyAlignment="1">
      <alignment horizontal="center" vertical="center"/>
    </xf>
    <xf numFmtId="4" fontId="45" fillId="3" borderId="31" xfId="0" applyNumberFormat="1" applyFont="1" applyFill="1" applyBorder="1" applyAlignment="1">
      <alignment horizontal="center" vertical="center"/>
    </xf>
    <xf numFmtId="3" fontId="40" fillId="3" borderId="51" xfId="2" applyNumberFormat="1" applyFont="1" applyFill="1" applyBorder="1" applyAlignment="1">
      <alignment horizontal="center" vertical="center"/>
    </xf>
    <xf numFmtId="169" fontId="40" fillId="3" borderId="51" xfId="2" applyNumberFormat="1" applyFont="1" applyFill="1" applyBorder="1" applyAlignment="1">
      <alignment horizontal="center" vertical="center"/>
    </xf>
    <xf numFmtId="3" fontId="40" fillId="3" borderId="69" xfId="0" applyNumberFormat="1" applyFont="1" applyFill="1" applyBorder="1" applyAlignment="1">
      <alignment horizontal="left" vertical="center" wrapText="1"/>
    </xf>
    <xf numFmtId="4" fontId="40" fillId="3" borderId="70" xfId="94" applyNumberFormat="1" applyFont="1" applyFill="1" applyBorder="1" applyAlignment="1">
      <alignment horizontal="center" vertical="center"/>
    </xf>
    <xf numFmtId="3" fontId="45" fillId="3" borderId="57" xfId="0" applyNumberFormat="1" applyFont="1" applyFill="1" applyBorder="1" applyAlignment="1">
      <alignment horizontal="center" vertical="center"/>
    </xf>
    <xf numFmtId="3" fontId="45" fillId="3" borderId="69" xfId="0" applyNumberFormat="1" applyFont="1" applyFill="1" applyBorder="1" applyAlignment="1">
      <alignment horizontal="center" vertical="center"/>
    </xf>
    <xf numFmtId="4" fontId="40" fillId="3" borderId="66" xfId="94" applyNumberFormat="1" applyFont="1" applyFill="1" applyBorder="1" applyAlignment="1">
      <alignment horizontal="center" vertical="center"/>
    </xf>
    <xf numFmtId="3" fontId="40" fillId="3" borderId="56" xfId="2" applyNumberFormat="1" applyFont="1" applyFill="1" applyBorder="1" applyAlignment="1">
      <alignment horizontal="center" vertical="center"/>
    </xf>
    <xf numFmtId="3" fontId="47" fillId="3" borderId="62" xfId="0" applyNumberFormat="1" applyFont="1" applyFill="1" applyBorder="1" applyAlignment="1">
      <alignment horizontal="left" vertical="center" wrapText="1"/>
    </xf>
    <xf numFmtId="4" fontId="40" fillId="3" borderId="59" xfId="94" applyNumberFormat="1" applyFont="1" applyFill="1" applyBorder="1" applyAlignment="1">
      <alignment horizontal="center" vertical="center"/>
    </xf>
    <xf numFmtId="4" fontId="45" fillId="3" borderId="57" xfId="0" applyNumberFormat="1" applyFont="1" applyFill="1" applyBorder="1" applyAlignment="1">
      <alignment horizontal="center" vertical="center"/>
    </xf>
    <xf numFmtId="0" fontId="40" fillId="3" borderId="56" xfId="0" applyFont="1" applyFill="1" applyBorder="1" applyAlignment="1">
      <alignment horizontal="center" vertical="center"/>
    </xf>
    <xf numFmtId="0" fontId="40" fillId="3" borderId="62" xfId="0" applyFont="1" applyFill="1" applyBorder="1" applyAlignment="1">
      <alignment horizontal="left" vertical="center"/>
    </xf>
    <xf numFmtId="4" fontId="40" fillId="3" borderId="65" xfId="94" applyNumberFormat="1" applyFont="1" applyFill="1" applyBorder="1" applyAlignment="1">
      <alignment horizontal="center" vertical="center"/>
    </xf>
    <xf numFmtId="4" fontId="40" fillId="3" borderId="56" xfId="94" applyNumberFormat="1" applyFont="1" applyFill="1" applyBorder="1" applyAlignment="1">
      <alignment horizontal="center" vertical="center"/>
    </xf>
    <xf numFmtId="3" fontId="45" fillId="3" borderId="56" xfId="0" applyNumberFormat="1" applyFont="1" applyFill="1" applyBorder="1" applyAlignment="1">
      <alignment horizontal="center" vertical="center"/>
    </xf>
    <xf numFmtId="3" fontId="45" fillId="3" borderId="62" xfId="0" applyNumberFormat="1" applyFont="1" applyFill="1" applyBorder="1" applyAlignment="1">
      <alignment horizontal="center" vertical="center"/>
    </xf>
    <xf numFmtId="4" fontId="45" fillId="3" borderId="60" xfId="0" applyNumberFormat="1" applyFont="1" applyFill="1" applyBorder="1" applyAlignment="1">
      <alignment horizontal="center" vertical="center"/>
    </xf>
    <xf numFmtId="4" fontId="41" fillId="3" borderId="77" xfId="0" applyNumberFormat="1" applyFont="1" applyFill="1" applyBorder="1" applyAlignment="1">
      <alignment horizontal="center" vertical="center"/>
    </xf>
    <xf numFmtId="0" fontId="40" fillId="3" borderId="51" xfId="0" quotePrefix="1" applyFont="1" applyFill="1" applyBorder="1" applyAlignment="1">
      <alignment horizontal="center" vertical="center"/>
    </xf>
    <xf numFmtId="0" fontId="40" fillId="3" borderId="69" xfId="0" applyFont="1" applyFill="1" applyBorder="1" applyAlignment="1">
      <alignment horizontal="left" vertical="center"/>
    </xf>
    <xf numFmtId="0" fontId="40" fillId="3" borderId="71" xfId="0" applyFont="1" applyFill="1" applyBorder="1" applyAlignment="1">
      <alignment horizontal="center" vertical="center"/>
    </xf>
    <xf numFmtId="0" fontId="40" fillId="3" borderId="72" xfId="0" quotePrefix="1" applyFont="1" applyFill="1" applyBorder="1" applyAlignment="1">
      <alignment horizontal="center" vertical="center"/>
    </xf>
    <xf numFmtId="0" fontId="40" fillId="3" borderId="73" xfId="0" applyFont="1" applyFill="1" applyBorder="1" applyAlignment="1">
      <alignment horizontal="left" vertical="center"/>
    </xf>
    <xf numFmtId="4" fontId="40" fillId="3" borderId="71" xfId="94" applyNumberFormat="1" applyFont="1" applyFill="1" applyBorder="1" applyAlignment="1">
      <alignment horizontal="center" vertical="center"/>
    </xf>
    <xf numFmtId="4" fontId="40" fillId="3" borderId="72" xfId="94" applyNumberFormat="1" applyFont="1" applyFill="1" applyBorder="1" applyAlignment="1">
      <alignment horizontal="center" vertical="center"/>
    </xf>
    <xf numFmtId="3" fontId="45" fillId="3" borderId="72" xfId="0" applyNumberFormat="1" applyFont="1" applyFill="1" applyBorder="1" applyAlignment="1">
      <alignment horizontal="center" vertical="center"/>
    </xf>
    <xf numFmtId="3" fontId="45" fillId="3" borderId="73" xfId="0" applyNumberFormat="1" applyFont="1" applyFill="1" applyBorder="1" applyAlignment="1">
      <alignment horizontal="center" vertical="center"/>
    </xf>
    <xf numFmtId="4" fontId="45" fillId="3" borderId="78" xfId="0" applyNumberFormat="1" applyFont="1" applyFill="1" applyBorder="1" applyAlignment="1">
      <alignment horizontal="center" vertical="center"/>
    </xf>
    <xf numFmtId="4" fontId="41" fillId="3" borderId="35" xfId="0" applyNumberFormat="1" applyFont="1" applyFill="1" applyBorder="1" applyAlignment="1">
      <alignment horizontal="center" vertical="center"/>
    </xf>
    <xf numFmtId="49" fontId="40" fillId="3" borderId="51" xfId="2" applyNumberFormat="1" applyFont="1" applyFill="1" applyBorder="1" applyAlignment="1">
      <alignment horizontal="center" vertical="center"/>
    </xf>
    <xf numFmtId="0" fontId="40" fillId="3" borderId="15" xfId="0" applyFont="1" applyFill="1" applyBorder="1" applyAlignment="1">
      <alignment horizontal="center" vertical="center"/>
    </xf>
    <xf numFmtId="49" fontId="40" fillId="0" borderId="51" xfId="2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3" borderId="6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4" fontId="41" fillId="26" borderId="70" xfId="0" applyNumberFormat="1" applyFont="1" applyFill="1" applyBorder="1" applyAlignment="1">
      <alignment horizontal="center" vertical="center"/>
    </xf>
    <xf numFmtId="4" fontId="41" fillId="26" borderId="51" xfId="0" applyNumberFormat="1" applyFont="1" applyFill="1" applyBorder="1" applyAlignment="1">
      <alignment horizontal="center" vertical="center"/>
    </xf>
    <xf numFmtId="4" fontId="41" fillId="26" borderId="57" xfId="0" applyNumberFormat="1" applyFont="1" applyFill="1" applyBorder="1" applyAlignment="1">
      <alignment horizontal="center" vertical="center"/>
    </xf>
    <xf numFmtId="3" fontId="40" fillId="3" borderId="70" xfId="0" applyNumberFormat="1" applyFont="1" applyFill="1" applyBorder="1" applyAlignment="1">
      <alignment horizontal="center" vertical="center"/>
    </xf>
    <xf numFmtId="4" fontId="40" fillId="3" borderId="51" xfId="2" applyNumberFormat="1" applyFont="1" applyFill="1" applyBorder="1" applyAlignment="1">
      <alignment horizontal="center" vertical="center"/>
    </xf>
    <xf numFmtId="4" fontId="40" fillId="3" borderId="56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4" fontId="41" fillId="26" borderId="19" xfId="0" applyNumberFormat="1" applyFont="1" applyFill="1" applyBorder="1" applyAlignment="1">
      <alignment horizontal="center" vertical="center"/>
    </xf>
    <xf numFmtId="4" fontId="41" fillId="26" borderId="25" xfId="0" applyNumberFormat="1" applyFont="1" applyFill="1" applyBorder="1" applyAlignment="1">
      <alignment horizontal="center" vertical="center"/>
    </xf>
    <xf numFmtId="4" fontId="41" fillId="26" borderId="21" xfId="0" applyNumberFormat="1" applyFont="1" applyFill="1" applyBorder="1" applyAlignment="1">
      <alignment horizontal="center" vertical="center"/>
    </xf>
    <xf numFmtId="4" fontId="40" fillId="3" borderId="62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3" fontId="40" fillId="3" borderId="19" xfId="0" applyNumberFormat="1" applyFont="1" applyFill="1" applyBorder="1" applyAlignment="1">
      <alignment horizontal="center" vertical="center" wrapText="1"/>
    </xf>
    <xf numFmtId="3" fontId="40" fillId="3" borderId="15" xfId="0" applyNumberFormat="1" applyFont="1" applyFill="1" applyBorder="1" applyAlignment="1">
      <alignment horizontal="center" vertical="center" wrapText="1"/>
    </xf>
    <xf numFmtId="3" fontId="40" fillId="3" borderId="16" xfId="0" applyNumberFormat="1" applyFont="1" applyFill="1" applyBorder="1" applyAlignment="1">
      <alignment horizontal="center" vertical="center" wrapText="1"/>
    </xf>
    <xf numFmtId="4" fontId="40" fillId="3" borderId="25" xfId="0" applyNumberFormat="1" applyFont="1" applyFill="1" applyBorder="1" applyAlignment="1">
      <alignment horizontal="center" vertical="center" wrapText="1"/>
    </xf>
    <xf numFmtId="4" fontId="40" fillId="3" borderId="51" xfId="0" applyNumberFormat="1" applyFont="1" applyFill="1" applyBorder="1" applyAlignment="1">
      <alignment horizontal="center" vertical="center" wrapText="1"/>
    </xf>
    <xf numFmtId="4" fontId="40" fillId="3" borderId="26" xfId="0" applyNumberFormat="1" applyFont="1" applyFill="1" applyBorder="1" applyAlignment="1">
      <alignment horizontal="center" vertical="center" wrapText="1"/>
    </xf>
    <xf numFmtId="4" fontId="40" fillId="3" borderId="21" xfId="0" applyNumberFormat="1" applyFont="1" applyFill="1" applyBorder="1" applyAlignment="1">
      <alignment horizontal="center" vertical="center" wrapText="1"/>
    </xf>
    <xf numFmtId="4" fontId="40" fillId="3" borderId="57" xfId="0" applyNumberFormat="1" applyFont="1" applyFill="1" applyBorder="1" applyAlignment="1">
      <alignment horizontal="center" vertical="center" wrapText="1"/>
    </xf>
    <xf numFmtId="4" fontId="40" fillId="3" borderId="17" xfId="0" applyNumberFormat="1" applyFont="1" applyFill="1" applyBorder="1" applyAlignment="1">
      <alignment horizontal="center" vertical="center" wrapText="1"/>
    </xf>
    <xf numFmtId="4" fontId="40" fillId="0" borderId="19" xfId="94" applyNumberFormat="1" applyFont="1" applyFill="1" applyBorder="1" applyAlignment="1">
      <alignment horizontal="center" vertical="center" wrapText="1"/>
    </xf>
    <xf numFmtId="4" fontId="43" fillId="0" borderId="25" xfId="0" applyNumberFormat="1" applyFont="1" applyBorder="1" applyAlignment="1">
      <alignment horizontal="center" vertical="center" wrapText="1"/>
    </xf>
    <xf numFmtId="4" fontId="43" fillId="0" borderId="20" xfId="0" applyNumberFormat="1" applyFont="1" applyBorder="1" applyAlignment="1">
      <alignment horizontal="center" vertical="center" wrapText="1"/>
    </xf>
    <xf numFmtId="4" fontId="41" fillId="3" borderId="15" xfId="0" applyNumberFormat="1" applyFont="1" applyFill="1" applyBorder="1" applyAlignment="1">
      <alignment horizontal="center" vertical="center" wrapText="1"/>
    </xf>
    <xf numFmtId="4" fontId="41" fillId="3" borderId="16" xfId="0" applyNumberFormat="1" applyFont="1" applyFill="1" applyBorder="1" applyAlignment="1">
      <alignment horizontal="center" vertical="center" wrapText="1"/>
    </xf>
    <xf numFmtId="49" fontId="40" fillId="3" borderId="51" xfId="2" applyNumberFormat="1" applyFont="1" applyFill="1" applyBorder="1" applyAlignment="1">
      <alignment horizontal="center" vertical="center"/>
    </xf>
    <xf numFmtId="0" fontId="41" fillId="26" borderId="30" xfId="0" applyFont="1" applyFill="1" applyBorder="1" applyAlignment="1">
      <alignment horizontal="center" vertical="center"/>
    </xf>
    <xf numFmtId="0" fontId="41" fillId="26" borderId="14" xfId="0" applyFont="1" applyFill="1" applyBorder="1" applyAlignment="1">
      <alignment horizontal="center" vertical="center"/>
    </xf>
    <xf numFmtId="0" fontId="41" fillId="26" borderId="2" xfId="0" applyFont="1" applyFill="1" applyBorder="1" applyAlignment="1">
      <alignment horizontal="center" vertical="center"/>
    </xf>
    <xf numFmtId="0" fontId="41" fillId="26" borderId="15" xfId="0" applyFont="1" applyFill="1" applyBorder="1" applyAlignment="1">
      <alignment horizontal="center" vertical="center"/>
    </xf>
    <xf numFmtId="0" fontId="41" fillId="26" borderId="51" xfId="0" applyFont="1" applyFill="1" applyBorder="1" applyAlignment="1">
      <alignment horizontal="center" vertical="center"/>
    </xf>
    <xf numFmtId="0" fontId="41" fillId="26" borderId="57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44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3" borderId="15" xfId="0" applyFont="1" applyFill="1" applyBorder="1" applyAlignment="1">
      <alignment horizontal="center" vertical="center"/>
    </xf>
    <xf numFmtId="3" fontId="40" fillId="0" borderId="19" xfId="94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40" fillId="0" borderId="37" xfId="0" applyNumberFormat="1" applyFont="1" applyFill="1" applyBorder="1" applyAlignment="1">
      <alignment horizontal="center" vertical="center" wrapText="1"/>
    </xf>
    <xf numFmtId="3" fontId="40" fillId="0" borderId="38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3" fontId="40" fillId="0" borderId="50" xfId="0" applyNumberFormat="1" applyFont="1" applyFill="1" applyBorder="1" applyAlignment="1">
      <alignment horizontal="center" vertical="center" wrapText="1"/>
    </xf>
    <xf numFmtId="3" fontId="40" fillId="0" borderId="54" xfId="0" applyNumberFormat="1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" fontId="41" fillId="0" borderId="50" xfId="0" applyNumberFormat="1" applyFont="1" applyFill="1" applyBorder="1" applyAlignment="1">
      <alignment horizontal="center" vertical="center" wrapText="1"/>
    </xf>
    <xf numFmtId="4" fontId="41" fillId="0" borderId="54" xfId="0" applyNumberFormat="1" applyFont="1" applyFill="1" applyBorder="1" applyAlignment="1">
      <alignment horizontal="center" vertical="center" wrapText="1"/>
    </xf>
    <xf numFmtId="3" fontId="40" fillId="0" borderId="65" xfId="94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3" fontId="40" fillId="0" borderId="56" xfId="94" applyNumberFormat="1" applyFont="1" applyFill="1" applyBorder="1" applyAlignment="1">
      <alignment horizontal="center" vertical="center" wrapText="1"/>
    </xf>
    <xf numFmtId="3" fontId="41" fillId="0" borderId="62" xfId="94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3" fontId="40" fillId="0" borderId="36" xfId="0" applyNumberFormat="1" applyFont="1" applyFill="1" applyBorder="1" applyAlignment="1">
      <alignment horizontal="center" vertical="center" wrapText="1"/>
    </xf>
    <xf numFmtId="3" fontId="40" fillId="0" borderId="67" xfId="0" applyNumberFormat="1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3" fontId="40" fillId="0" borderId="19" xfId="0" applyNumberFormat="1" applyFont="1" applyFill="1" applyBorder="1" applyAlignment="1">
      <alignment horizontal="center" vertical="center" wrapText="1"/>
    </xf>
    <xf numFmtId="3" fontId="40" fillId="0" borderId="70" xfId="0" applyNumberFormat="1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4" fontId="41" fillId="0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3" fontId="40" fillId="0" borderId="74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40" fillId="0" borderId="51" xfId="2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3" fontId="40" fillId="0" borderId="33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3" fontId="40" fillId="0" borderId="28" xfId="0" applyNumberFormat="1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/>
    </xf>
    <xf numFmtId="0" fontId="54" fillId="0" borderId="29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center" wrapText="1"/>
    </xf>
    <xf numFmtId="0" fontId="55" fillId="0" borderId="0" xfId="0" applyFont="1" applyBorder="1" applyAlignment="1">
      <alignment vertical="center" wrapText="1"/>
    </xf>
    <xf numFmtId="0" fontId="55" fillId="0" borderId="0" xfId="0" applyFont="1" applyAlignment="1">
      <alignment vertical="center" wrapText="1"/>
    </xf>
    <xf numFmtId="0" fontId="41" fillId="26" borderId="1" xfId="0" applyFont="1" applyFill="1" applyBorder="1" applyAlignment="1">
      <alignment horizontal="center" vertical="center"/>
    </xf>
    <xf numFmtId="0" fontId="53" fillId="3" borderId="46" xfId="0" applyFont="1" applyFill="1" applyBorder="1" applyAlignment="1">
      <alignment horizontal="center" vertical="center" wrapText="1"/>
    </xf>
    <xf numFmtId="0" fontId="53" fillId="0" borderId="47" xfId="0" applyFont="1" applyBorder="1" applyAlignment="1">
      <alignment vertical="center" wrapText="1"/>
    </xf>
    <xf numFmtId="0" fontId="53" fillId="0" borderId="48" xfId="0" applyFont="1" applyBorder="1" applyAlignment="1">
      <alignment vertical="center" wrapText="1"/>
    </xf>
    <xf numFmtId="0" fontId="53" fillId="2" borderId="42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vertical="center" wrapText="1"/>
    </xf>
    <xf numFmtId="0" fontId="53" fillId="0" borderId="41" xfId="0" applyFont="1" applyBorder="1" applyAlignment="1">
      <alignment vertical="center" wrapText="1"/>
    </xf>
    <xf numFmtId="0" fontId="53" fillId="2" borderId="43" xfId="0" applyFont="1" applyFill="1" applyBorder="1" applyAlignment="1">
      <alignment horizontal="center" vertical="center" wrapText="1"/>
    </xf>
    <xf numFmtId="0" fontId="53" fillId="0" borderId="44" xfId="0" applyFont="1" applyBorder="1" applyAlignment="1">
      <alignment vertical="center" wrapText="1"/>
    </xf>
    <xf numFmtId="0" fontId="53" fillId="0" borderId="45" xfId="0" applyFont="1" applyBorder="1" applyAlignment="1">
      <alignment vertical="center" wrapText="1"/>
    </xf>
    <xf numFmtId="3" fontId="58" fillId="0" borderId="22" xfId="0" applyNumberFormat="1" applyFont="1" applyBorder="1" applyAlignment="1">
      <alignment horizontal="center" vertical="center" wrapText="1"/>
    </xf>
    <xf numFmtId="0" fontId="53" fillId="0" borderId="59" xfId="0" applyFont="1" applyBorder="1" applyAlignment="1">
      <alignment horizontal="center" vertical="center" wrapText="1"/>
    </xf>
    <xf numFmtId="3" fontId="58" fillId="0" borderId="57" xfId="0" applyNumberFormat="1" applyFont="1" applyBorder="1" applyAlignment="1">
      <alignment horizontal="center" vertical="center" wrapText="1"/>
    </xf>
    <xf numFmtId="3" fontId="57" fillId="0" borderId="57" xfId="0" applyNumberFormat="1" applyFont="1" applyBorder="1" applyAlignment="1">
      <alignment horizontal="center" vertical="center" wrapText="1"/>
    </xf>
    <xf numFmtId="0" fontId="52" fillId="0" borderId="58" xfId="0" applyFont="1" applyBorder="1" applyAlignment="1">
      <alignment horizontal="center" vertical="center" wrapText="1"/>
    </xf>
    <xf numFmtId="0" fontId="52" fillId="0" borderId="63" xfId="0" applyFont="1" applyBorder="1" applyAlignment="1">
      <alignment horizontal="center" vertical="center" wrapText="1"/>
    </xf>
    <xf numFmtId="3" fontId="57" fillId="0" borderId="62" xfId="0" applyNumberFormat="1" applyFont="1" applyBorder="1" applyAlignment="1">
      <alignment horizontal="center" vertical="center" wrapText="1"/>
    </xf>
    <xf numFmtId="0" fontId="54" fillId="0" borderId="48" xfId="0" applyFont="1" applyBorder="1" applyAlignment="1">
      <alignment horizontal="center" vertical="center" wrapText="1"/>
    </xf>
    <xf numFmtId="3" fontId="53" fillId="0" borderId="36" xfId="94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" fontId="57" fillId="0" borderId="33" xfId="0" applyNumberFormat="1" applyFont="1" applyBorder="1" applyAlignment="1">
      <alignment horizontal="center" vertical="center" wrapText="1"/>
    </xf>
    <xf numFmtId="4" fontId="57" fillId="0" borderId="34" xfId="0" applyNumberFormat="1" applyFont="1" applyBorder="1" applyAlignment="1">
      <alignment horizontal="center" vertical="center" wrapText="1"/>
    </xf>
    <xf numFmtId="4" fontId="57" fillId="0" borderId="35" xfId="0" applyNumberFormat="1" applyFont="1" applyBorder="1" applyAlignment="1">
      <alignment horizontal="center" vertical="center" wrapText="1"/>
    </xf>
    <xf numFmtId="0" fontId="40" fillId="3" borderId="65" xfId="0" applyFont="1" applyFill="1" applyBorder="1" applyAlignment="1">
      <alignment horizontal="center" vertical="center"/>
    </xf>
    <xf numFmtId="0" fontId="40" fillId="3" borderId="44" xfId="0" applyFont="1" applyFill="1" applyBorder="1" applyAlignment="1">
      <alignment horizontal="center" vertical="center"/>
    </xf>
    <xf numFmtId="0" fontId="40" fillId="3" borderId="30" xfId="0" applyFont="1" applyFill="1" applyBorder="1" applyAlignment="1">
      <alignment horizontal="center" vertical="center"/>
    </xf>
    <xf numFmtId="49" fontId="40" fillId="3" borderId="56" xfId="2" applyNumberFormat="1" applyFont="1" applyFill="1" applyBorder="1" applyAlignment="1">
      <alignment horizontal="center" vertical="center"/>
    </xf>
    <xf numFmtId="49" fontId="40" fillId="3" borderId="13" xfId="2" applyNumberFormat="1" applyFont="1" applyFill="1" applyBorder="1" applyAlignment="1">
      <alignment horizontal="center" vertical="center"/>
    </xf>
    <xf numFmtId="49" fontId="40" fillId="3" borderId="14" xfId="2" applyNumberFormat="1" applyFont="1" applyFill="1" applyBorder="1" applyAlignment="1">
      <alignment horizontal="center" vertical="center"/>
    </xf>
    <xf numFmtId="3" fontId="58" fillId="0" borderId="36" xfId="0" applyNumberFormat="1" applyFont="1" applyBorder="1" applyAlignment="1">
      <alignment horizontal="center" vertical="center" wrapText="1"/>
    </xf>
    <xf numFmtId="3" fontId="58" fillId="0" borderId="18" xfId="0" applyNumberFormat="1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3" fontId="58" fillId="0" borderId="65" xfId="0" applyNumberFormat="1" applyFont="1" applyBorder="1" applyAlignment="1">
      <alignment horizontal="center" vertical="center" wrapText="1"/>
    </xf>
    <xf numFmtId="3" fontId="58" fillId="0" borderId="56" xfId="0" applyNumberFormat="1" applyFont="1" applyBorder="1" applyAlignment="1">
      <alignment horizontal="center" vertical="center" wrapText="1"/>
    </xf>
    <xf numFmtId="0" fontId="40" fillId="0" borderId="56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49" fontId="40" fillId="0" borderId="56" xfId="2" applyNumberFormat="1" applyFont="1" applyFill="1" applyBorder="1" applyAlignment="1">
      <alignment horizontal="center" vertical="center"/>
    </xf>
    <xf numFmtId="49" fontId="40" fillId="0" borderId="13" xfId="2" applyNumberFormat="1" applyFont="1" applyFill="1" applyBorder="1" applyAlignment="1">
      <alignment horizontal="center" vertical="center"/>
    </xf>
    <xf numFmtId="49" fontId="40" fillId="0" borderId="14" xfId="2" applyNumberFormat="1" applyFont="1" applyFill="1" applyBorder="1" applyAlignment="1">
      <alignment horizontal="center" vertical="center"/>
    </xf>
    <xf numFmtId="4" fontId="45" fillId="0" borderId="50" xfId="0" applyNumberFormat="1" applyFont="1" applyFill="1" applyBorder="1" applyAlignment="1">
      <alignment horizontal="center" vertical="center" wrapText="1"/>
    </xf>
    <xf numFmtId="4" fontId="45" fillId="0" borderId="54" xfId="0" applyNumberFormat="1" applyFont="1" applyFill="1" applyBorder="1" applyAlignment="1">
      <alignment horizontal="center" vertical="center" wrapText="1"/>
    </xf>
    <xf numFmtId="4" fontId="46" fillId="0" borderId="54" xfId="0" applyNumberFormat="1" applyFont="1" applyFill="1" applyBorder="1" applyAlignment="1">
      <alignment horizontal="center" vertical="center" wrapText="1"/>
    </xf>
    <xf numFmtId="3" fontId="39" fillId="0" borderId="53" xfId="0" applyNumberFormat="1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left" wrapText="1"/>
    </xf>
    <xf numFmtId="0" fontId="40" fillId="0" borderId="30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57" xfId="0" applyFont="1" applyFill="1" applyBorder="1" applyAlignment="1">
      <alignment horizontal="center" vertical="center" wrapText="1"/>
    </xf>
    <xf numFmtId="3" fontId="39" fillId="0" borderId="19" xfId="0" applyNumberFormat="1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3" fontId="40" fillId="0" borderId="22" xfId="2" applyNumberFormat="1" applyFont="1" applyFill="1" applyBorder="1" applyAlignment="1">
      <alignment horizontal="center" vertical="center" wrapText="1"/>
    </xf>
    <xf numFmtId="0" fontId="40" fillId="0" borderId="58" xfId="0" applyFont="1" applyBorder="1" applyAlignment="1">
      <alignment horizontal="center" vertical="center" wrapText="1"/>
    </xf>
    <xf numFmtId="0" fontId="40" fillId="0" borderId="59" xfId="0" applyFont="1" applyBorder="1" applyAlignment="1">
      <alignment horizontal="center" vertical="center" wrapText="1"/>
    </xf>
    <xf numFmtId="3" fontId="40" fillId="0" borderId="57" xfId="0" applyNumberFormat="1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4" fontId="41" fillId="0" borderId="60" xfId="94" applyNumberFormat="1" applyFont="1" applyFill="1" applyBorder="1" applyAlignment="1">
      <alignment horizontal="center" vertical="center" wrapText="1"/>
    </xf>
    <xf numFmtId="0" fontId="54" fillId="0" borderId="2" xfId="0" applyFont="1" applyBorder="1" applyAlignment="1">
      <alignment horizontal="center" wrapText="1"/>
    </xf>
    <xf numFmtId="4" fontId="41" fillId="0" borderId="63" xfId="0" applyNumberFormat="1" applyFont="1" applyFill="1" applyBorder="1" applyAlignment="1">
      <alignment horizontal="center" vertical="center" wrapText="1"/>
    </xf>
    <xf numFmtId="4" fontId="41" fillId="0" borderId="29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 vertical="center" wrapText="1"/>
    </xf>
    <xf numFmtId="0" fontId="40" fillId="0" borderId="51" xfId="0" applyFont="1" applyFill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4" fontId="41" fillId="0" borderId="62" xfId="94" applyNumberFormat="1" applyFont="1" applyFill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3" fontId="40" fillId="0" borderId="49" xfId="0" applyNumberFormat="1" applyFont="1" applyFill="1" applyBorder="1" applyAlignment="1">
      <alignment horizontal="center" vertical="center" wrapText="1"/>
    </xf>
    <xf numFmtId="3" fontId="40" fillId="0" borderId="53" xfId="0" applyNumberFormat="1" applyFont="1" applyFill="1" applyBorder="1" applyAlignment="1">
      <alignment horizontal="center" vertical="center" wrapText="1"/>
    </xf>
    <xf numFmtId="4" fontId="41" fillId="0" borderId="28" xfId="94" applyNumberFormat="1" applyFont="1" applyFill="1" applyBorder="1" applyAlignment="1">
      <alignment horizontal="center" vertical="center" wrapText="1"/>
    </xf>
    <xf numFmtId="4" fontId="41" fillId="0" borderId="63" xfId="94" applyNumberFormat="1" applyFont="1" applyFill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3" fontId="40" fillId="0" borderId="34" xfId="0" applyNumberFormat="1" applyFont="1" applyFill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3" fontId="40" fillId="0" borderId="63" xfId="0" applyNumberFormat="1" applyFont="1" applyFill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58" xfId="0" applyFont="1" applyBorder="1" applyAlignment="1">
      <alignment horizontal="center" vertical="center" wrapText="1"/>
    </xf>
    <xf numFmtId="0" fontId="43" fillId="0" borderId="59" xfId="0" applyFont="1" applyBorder="1" applyAlignment="1">
      <alignment horizontal="center" vertical="center" wrapText="1"/>
    </xf>
    <xf numFmtId="3" fontId="40" fillId="0" borderId="56" xfId="2" applyNumberFormat="1" applyFont="1" applyFill="1" applyBorder="1" applyAlignment="1">
      <alignment horizontal="center" vertical="center" wrapText="1"/>
    </xf>
    <xf numFmtId="4" fontId="40" fillId="3" borderId="81" xfId="94" applyNumberFormat="1" applyFont="1" applyFill="1" applyBorder="1" applyAlignment="1">
      <alignment horizontal="center" vertical="center"/>
    </xf>
    <xf numFmtId="3" fontId="40" fillId="3" borderId="57" xfId="0" applyNumberFormat="1" applyFont="1" applyFill="1" applyBorder="1" applyAlignment="1">
      <alignment horizontal="left" vertical="center" wrapText="1"/>
    </xf>
    <xf numFmtId="4" fontId="40" fillId="3" borderId="75" xfId="94" applyNumberFormat="1" applyFont="1" applyFill="1" applyBorder="1" applyAlignment="1">
      <alignment horizontal="center" vertical="center"/>
    </xf>
    <xf numFmtId="0" fontId="40" fillId="3" borderId="60" xfId="0" applyFont="1" applyFill="1" applyBorder="1" applyAlignment="1">
      <alignment horizontal="left" vertical="center"/>
    </xf>
    <xf numFmtId="4" fontId="45" fillId="3" borderId="60" xfId="0" applyNumberFormat="1" applyFont="1" applyFill="1" applyBorder="1" applyAlignment="1">
      <alignment horizontal="center"/>
    </xf>
    <xf numFmtId="4" fontId="40" fillId="3" borderId="82" xfId="94" applyNumberFormat="1" applyFont="1" applyFill="1" applyBorder="1" applyAlignment="1">
      <alignment horizontal="center" vertical="center"/>
    </xf>
    <xf numFmtId="4" fontId="40" fillId="3" borderId="77" xfId="94" applyNumberFormat="1" applyFont="1" applyFill="1" applyBorder="1" applyAlignment="1">
      <alignment horizontal="center" vertical="center"/>
    </xf>
    <xf numFmtId="4" fontId="45" fillId="3" borderId="64" xfId="0" applyNumberFormat="1" applyFont="1" applyFill="1" applyBorder="1" applyAlignment="1">
      <alignment horizontal="center"/>
    </xf>
    <xf numFmtId="0" fontId="40" fillId="3" borderId="57" xfId="0" applyFont="1" applyFill="1" applyBorder="1" applyAlignment="1">
      <alignment horizontal="left" vertical="center"/>
    </xf>
    <xf numFmtId="0" fontId="40" fillId="3" borderId="78" xfId="0" applyFont="1" applyFill="1" applyBorder="1" applyAlignment="1">
      <alignment horizontal="left" vertical="center"/>
    </xf>
    <xf numFmtId="4" fontId="45" fillId="3" borderId="78" xfId="0" applyNumberFormat="1" applyFont="1" applyFill="1" applyBorder="1" applyAlignment="1">
      <alignment horizontal="center"/>
    </xf>
    <xf numFmtId="4" fontId="40" fillId="3" borderId="83" xfId="94" applyNumberFormat="1" applyFont="1" applyFill="1" applyBorder="1" applyAlignment="1">
      <alignment horizontal="center" vertical="center"/>
    </xf>
    <xf numFmtId="4" fontId="40" fillId="3" borderId="35" xfId="94" applyNumberFormat="1" applyFont="1" applyFill="1" applyBorder="1" applyAlignment="1">
      <alignment horizontal="center" vertical="center"/>
    </xf>
    <xf numFmtId="4" fontId="45" fillId="3" borderId="79" xfId="0" applyNumberFormat="1" applyFont="1" applyFill="1" applyBorder="1" applyAlignment="1">
      <alignment horizontal="center"/>
    </xf>
    <xf numFmtId="4" fontId="39" fillId="3" borderId="51" xfId="0" applyNumberFormat="1" applyFont="1" applyFill="1" applyBorder="1" applyAlignment="1">
      <alignment horizontal="center"/>
    </xf>
    <xf numFmtId="4" fontId="45" fillId="3" borderId="34" xfId="0" applyNumberFormat="1" applyFont="1" applyFill="1" applyBorder="1" applyAlignment="1">
      <alignment horizontal="center"/>
    </xf>
    <xf numFmtId="0" fontId="40" fillId="3" borderId="0" xfId="0" applyFont="1" applyFill="1" applyAlignment="1">
      <alignment horizontal="left" vertical="center"/>
    </xf>
  </cellXfs>
  <cellStyles count="234">
    <cellStyle name="20% - Accent1" xfId="99" xr:uid="{00000000-0005-0000-0000-000000000000}"/>
    <cellStyle name="20% - Accent2" xfId="100" xr:uid="{00000000-0005-0000-0000-000001000000}"/>
    <cellStyle name="20% - Accent3" xfId="101" xr:uid="{00000000-0005-0000-0000-000002000000}"/>
    <cellStyle name="20% - Accent4" xfId="102" xr:uid="{00000000-0005-0000-0000-000003000000}"/>
    <cellStyle name="20% - Accent5" xfId="103" xr:uid="{00000000-0005-0000-0000-000004000000}"/>
    <cellStyle name="20% - Accent6" xfId="104" xr:uid="{00000000-0005-0000-0000-000005000000}"/>
    <cellStyle name="20% - Акцент1 2" xfId="105" xr:uid="{00000000-0005-0000-0000-000006000000}"/>
    <cellStyle name="20% - Акцент2 2" xfId="106" xr:uid="{00000000-0005-0000-0000-000007000000}"/>
    <cellStyle name="20% - Акцент3 2" xfId="107" xr:uid="{00000000-0005-0000-0000-000008000000}"/>
    <cellStyle name="20% - Акцент4 2" xfId="108" xr:uid="{00000000-0005-0000-0000-000009000000}"/>
    <cellStyle name="20% - Акцент5 2" xfId="109" xr:uid="{00000000-0005-0000-0000-00000A000000}"/>
    <cellStyle name="20% - Акцент6 2" xfId="110" xr:uid="{00000000-0005-0000-0000-00000B000000}"/>
    <cellStyle name="40% - Accent1" xfId="111" xr:uid="{00000000-0005-0000-0000-00000C000000}"/>
    <cellStyle name="40% - Accent2" xfId="112" xr:uid="{00000000-0005-0000-0000-00000D000000}"/>
    <cellStyle name="40% - Accent3" xfId="113" xr:uid="{00000000-0005-0000-0000-00000E000000}"/>
    <cellStyle name="40% - Accent4" xfId="114" xr:uid="{00000000-0005-0000-0000-00000F000000}"/>
    <cellStyle name="40% - Accent5" xfId="115" xr:uid="{00000000-0005-0000-0000-000010000000}"/>
    <cellStyle name="40% - Accent6" xfId="116" xr:uid="{00000000-0005-0000-0000-000011000000}"/>
    <cellStyle name="40% - Акцент1 2" xfId="117" xr:uid="{00000000-0005-0000-0000-000012000000}"/>
    <cellStyle name="40% - Акцент2 2" xfId="118" xr:uid="{00000000-0005-0000-0000-000013000000}"/>
    <cellStyle name="40% - Акцент3 2" xfId="119" xr:uid="{00000000-0005-0000-0000-000014000000}"/>
    <cellStyle name="40% - Акцент4 2" xfId="120" xr:uid="{00000000-0005-0000-0000-000015000000}"/>
    <cellStyle name="40% - Акцент5 2" xfId="121" xr:uid="{00000000-0005-0000-0000-000016000000}"/>
    <cellStyle name="40% - Акцент6 2" xfId="122" xr:uid="{00000000-0005-0000-0000-000017000000}"/>
    <cellStyle name="60% - Accent1" xfId="123" xr:uid="{00000000-0005-0000-0000-000018000000}"/>
    <cellStyle name="60% - Accent2" xfId="124" xr:uid="{00000000-0005-0000-0000-000019000000}"/>
    <cellStyle name="60% - Accent3" xfId="125" xr:uid="{00000000-0005-0000-0000-00001A000000}"/>
    <cellStyle name="60% - Accent4" xfId="126" xr:uid="{00000000-0005-0000-0000-00001B000000}"/>
    <cellStyle name="60% - Accent5" xfId="127" xr:uid="{00000000-0005-0000-0000-00001C000000}"/>
    <cellStyle name="60% - Accent6" xfId="128" xr:uid="{00000000-0005-0000-0000-00001D000000}"/>
    <cellStyle name="60% - Акцент1 2" xfId="129" xr:uid="{00000000-0005-0000-0000-00001E000000}"/>
    <cellStyle name="60% - Акцент2 2" xfId="130" xr:uid="{00000000-0005-0000-0000-00001F000000}"/>
    <cellStyle name="60% - Акцент3 2" xfId="131" xr:uid="{00000000-0005-0000-0000-000020000000}"/>
    <cellStyle name="60% - Акцент4 2" xfId="132" xr:uid="{00000000-0005-0000-0000-000021000000}"/>
    <cellStyle name="60% - Акцент5 2" xfId="133" xr:uid="{00000000-0005-0000-0000-000022000000}"/>
    <cellStyle name="60% - Акцент6 2" xfId="134" xr:uid="{00000000-0005-0000-0000-000023000000}"/>
    <cellStyle name="Accent1" xfId="135" xr:uid="{00000000-0005-0000-0000-000024000000}"/>
    <cellStyle name="Accent2" xfId="136" xr:uid="{00000000-0005-0000-0000-000025000000}"/>
    <cellStyle name="Accent3" xfId="137" xr:uid="{00000000-0005-0000-0000-000026000000}"/>
    <cellStyle name="Accent4" xfId="138" xr:uid="{00000000-0005-0000-0000-000027000000}"/>
    <cellStyle name="Accent5" xfId="139" xr:uid="{00000000-0005-0000-0000-000028000000}"/>
    <cellStyle name="Accent6" xfId="140" xr:uid="{00000000-0005-0000-0000-000029000000}"/>
    <cellStyle name="Bad" xfId="141" xr:uid="{00000000-0005-0000-0000-00002A000000}"/>
    <cellStyle name="Calculation" xfId="142" xr:uid="{00000000-0005-0000-0000-00002B000000}"/>
    <cellStyle name="Check Cell" xfId="143" xr:uid="{00000000-0005-0000-0000-00002C000000}"/>
    <cellStyle name="Excel Built-in Normal" xfId="4" xr:uid="{00000000-0005-0000-0000-00002D000000}"/>
    <cellStyle name="Excel Built-in Normal 2" xfId="144" xr:uid="{00000000-0005-0000-0000-00002E000000}"/>
    <cellStyle name="Excel Built-in Normal 3" xfId="145" xr:uid="{00000000-0005-0000-0000-00002F000000}"/>
    <cellStyle name="Excel Built-in Normal 4" xfId="146" xr:uid="{00000000-0005-0000-0000-000030000000}"/>
    <cellStyle name="Excel Built-in Обычный 2" xfId="147" xr:uid="{00000000-0005-0000-0000-000031000000}"/>
    <cellStyle name="Excel Built-in Обычный_КОЙКИ - ПЛАН 2005год" xfId="148" xr:uid="{00000000-0005-0000-0000-000032000000}"/>
    <cellStyle name="Explanatory Text" xfId="149" xr:uid="{00000000-0005-0000-0000-000033000000}"/>
    <cellStyle name="Good" xfId="150" xr:uid="{00000000-0005-0000-0000-000034000000}"/>
    <cellStyle name="Heading" xfId="151" xr:uid="{00000000-0005-0000-0000-000035000000}"/>
    <cellStyle name="Heading 1" xfId="152" xr:uid="{00000000-0005-0000-0000-000036000000}"/>
    <cellStyle name="Heading 2" xfId="153" xr:uid="{00000000-0005-0000-0000-000037000000}"/>
    <cellStyle name="Heading 3" xfId="154" xr:uid="{00000000-0005-0000-0000-000038000000}"/>
    <cellStyle name="Heading 4" xfId="155" xr:uid="{00000000-0005-0000-0000-000039000000}"/>
    <cellStyle name="Heading1" xfId="156" xr:uid="{00000000-0005-0000-0000-00003A000000}"/>
    <cellStyle name="Input" xfId="157" xr:uid="{00000000-0005-0000-0000-00003B000000}"/>
    <cellStyle name="Linked Cell" xfId="158" xr:uid="{00000000-0005-0000-0000-00003C000000}"/>
    <cellStyle name="Neutral" xfId="159" xr:uid="{00000000-0005-0000-0000-00003D000000}"/>
    <cellStyle name="Normal_Book1" xfId="1" xr:uid="{00000000-0005-0000-0000-00003E000000}"/>
    <cellStyle name="Note" xfId="160" xr:uid="{00000000-0005-0000-0000-00003F000000}"/>
    <cellStyle name="Output" xfId="161" xr:uid="{00000000-0005-0000-0000-000040000000}"/>
    <cellStyle name="Result" xfId="162" xr:uid="{00000000-0005-0000-0000-000041000000}"/>
    <cellStyle name="Result2" xfId="163" xr:uid="{00000000-0005-0000-0000-000042000000}"/>
    <cellStyle name="Title" xfId="164" xr:uid="{00000000-0005-0000-0000-000043000000}"/>
    <cellStyle name="Total" xfId="165" xr:uid="{00000000-0005-0000-0000-000044000000}"/>
    <cellStyle name="Warning Text" xfId="166" xr:uid="{00000000-0005-0000-0000-000045000000}"/>
    <cellStyle name="Акцент1 2" xfId="167" xr:uid="{00000000-0005-0000-0000-000046000000}"/>
    <cellStyle name="Акцент2 2" xfId="168" xr:uid="{00000000-0005-0000-0000-000047000000}"/>
    <cellStyle name="Акцент3 2" xfId="169" xr:uid="{00000000-0005-0000-0000-000048000000}"/>
    <cellStyle name="Акцент4 2" xfId="170" xr:uid="{00000000-0005-0000-0000-000049000000}"/>
    <cellStyle name="Акцент5 2" xfId="171" xr:uid="{00000000-0005-0000-0000-00004A000000}"/>
    <cellStyle name="Акцент6 2" xfId="172" xr:uid="{00000000-0005-0000-0000-00004B000000}"/>
    <cellStyle name="Ввод  2" xfId="173" xr:uid="{00000000-0005-0000-0000-00004C000000}"/>
    <cellStyle name="Вывод 2" xfId="174" xr:uid="{00000000-0005-0000-0000-00004D000000}"/>
    <cellStyle name="Вычисление 2" xfId="175" xr:uid="{00000000-0005-0000-0000-00004E000000}"/>
    <cellStyle name="Заголовок 1 2" xfId="176" xr:uid="{00000000-0005-0000-0000-00004F000000}"/>
    <cellStyle name="Заголовок 2 2" xfId="177" xr:uid="{00000000-0005-0000-0000-000050000000}"/>
    <cellStyle name="Заголовок 3 2" xfId="178" xr:uid="{00000000-0005-0000-0000-000051000000}"/>
    <cellStyle name="Заголовок 4 2" xfId="179" xr:uid="{00000000-0005-0000-0000-000052000000}"/>
    <cellStyle name="Итог 2" xfId="180" xr:uid="{00000000-0005-0000-0000-000053000000}"/>
    <cellStyle name="Контрольная ячейка 2" xfId="181" xr:uid="{00000000-0005-0000-0000-000054000000}"/>
    <cellStyle name="Название 2" xfId="182" xr:uid="{00000000-0005-0000-0000-000055000000}"/>
    <cellStyle name="Нейтральный 2" xfId="183" xr:uid="{00000000-0005-0000-0000-000056000000}"/>
    <cellStyle name="Обычный" xfId="0" builtinId="0"/>
    <cellStyle name="Обычный 10" xfId="184" xr:uid="{00000000-0005-0000-0000-000058000000}"/>
    <cellStyle name="Обычный 100" xfId="5" xr:uid="{00000000-0005-0000-0000-000059000000}"/>
    <cellStyle name="Обычный 101" xfId="6" xr:uid="{00000000-0005-0000-0000-00005A000000}"/>
    <cellStyle name="Обычный 102" xfId="7" xr:uid="{00000000-0005-0000-0000-00005B000000}"/>
    <cellStyle name="Обычный 103" xfId="8" xr:uid="{00000000-0005-0000-0000-00005C000000}"/>
    <cellStyle name="Обычный 104" xfId="9" xr:uid="{00000000-0005-0000-0000-00005D000000}"/>
    <cellStyle name="Обычный 105" xfId="10" xr:uid="{00000000-0005-0000-0000-00005E000000}"/>
    <cellStyle name="Обычный 106" xfId="11" xr:uid="{00000000-0005-0000-0000-00005F000000}"/>
    <cellStyle name="Обычный 107" xfId="12" xr:uid="{00000000-0005-0000-0000-000060000000}"/>
    <cellStyle name="Обычный 108" xfId="13" xr:uid="{00000000-0005-0000-0000-000061000000}"/>
    <cellStyle name="Обычный 109" xfId="14" xr:uid="{00000000-0005-0000-0000-000062000000}"/>
    <cellStyle name="Обычный 11" xfId="185" xr:uid="{00000000-0005-0000-0000-000063000000}"/>
    <cellStyle name="Обычный 110" xfId="15" xr:uid="{00000000-0005-0000-0000-000064000000}"/>
    <cellStyle name="Обычный 111" xfId="16" xr:uid="{00000000-0005-0000-0000-000065000000}"/>
    <cellStyle name="Обычный 112" xfId="17" xr:uid="{00000000-0005-0000-0000-000066000000}"/>
    <cellStyle name="Обычный 113" xfId="18" xr:uid="{00000000-0005-0000-0000-000067000000}"/>
    <cellStyle name="Обычный 114" xfId="19" xr:uid="{00000000-0005-0000-0000-000068000000}"/>
    <cellStyle name="Обычный 115" xfId="20" xr:uid="{00000000-0005-0000-0000-000069000000}"/>
    <cellStyle name="Обычный 116" xfId="21" xr:uid="{00000000-0005-0000-0000-00006A000000}"/>
    <cellStyle name="Обычный 117" xfId="22" xr:uid="{00000000-0005-0000-0000-00006B000000}"/>
    <cellStyle name="Обычный 118" xfId="23" xr:uid="{00000000-0005-0000-0000-00006C000000}"/>
    <cellStyle name="Обычный 119" xfId="24" xr:uid="{00000000-0005-0000-0000-00006D000000}"/>
    <cellStyle name="Обычный 12" xfId="186" xr:uid="{00000000-0005-0000-0000-00006E000000}"/>
    <cellStyle name="Обычный 120" xfId="25" xr:uid="{00000000-0005-0000-0000-00006F000000}"/>
    <cellStyle name="Обычный 121" xfId="26" xr:uid="{00000000-0005-0000-0000-000070000000}"/>
    <cellStyle name="Обычный 122" xfId="27" xr:uid="{00000000-0005-0000-0000-000071000000}"/>
    <cellStyle name="Обычный 123" xfId="28" xr:uid="{00000000-0005-0000-0000-000072000000}"/>
    <cellStyle name="Обычный 124" xfId="29" xr:uid="{00000000-0005-0000-0000-000073000000}"/>
    <cellStyle name="Обычный 125" xfId="30" xr:uid="{00000000-0005-0000-0000-000074000000}"/>
    <cellStyle name="Обычный 126" xfId="31" xr:uid="{00000000-0005-0000-0000-000075000000}"/>
    <cellStyle name="Обычный 127" xfId="32" xr:uid="{00000000-0005-0000-0000-000076000000}"/>
    <cellStyle name="Обычный 128" xfId="33" xr:uid="{00000000-0005-0000-0000-000077000000}"/>
    <cellStyle name="Обычный 129" xfId="34" xr:uid="{00000000-0005-0000-0000-000078000000}"/>
    <cellStyle name="Обычный 13" xfId="187" xr:uid="{00000000-0005-0000-0000-000079000000}"/>
    <cellStyle name="Обычный 130" xfId="35" xr:uid="{00000000-0005-0000-0000-00007A000000}"/>
    <cellStyle name="Обычный 131" xfId="36" xr:uid="{00000000-0005-0000-0000-00007B000000}"/>
    <cellStyle name="Обычный 132" xfId="37" xr:uid="{00000000-0005-0000-0000-00007C000000}"/>
    <cellStyle name="Обычный 133" xfId="38" xr:uid="{00000000-0005-0000-0000-00007D000000}"/>
    <cellStyle name="Обычный 134" xfId="39" xr:uid="{00000000-0005-0000-0000-00007E000000}"/>
    <cellStyle name="Обычный 135" xfId="40" xr:uid="{00000000-0005-0000-0000-00007F000000}"/>
    <cellStyle name="Обычный 136" xfId="41" xr:uid="{00000000-0005-0000-0000-000080000000}"/>
    <cellStyle name="Обычный 137" xfId="42" xr:uid="{00000000-0005-0000-0000-000081000000}"/>
    <cellStyle name="Обычный 138" xfId="43" xr:uid="{00000000-0005-0000-0000-000082000000}"/>
    <cellStyle name="Обычный 139" xfId="44" xr:uid="{00000000-0005-0000-0000-000083000000}"/>
    <cellStyle name="Обычный 14" xfId="188" xr:uid="{00000000-0005-0000-0000-000084000000}"/>
    <cellStyle name="Обычный 15" xfId="189" xr:uid="{00000000-0005-0000-0000-000085000000}"/>
    <cellStyle name="Обычный 16" xfId="190" xr:uid="{00000000-0005-0000-0000-000086000000}"/>
    <cellStyle name="Обычный 17" xfId="191" xr:uid="{00000000-0005-0000-0000-000087000000}"/>
    <cellStyle name="Обычный 18" xfId="192" xr:uid="{00000000-0005-0000-0000-000088000000}"/>
    <cellStyle name="Обычный 2" xfId="2" xr:uid="{00000000-0005-0000-0000-000089000000}"/>
    <cellStyle name="Обычный 2 10" xfId="45" xr:uid="{00000000-0005-0000-0000-00008A000000}"/>
    <cellStyle name="Обычный 2 11" xfId="46" xr:uid="{00000000-0005-0000-0000-00008B000000}"/>
    <cellStyle name="Обычный 2 12" xfId="47" xr:uid="{00000000-0005-0000-0000-00008C000000}"/>
    <cellStyle name="Обычный 2 13" xfId="48" xr:uid="{00000000-0005-0000-0000-00008D000000}"/>
    <cellStyle name="Обычный 2 137" xfId="233" xr:uid="{00000000-0005-0000-0000-00008E000000}"/>
    <cellStyle name="Обычный 2 14" xfId="49" xr:uid="{00000000-0005-0000-0000-00008F000000}"/>
    <cellStyle name="Обычный 2 15" xfId="50" xr:uid="{00000000-0005-0000-0000-000090000000}"/>
    <cellStyle name="Обычный 2 16" xfId="51" xr:uid="{00000000-0005-0000-0000-000091000000}"/>
    <cellStyle name="Обычный 2 17" xfId="52" xr:uid="{00000000-0005-0000-0000-000092000000}"/>
    <cellStyle name="Обычный 2 18" xfId="53" xr:uid="{00000000-0005-0000-0000-000093000000}"/>
    <cellStyle name="Обычный 2 19" xfId="54" xr:uid="{00000000-0005-0000-0000-000094000000}"/>
    <cellStyle name="Обычный 2 2" xfId="55" xr:uid="{00000000-0005-0000-0000-000095000000}"/>
    <cellStyle name="Обычный 2 2 2" xfId="94" xr:uid="{00000000-0005-0000-0000-000096000000}"/>
    <cellStyle name="Обычный 2 2 2 2" xfId="95" xr:uid="{00000000-0005-0000-0000-000097000000}"/>
    <cellStyle name="Обычный 2 2 2 2 2" xfId="229" xr:uid="{00000000-0005-0000-0000-000098000000}"/>
    <cellStyle name="Обычный 2 2 2 3" xfId="193" xr:uid="{00000000-0005-0000-0000-000099000000}"/>
    <cellStyle name="Обычный 2 20" xfId="56" xr:uid="{00000000-0005-0000-0000-00009A000000}"/>
    <cellStyle name="Обычный 2 21" xfId="57" xr:uid="{00000000-0005-0000-0000-00009B000000}"/>
    <cellStyle name="Обычный 2 22" xfId="93" xr:uid="{00000000-0005-0000-0000-00009C000000}"/>
    <cellStyle name="Обычный 2 3" xfId="58" xr:uid="{00000000-0005-0000-0000-00009D000000}"/>
    <cellStyle name="Обычный 2 3 2" xfId="195" xr:uid="{00000000-0005-0000-0000-00009E000000}"/>
    <cellStyle name="Обычный 2 3 3" xfId="194" xr:uid="{00000000-0005-0000-0000-00009F000000}"/>
    <cellStyle name="Обычный 2 4" xfId="59" xr:uid="{00000000-0005-0000-0000-0000A0000000}"/>
    <cellStyle name="Обычный 2 5" xfId="60" xr:uid="{00000000-0005-0000-0000-0000A1000000}"/>
    <cellStyle name="Обычный 2 5 2" xfId="196" xr:uid="{00000000-0005-0000-0000-0000A2000000}"/>
    <cellStyle name="Обычный 2 6" xfId="61" xr:uid="{00000000-0005-0000-0000-0000A3000000}"/>
    <cellStyle name="Обычный 2 6 3" xfId="232" xr:uid="{00000000-0005-0000-0000-0000A4000000}"/>
    <cellStyle name="Обычный 2 7" xfId="62" xr:uid="{00000000-0005-0000-0000-0000A5000000}"/>
    <cellStyle name="Обычный 2 8" xfId="63" xr:uid="{00000000-0005-0000-0000-0000A6000000}"/>
    <cellStyle name="Обычный 2 9" xfId="64" xr:uid="{00000000-0005-0000-0000-0000A7000000}"/>
    <cellStyle name="Обычный 2_npa12EB" xfId="197" xr:uid="{00000000-0005-0000-0000-0000A8000000}"/>
    <cellStyle name="Обычный 20" xfId="198" xr:uid="{00000000-0005-0000-0000-0000A9000000}"/>
    <cellStyle name="Обычный 20 2" xfId="199" xr:uid="{00000000-0005-0000-0000-0000AA000000}"/>
    <cellStyle name="Обычный 22" xfId="230" xr:uid="{00000000-0005-0000-0000-0000AB000000}"/>
    <cellStyle name="Обычный 3" xfId="65" xr:uid="{00000000-0005-0000-0000-0000AC000000}"/>
    <cellStyle name="Обычный 3 2" xfId="200" xr:uid="{00000000-0005-0000-0000-0000AD000000}"/>
    <cellStyle name="Обычный 3 3" xfId="231" xr:uid="{00000000-0005-0000-0000-0000AE000000}"/>
    <cellStyle name="Обычный 4" xfId="66" xr:uid="{00000000-0005-0000-0000-0000AF000000}"/>
    <cellStyle name="Обычный 4 10" xfId="67" xr:uid="{00000000-0005-0000-0000-0000B0000000}"/>
    <cellStyle name="Обычный 4 11" xfId="68" xr:uid="{00000000-0005-0000-0000-0000B1000000}"/>
    <cellStyle name="Обычный 4 12" xfId="69" xr:uid="{00000000-0005-0000-0000-0000B2000000}"/>
    <cellStyle name="Обычный 4 13" xfId="70" xr:uid="{00000000-0005-0000-0000-0000B3000000}"/>
    <cellStyle name="Обычный 4 14" xfId="71" xr:uid="{00000000-0005-0000-0000-0000B4000000}"/>
    <cellStyle name="Обычный 4 15" xfId="72" xr:uid="{00000000-0005-0000-0000-0000B5000000}"/>
    <cellStyle name="Обычный 4 16" xfId="96" xr:uid="{00000000-0005-0000-0000-0000B6000000}"/>
    <cellStyle name="Обычный 4 16 2" xfId="201" xr:uid="{00000000-0005-0000-0000-0000B7000000}"/>
    <cellStyle name="Обычный 4 17" xfId="202" xr:uid="{00000000-0005-0000-0000-0000B8000000}"/>
    <cellStyle name="Обычный 4 2" xfId="73" xr:uid="{00000000-0005-0000-0000-0000B9000000}"/>
    <cellStyle name="Обычный 4 3" xfId="74" xr:uid="{00000000-0005-0000-0000-0000BA000000}"/>
    <cellStyle name="Обычный 4 4" xfId="75" xr:uid="{00000000-0005-0000-0000-0000BB000000}"/>
    <cellStyle name="Обычный 4 5" xfId="76" xr:uid="{00000000-0005-0000-0000-0000BC000000}"/>
    <cellStyle name="Обычный 4 6" xfId="77" xr:uid="{00000000-0005-0000-0000-0000BD000000}"/>
    <cellStyle name="Обычный 4 7" xfId="78" xr:uid="{00000000-0005-0000-0000-0000BE000000}"/>
    <cellStyle name="Обычный 4 8" xfId="79" xr:uid="{00000000-0005-0000-0000-0000BF000000}"/>
    <cellStyle name="Обычный 4 9" xfId="80" xr:uid="{00000000-0005-0000-0000-0000C0000000}"/>
    <cellStyle name="Обычный 5" xfId="81" xr:uid="{00000000-0005-0000-0000-0000C1000000}"/>
    <cellStyle name="Обычный 5 2" xfId="204" xr:uid="{00000000-0005-0000-0000-0000C2000000}"/>
    <cellStyle name="Обычный 5 3" xfId="203" xr:uid="{00000000-0005-0000-0000-0000C3000000}"/>
    <cellStyle name="Обычный 6" xfId="205" xr:uid="{00000000-0005-0000-0000-0000C4000000}"/>
    <cellStyle name="Обычный 6 4" xfId="91" xr:uid="{00000000-0005-0000-0000-0000C5000000}"/>
    <cellStyle name="Обычный 69" xfId="92" xr:uid="{00000000-0005-0000-0000-0000C6000000}"/>
    <cellStyle name="Обычный 69 2" xfId="97" xr:uid="{00000000-0005-0000-0000-0000C7000000}"/>
    <cellStyle name="Обычный 7" xfId="206" xr:uid="{00000000-0005-0000-0000-0000C8000000}"/>
    <cellStyle name="Обычный 7 2" xfId="207" xr:uid="{00000000-0005-0000-0000-0000C9000000}"/>
    <cellStyle name="Обычный 70" xfId="98" xr:uid="{00000000-0005-0000-0000-0000CA000000}"/>
    <cellStyle name="Обычный 8" xfId="208" xr:uid="{00000000-0005-0000-0000-0000CB000000}"/>
    <cellStyle name="Обычный 9" xfId="209" xr:uid="{00000000-0005-0000-0000-0000CC000000}"/>
    <cellStyle name="Обычный 91" xfId="82" xr:uid="{00000000-0005-0000-0000-0000CD000000}"/>
    <cellStyle name="Обычный 92" xfId="83" xr:uid="{00000000-0005-0000-0000-0000CE000000}"/>
    <cellStyle name="Обычный 93" xfId="84" xr:uid="{00000000-0005-0000-0000-0000CF000000}"/>
    <cellStyle name="Обычный 94" xfId="85" xr:uid="{00000000-0005-0000-0000-0000D0000000}"/>
    <cellStyle name="Обычный 95" xfId="86" xr:uid="{00000000-0005-0000-0000-0000D1000000}"/>
    <cellStyle name="Обычный 96" xfId="87" xr:uid="{00000000-0005-0000-0000-0000D2000000}"/>
    <cellStyle name="Обычный 97" xfId="88" xr:uid="{00000000-0005-0000-0000-0000D3000000}"/>
    <cellStyle name="Обычный 98" xfId="89" xr:uid="{00000000-0005-0000-0000-0000D4000000}"/>
    <cellStyle name="Обычный 99" xfId="90" xr:uid="{00000000-0005-0000-0000-0000D5000000}"/>
    <cellStyle name="Плохой 2" xfId="210" xr:uid="{00000000-0005-0000-0000-0000D6000000}"/>
    <cellStyle name="Пояснение 2" xfId="211" xr:uid="{00000000-0005-0000-0000-0000D7000000}"/>
    <cellStyle name="Примечание 2" xfId="212" xr:uid="{00000000-0005-0000-0000-0000D8000000}"/>
    <cellStyle name="Процентный 2" xfId="213" xr:uid="{00000000-0005-0000-0000-0000D9000000}"/>
    <cellStyle name="Процентный 2 2" xfId="214" xr:uid="{00000000-0005-0000-0000-0000DA000000}"/>
    <cellStyle name="Процентный 3" xfId="215" xr:uid="{00000000-0005-0000-0000-0000DB000000}"/>
    <cellStyle name="Процентный 4" xfId="216" xr:uid="{00000000-0005-0000-0000-0000DC000000}"/>
    <cellStyle name="Процентный 5" xfId="217" xr:uid="{00000000-0005-0000-0000-0000DD000000}"/>
    <cellStyle name="Процентный 6" xfId="228" xr:uid="{00000000-0005-0000-0000-0000DE000000}"/>
    <cellStyle name="Связанная ячейка 2" xfId="218" xr:uid="{00000000-0005-0000-0000-0000DF000000}"/>
    <cellStyle name="Стиль 1" xfId="3" xr:uid="{00000000-0005-0000-0000-0000E0000000}"/>
    <cellStyle name="Текст предупреждения 2" xfId="219" xr:uid="{00000000-0005-0000-0000-0000E1000000}"/>
    <cellStyle name="Финансовый 2" xfId="220" xr:uid="{00000000-0005-0000-0000-0000E2000000}"/>
    <cellStyle name="Финансовый 2 2" xfId="221" xr:uid="{00000000-0005-0000-0000-0000E3000000}"/>
    <cellStyle name="Финансовый 3" xfId="222" xr:uid="{00000000-0005-0000-0000-0000E4000000}"/>
    <cellStyle name="Финансовый 4" xfId="223" xr:uid="{00000000-0005-0000-0000-0000E5000000}"/>
    <cellStyle name="Финансовый 5" xfId="224" xr:uid="{00000000-0005-0000-0000-0000E6000000}"/>
    <cellStyle name="Финансовый 6" xfId="225" xr:uid="{00000000-0005-0000-0000-0000E7000000}"/>
    <cellStyle name="Финансовый 7" xfId="226" xr:uid="{00000000-0005-0000-0000-0000E8000000}"/>
    <cellStyle name="Хороший 2" xfId="227" xr:uid="{00000000-0005-0000-0000-0000E9000000}"/>
  </cellStyles>
  <dxfs count="0"/>
  <tableStyles count="0" defaultTableStyle="TableStyleMedium9" defaultPivotStyle="PivotStyleLight16"/>
  <colors>
    <mruColors>
      <color rgb="FFFF6699"/>
      <color rgb="FFC4D79B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0"/>
  <sheetViews>
    <sheetView tabSelected="1" zoomScale="90" zoomScaleNormal="90" workbookViewId="0">
      <pane xSplit="3" ySplit="8" topLeftCell="D9" activePane="bottomRight" state="frozen"/>
      <selection pane="topRight" activeCell="D1" sqref="D1"/>
      <selection pane="bottomLeft" activeCell="A14" sqref="A14"/>
      <selection pane="bottomRight"/>
    </sheetView>
  </sheetViews>
  <sheetFormatPr defaultRowHeight="12" x14ac:dyDescent="0.2"/>
  <cols>
    <col min="1" max="1" width="5" style="2" customWidth="1"/>
    <col min="2" max="2" width="9.140625" style="5"/>
    <col min="3" max="3" width="29.28515625" style="35" customWidth="1"/>
    <col min="4" max="4" width="16.28515625" style="61" customWidth="1"/>
    <col min="5" max="5" width="16.42578125" style="5" customWidth="1"/>
    <col min="6" max="6" width="13" style="5" customWidth="1"/>
    <col min="7" max="7" width="14.7109375" style="61" customWidth="1"/>
    <col min="8" max="8" width="14.28515625" style="5" customWidth="1"/>
    <col min="9" max="9" width="14" style="5" customWidth="1"/>
    <col min="10" max="10" width="14.85546875" style="5" customWidth="1"/>
    <col min="11" max="11" width="16" style="5" customWidth="1"/>
    <col min="12" max="12" width="15.28515625" style="5" customWidth="1"/>
    <col min="13" max="13" width="15.140625" style="5" customWidth="1"/>
    <col min="14" max="16384" width="9.140625" style="5"/>
  </cols>
  <sheetData>
    <row r="1" spans="1:11" ht="15.75" x14ac:dyDescent="0.2">
      <c r="A1" s="80" t="s">
        <v>312</v>
      </c>
      <c r="B1" s="35"/>
    </row>
    <row r="2" spans="1:11" ht="12" customHeight="1" thickBot="1" x14ac:dyDescent="0.25">
      <c r="A2" s="81"/>
    </row>
    <row r="3" spans="1:11" ht="20.25" customHeight="1" x14ac:dyDescent="0.2">
      <c r="A3" s="432" t="s">
        <v>45</v>
      </c>
      <c r="B3" s="435" t="s">
        <v>295</v>
      </c>
      <c r="C3" s="438" t="s">
        <v>46</v>
      </c>
      <c r="D3" s="441" t="s">
        <v>311</v>
      </c>
      <c r="E3" s="442"/>
      <c r="F3" s="442"/>
      <c r="G3" s="442"/>
      <c r="H3" s="442"/>
      <c r="I3" s="442"/>
      <c r="J3" s="442"/>
      <c r="K3" s="443"/>
    </row>
    <row r="4" spans="1:11" ht="21.75" customHeight="1" x14ac:dyDescent="0.2">
      <c r="A4" s="433"/>
      <c r="B4" s="436"/>
      <c r="C4" s="439"/>
      <c r="D4" s="444" t="s">
        <v>342</v>
      </c>
      <c r="E4" s="436" t="s">
        <v>307</v>
      </c>
      <c r="F4" s="436" t="s">
        <v>308</v>
      </c>
      <c r="G4" s="425" t="s">
        <v>309</v>
      </c>
      <c r="H4" s="425" t="s">
        <v>310</v>
      </c>
      <c r="I4" s="425" t="s">
        <v>313</v>
      </c>
      <c r="J4" s="425" t="s">
        <v>314</v>
      </c>
      <c r="K4" s="430" t="s">
        <v>315</v>
      </c>
    </row>
    <row r="5" spans="1:11" ht="95.25" customHeight="1" thickBot="1" x14ac:dyDescent="0.25">
      <c r="A5" s="434"/>
      <c r="B5" s="437"/>
      <c r="C5" s="440"/>
      <c r="D5" s="445"/>
      <c r="E5" s="437"/>
      <c r="F5" s="437"/>
      <c r="G5" s="426"/>
      <c r="H5" s="426"/>
      <c r="I5" s="426"/>
      <c r="J5" s="426"/>
      <c r="K5" s="431"/>
    </row>
    <row r="6" spans="1:11" s="61" customFormat="1" ht="15" customHeight="1" x14ac:dyDescent="0.2">
      <c r="A6" s="427" t="s">
        <v>246</v>
      </c>
      <c r="B6" s="428"/>
      <c r="C6" s="429"/>
      <c r="D6" s="305">
        <f>SUM(D7:D8)</f>
        <v>4500917738.3699999</v>
      </c>
      <c r="E6" s="244">
        <f>SUM(E7:E8)</f>
        <v>115532557.55999999</v>
      </c>
      <c r="F6" s="244">
        <f>SUM(F7:F8)</f>
        <v>75396000</v>
      </c>
      <c r="G6" s="244">
        <f>SUM(G7:G8)</f>
        <v>214184067.97000003</v>
      </c>
      <c r="H6" s="244">
        <f>SUM(H7:H8)</f>
        <v>965240435.08000016</v>
      </c>
      <c r="I6" s="244">
        <f>SUM(I7:I8)</f>
        <v>392915143.34999996</v>
      </c>
      <c r="J6" s="244">
        <f>SUM(J7:J8)</f>
        <v>845683373.17999995</v>
      </c>
      <c r="K6" s="208">
        <f>SUM(K7:K8)</f>
        <v>1891966161.2299998</v>
      </c>
    </row>
    <row r="7" spans="1:11" s="61" customFormat="1" ht="24" x14ac:dyDescent="0.2">
      <c r="A7" s="306"/>
      <c r="B7" s="76"/>
      <c r="C7" s="158" t="s">
        <v>55</v>
      </c>
      <c r="D7" s="307">
        <f>E7+F7+G7+H7+I7+J7+K7</f>
        <v>62079.86</v>
      </c>
      <c r="E7" s="317">
        <f>Долечивание!I7</f>
        <v>0</v>
      </c>
      <c r="F7" s="318">
        <f>'Кибер-нож'!K7</f>
        <v>0</v>
      </c>
      <c r="G7" s="168">
        <f>Венерология!I7</f>
        <v>2819.53</v>
      </c>
      <c r="H7" s="168">
        <f>'Паллиативная МП'!O7</f>
        <v>636.83000000000004</v>
      </c>
      <c r="I7" s="168">
        <f>Психотерапия!Q7</f>
        <v>52458.93</v>
      </c>
      <c r="J7" s="168">
        <f>Наркология!Q7</f>
        <v>2535.71</v>
      </c>
      <c r="K7" s="319">
        <f>Фтизиатрия!K7</f>
        <v>3628.8599999999997</v>
      </c>
    </row>
    <row r="8" spans="1:11" s="61" customFormat="1" ht="15" customHeight="1" x14ac:dyDescent="0.2">
      <c r="A8" s="420" t="s">
        <v>245</v>
      </c>
      <c r="B8" s="421"/>
      <c r="C8" s="422"/>
      <c r="D8" s="242">
        <f>SUM(D9:D153)-D91</f>
        <v>4500855658.5100002</v>
      </c>
      <c r="E8" s="323">
        <f t="shared" ref="E8:K8" si="0">SUM(E9:E153)-E91</f>
        <v>115532557.55999999</v>
      </c>
      <c r="F8" s="323">
        <f t="shared" si="0"/>
        <v>75396000</v>
      </c>
      <c r="G8" s="323">
        <f t="shared" si="0"/>
        <v>214181248.44000003</v>
      </c>
      <c r="H8" s="323">
        <f t="shared" si="0"/>
        <v>965239798.25000012</v>
      </c>
      <c r="I8" s="323">
        <f t="shared" si="0"/>
        <v>392862684.41999996</v>
      </c>
      <c r="J8" s="323">
        <f t="shared" si="0"/>
        <v>845680837.46999991</v>
      </c>
      <c r="K8" s="346">
        <f t="shared" si="0"/>
        <v>1891962532.3699999</v>
      </c>
    </row>
    <row r="9" spans="1:11" x14ac:dyDescent="0.2">
      <c r="A9" s="309">
        <v>1</v>
      </c>
      <c r="B9" s="78" t="s">
        <v>57</v>
      </c>
      <c r="C9" s="159" t="s">
        <v>43</v>
      </c>
      <c r="D9" s="304">
        <f t="shared" ref="D9:D40" si="1">E9+F9+G9+H9+I9+J9+K9</f>
        <v>12455789.369999999</v>
      </c>
      <c r="E9" s="247">
        <f>Долечивание!I9</f>
        <v>0</v>
      </c>
      <c r="F9" s="69">
        <f>'Кибер-нож'!K9</f>
        <v>0</v>
      </c>
      <c r="G9" s="53">
        <f>Венерология!I9</f>
        <v>753422.12</v>
      </c>
      <c r="H9" s="53">
        <f>'Паллиативная МП'!O9</f>
        <v>9123510</v>
      </c>
      <c r="I9" s="53">
        <f>Психотерапия!Q9</f>
        <v>0</v>
      </c>
      <c r="J9" s="53">
        <f>Наркология!Q9</f>
        <v>1189192.5</v>
      </c>
      <c r="K9" s="308">
        <f>Фтизиатрия!K9</f>
        <v>1389664.75</v>
      </c>
    </row>
    <row r="10" spans="1:11" x14ac:dyDescent="0.2">
      <c r="A10" s="309">
        <v>2</v>
      </c>
      <c r="B10" s="78" t="s">
        <v>58</v>
      </c>
      <c r="C10" s="159" t="s">
        <v>230</v>
      </c>
      <c r="D10" s="307">
        <f t="shared" si="1"/>
        <v>15757304.449999999</v>
      </c>
      <c r="E10" s="247">
        <f>Долечивание!I10</f>
        <v>0</v>
      </c>
      <c r="F10" s="69">
        <f>'Кибер-нож'!K10</f>
        <v>0</v>
      </c>
      <c r="G10" s="53">
        <f>Венерология!I10</f>
        <v>1110696</v>
      </c>
      <c r="H10" s="53">
        <f>'Паллиативная МП'!O10</f>
        <v>10589133.449999999</v>
      </c>
      <c r="I10" s="53">
        <f>Психотерапия!Q10</f>
        <v>0</v>
      </c>
      <c r="J10" s="53">
        <f>Наркология!Q10</f>
        <v>1344684.28</v>
      </c>
      <c r="K10" s="308">
        <f>Фтизиатрия!K10</f>
        <v>2712790.7199999997</v>
      </c>
    </row>
    <row r="11" spans="1:11" x14ac:dyDescent="0.2">
      <c r="A11" s="309">
        <v>3</v>
      </c>
      <c r="B11" s="79" t="s">
        <v>59</v>
      </c>
      <c r="C11" s="160" t="s">
        <v>5</v>
      </c>
      <c r="D11" s="307">
        <f t="shared" si="1"/>
        <v>33189543.760000002</v>
      </c>
      <c r="E11" s="247">
        <f>Долечивание!I11</f>
        <v>0</v>
      </c>
      <c r="F11" s="69">
        <f>'Кибер-нож'!K11</f>
        <v>0</v>
      </c>
      <c r="G11" s="53">
        <f>Венерология!I11</f>
        <v>2182980.4300000002</v>
      </c>
      <c r="H11" s="53">
        <f>'Паллиативная МП'!O11</f>
        <v>16815885.25</v>
      </c>
      <c r="I11" s="53">
        <f>Психотерапия!Q11</f>
        <v>3310632.46</v>
      </c>
      <c r="J11" s="53">
        <f>Наркология!Q11</f>
        <v>10880045.620000001</v>
      </c>
      <c r="K11" s="308">
        <f>Фтизиатрия!K11</f>
        <v>0</v>
      </c>
    </row>
    <row r="12" spans="1:11" x14ac:dyDescent="0.2">
      <c r="A12" s="309">
        <v>4</v>
      </c>
      <c r="B12" s="78" t="s">
        <v>60</v>
      </c>
      <c r="C12" s="159" t="s">
        <v>231</v>
      </c>
      <c r="D12" s="307">
        <f t="shared" si="1"/>
        <v>12975378.449999999</v>
      </c>
      <c r="E12" s="247">
        <f>Долечивание!I12</f>
        <v>0</v>
      </c>
      <c r="F12" s="69">
        <f>'Кибер-нож'!K12</f>
        <v>0</v>
      </c>
      <c r="G12" s="53">
        <f>Венерология!I12</f>
        <v>879301</v>
      </c>
      <c r="H12" s="53">
        <f>'Паллиативная МП'!O12</f>
        <v>9684794.4499999993</v>
      </c>
      <c r="I12" s="53">
        <f>Психотерапия!Q12</f>
        <v>0</v>
      </c>
      <c r="J12" s="53">
        <f>Наркология!Q12</f>
        <v>1224898.75</v>
      </c>
      <c r="K12" s="308">
        <f>Фтизиатрия!K12</f>
        <v>1186384.25</v>
      </c>
    </row>
    <row r="13" spans="1:11" ht="18" customHeight="1" x14ac:dyDescent="0.2">
      <c r="A13" s="309">
        <v>5</v>
      </c>
      <c r="B13" s="78" t="s">
        <v>61</v>
      </c>
      <c r="C13" s="159" t="s">
        <v>8</v>
      </c>
      <c r="D13" s="307">
        <f t="shared" si="1"/>
        <v>12367289.439999999</v>
      </c>
      <c r="E13" s="247">
        <f>Долечивание!I13</f>
        <v>0</v>
      </c>
      <c r="F13" s="69">
        <f>'Кибер-нож'!K13</f>
        <v>0</v>
      </c>
      <c r="G13" s="53">
        <f>Венерология!I13</f>
        <v>708068.7</v>
      </c>
      <c r="H13" s="53">
        <f>'Паллиативная МП'!O13</f>
        <v>9123510</v>
      </c>
      <c r="I13" s="53">
        <f>Психотерапия!Q13</f>
        <v>0</v>
      </c>
      <c r="J13" s="53">
        <f>Наркология!Q13</f>
        <v>1072905.74</v>
      </c>
      <c r="K13" s="308">
        <f>Фтизиатрия!K13</f>
        <v>1462805</v>
      </c>
    </row>
    <row r="14" spans="1:11" x14ac:dyDescent="0.2">
      <c r="A14" s="309">
        <v>6</v>
      </c>
      <c r="B14" s="79" t="s">
        <v>62</v>
      </c>
      <c r="C14" s="160" t="s">
        <v>63</v>
      </c>
      <c r="D14" s="307">
        <f t="shared" si="1"/>
        <v>59908858.75999999</v>
      </c>
      <c r="E14" s="247">
        <f>Долечивание!I14</f>
        <v>0</v>
      </c>
      <c r="F14" s="69">
        <f>'Кибер-нож'!K14</f>
        <v>0</v>
      </c>
      <c r="G14" s="53">
        <f>Венерология!I14</f>
        <v>8370942.25</v>
      </c>
      <c r="H14" s="53">
        <f>'Паллиативная МП'!O14</f>
        <v>23858571.050000001</v>
      </c>
      <c r="I14" s="53">
        <f>Психотерапия!Q14</f>
        <v>0</v>
      </c>
      <c r="J14" s="53">
        <f>Наркология!Q14</f>
        <v>26947942.959999993</v>
      </c>
      <c r="K14" s="308">
        <f>Фтизиатрия!K14</f>
        <v>731402.5</v>
      </c>
    </row>
    <row r="15" spans="1:11" x14ac:dyDescent="0.2">
      <c r="A15" s="309">
        <v>7</v>
      </c>
      <c r="B15" s="78" t="s">
        <v>64</v>
      </c>
      <c r="C15" s="159" t="s">
        <v>232</v>
      </c>
      <c r="D15" s="307">
        <f t="shared" si="1"/>
        <v>20298995.18</v>
      </c>
      <c r="E15" s="247">
        <f>Долечивание!I15</f>
        <v>0</v>
      </c>
      <c r="F15" s="69">
        <f>'Кибер-нож'!K15</f>
        <v>0</v>
      </c>
      <c r="G15" s="53">
        <f>Венерология!I15</f>
        <v>2082555</v>
      </c>
      <c r="H15" s="53">
        <f>'Паллиативная МП'!O15</f>
        <v>12012682.199999999</v>
      </c>
      <c r="I15" s="53">
        <f>Психотерапия!Q15</f>
        <v>0</v>
      </c>
      <c r="J15" s="53">
        <f>Наркология!Q15</f>
        <v>3226266.5</v>
      </c>
      <c r="K15" s="308">
        <f>Фтизиатрия!K15</f>
        <v>2977491.48</v>
      </c>
    </row>
    <row r="16" spans="1:11" x14ac:dyDescent="0.2">
      <c r="A16" s="309">
        <v>8</v>
      </c>
      <c r="B16" s="248" t="s">
        <v>65</v>
      </c>
      <c r="C16" s="159" t="s">
        <v>17</v>
      </c>
      <c r="D16" s="307">
        <f t="shared" si="1"/>
        <v>12895880.93</v>
      </c>
      <c r="E16" s="247">
        <f>Долечивание!I16</f>
        <v>0</v>
      </c>
      <c r="F16" s="69">
        <f>'Кибер-нож'!K16</f>
        <v>0</v>
      </c>
      <c r="G16" s="53">
        <f>Венерология!I16</f>
        <v>891333.54</v>
      </c>
      <c r="H16" s="53">
        <f>'Паллиативная МП'!O16</f>
        <v>9123510</v>
      </c>
      <c r="I16" s="53">
        <f>Психотерапия!Q16</f>
        <v>0</v>
      </c>
      <c r="J16" s="53">
        <f>Наркология!Q16</f>
        <v>1921634.8900000001</v>
      </c>
      <c r="K16" s="308">
        <f>Фтизиатрия!K16</f>
        <v>959402.5</v>
      </c>
    </row>
    <row r="17" spans="1:11" x14ac:dyDescent="0.2">
      <c r="A17" s="309">
        <v>9</v>
      </c>
      <c r="B17" s="248" t="s">
        <v>66</v>
      </c>
      <c r="C17" s="159" t="s">
        <v>6</v>
      </c>
      <c r="D17" s="307">
        <f t="shared" si="1"/>
        <v>13984713.710000001</v>
      </c>
      <c r="E17" s="247">
        <f>Долечивание!I17</f>
        <v>0</v>
      </c>
      <c r="F17" s="69">
        <f>'Кибер-нож'!K17</f>
        <v>0</v>
      </c>
      <c r="G17" s="53">
        <f>Венерология!I17</f>
        <v>1096349.51</v>
      </c>
      <c r="H17" s="53">
        <f>'Паллиативная МП'!O17</f>
        <v>5434276.6500000004</v>
      </c>
      <c r="I17" s="53">
        <f>Психотерапия!Q17</f>
        <v>0</v>
      </c>
      <c r="J17" s="53">
        <f>Наркология!Q17</f>
        <v>5540081.2999999998</v>
      </c>
      <c r="K17" s="308">
        <f>Фтизиатрия!K17</f>
        <v>1914006.25</v>
      </c>
    </row>
    <row r="18" spans="1:11" x14ac:dyDescent="0.2">
      <c r="A18" s="309">
        <v>10</v>
      </c>
      <c r="B18" s="248" t="s">
        <v>67</v>
      </c>
      <c r="C18" s="159" t="s">
        <v>18</v>
      </c>
      <c r="D18" s="307">
        <f t="shared" si="1"/>
        <v>24750910.140000001</v>
      </c>
      <c r="E18" s="247">
        <f>Долечивание!I18</f>
        <v>0</v>
      </c>
      <c r="F18" s="69">
        <f>'Кибер-нож'!K18</f>
        <v>0</v>
      </c>
      <c r="G18" s="53">
        <f>Венерология!I18</f>
        <v>1084779.76</v>
      </c>
      <c r="H18" s="53">
        <f>'Паллиативная МП'!O18</f>
        <v>9123510</v>
      </c>
      <c r="I18" s="53">
        <f>Психотерапия!Q18</f>
        <v>13225589.9</v>
      </c>
      <c r="J18" s="53">
        <f>Наркология!Q18</f>
        <v>0</v>
      </c>
      <c r="K18" s="308">
        <f>Фтизиатрия!K18</f>
        <v>1317030.48</v>
      </c>
    </row>
    <row r="19" spans="1:11" x14ac:dyDescent="0.2">
      <c r="A19" s="309">
        <v>11</v>
      </c>
      <c r="B19" s="248" t="s">
        <v>68</v>
      </c>
      <c r="C19" s="159" t="s">
        <v>7</v>
      </c>
      <c r="D19" s="307">
        <f t="shared" si="1"/>
        <v>12511120.449999999</v>
      </c>
      <c r="E19" s="247">
        <f>Долечивание!I19</f>
        <v>0</v>
      </c>
      <c r="F19" s="69">
        <f>'Кибер-нож'!K19</f>
        <v>0</v>
      </c>
      <c r="G19" s="53">
        <f>Венерология!I19</f>
        <v>775173.25</v>
      </c>
      <c r="H19" s="53">
        <f>'Паллиативная МП'!O19</f>
        <v>9123510</v>
      </c>
      <c r="I19" s="53">
        <f>Психотерапия!Q19</f>
        <v>0</v>
      </c>
      <c r="J19" s="53">
        <f>Наркология!Q19</f>
        <v>1032125.11</v>
      </c>
      <c r="K19" s="308">
        <f>Фтизиатрия!K19</f>
        <v>1580312.0899999999</v>
      </c>
    </row>
    <row r="20" spans="1:11" x14ac:dyDescent="0.2">
      <c r="A20" s="309">
        <v>12</v>
      </c>
      <c r="B20" s="248" t="s">
        <v>69</v>
      </c>
      <c r="C20" s="159" t="s">
        <v>19</v>
      </c>
      <c r="D20" s="307">
        <f t="shared" si="1"/>
        <v>17463304.039999999</v>
      </c>
      <c r="E20" s="247">
        <f>Долечивание!I20</f>
        <v>0</v>
      </c>
      <c r="F20" s="69">
        <f>'Кибер-нож'!K20</f>
        <v>0</v>
      </c>
      <c r="G20" s="53">
        <f>Венерология!I20</f>
        <v>1473060.57</v>
      </c>
      <c r="H20" s="53">
        <f>'Паллиативная МП'!O20</f>
        <v>10174144.449999999</v>
      </c>
      <c r="I20" s="53">
        <f>Психотерапия!Q20</f>
        <v>0</v>
      </c>
      <c r="J20" s="53">
        <f>Наркология!Q20</f>
        <v>2633890.34</v>
      </c>
      <c r="K20" s="308">
        <f>Фтизиатрия!K20</f>
        <v>3182208.6799999997</v>
      </c>
    </row>
    <row r="21" spans="1:11" x14ac:dyDescent="0.2">
      <c r="A21" s="309">
        <v>13</v>
      </c>
      <c r="B21" s="248" t="s">
        <v>258</v>
      </c>
      <c r="C21" s="159" t="s">
        <v>259</v>
      </c>
      <c r="D21" s="307">
        <f t="shared" si="1"/>
        <v>0</v>
      </c>
      <c r="E21" s="247">
        <f>Долечивание!I21</f>
        <v>0</v>
      </c>
      <c r="F21" s="69">
        <f>'Кибер-нож'!K21</f>
        <v>0</v>
      </c>
      <c r="G21" s="53">
        <f>Венерология!I21</f>
        <v>0</v>
      </c>
      <c r="H21" s="53">
        <f>'Паллиативная МП'!O21</f>
        <v>0</v>
      </c>
      <c r="I21" s="53">
        <f>Психотерапия!Q21</f>
        <v>0</v>
      </c>
      <c r="J21" s="53">
        <f>Наркология!Q21</f>
        <v>0</v>
      </c>
      <c r="K21" s="308">
        <f>Фтизиатрия!K21</f>
        <v>0</v>
      </c>
    </row>
    <row r="22" spans="1:11" x14ac:dyDescent="0.2">
      <c r="A22" s="309">
        <v>14</v>
      </c>
      <c r="B22" s="78" t="s">
        <v>70</v>
      </c>
      <c r="C22" s="159" t="s">
        <v>71</v>
      </c>
      <c r="D22" s="307">
        <f t="shared" si="1"/>
        <v>0</v>
      </c>
      <c r="E22" s="247">
        <f>Долечивание!I22</f>
        <v>0</v>
      </c>
      <c r="F22" s="69">
        <f>'Кибер-нож'!K22</f>
        <v>0</v>
      </c>
      <c r="G22" s="53">
        <f>Венерология!I22</f>
        <v>0</v>
      </c>
      <c r="H22" s="53">
        <f>'Паллиативная МП'!O22</f>
        <v>0</v>
      </c>
      <c r="I22" s="53">
        <f>Психотерапия!Q22</f>
        <v>0</v>
      </c>
      <c r="J22" s="53">
        <f>Наркология!Q22</f>
        <v>0</v>
      </c>
      <c r="K22" s="308">
        <f>Фтизиатрия!K22</f>
        <v>0</v>
      </c>
    </row>
    <row r="23" spans="1:11" x14ac:dyDescent="0.2">
      <c r="A23" s="309">
        <v>15</v>
      </c>
      <c r="B23" s="248" t="s">
        <v>72</v>
      </c>
      <c r="C23" s="159" t="s">
        <v>22</v>
      </c>
      <c r="D23" s="307">
        <f t="shared" si="1"/>
        <v>14605480.16</v>
      </c>
      <c r="E23" s="247">
        <f>Долечивание!I23</f>
        <v>0</v>
      </c>
      <c r="F23" s="69">
        <f>'Кибер-нож'!K23</f>
        <v>0</v>
      </c>
      <c r="G23" s="53">
        <f>Венерология!I23</f>
        <v>1274986.45</v>
      </c>
      <c r="H23" s="53">
        <f>'Паллиативная МП'!O23</f>
        <v>9123510</v>
      </c>
      <c r="I23" s="53">
        <f>Психотерапия!Q23</f>
        <v>0</v>
      </c>
      <c r="J23" s="53">
        <f>Наркология!Q23</f>
        <v>1841334.1400000001</v>
      </c>
      <c r="K23" s="308">
        <f>Фтизиатрия!K23</f>
        <v>2365649.5699999998</v>
      </c>
    </row>
    <row r="24" spans="1:11" x14ac:dyDescent="0.2">
      <c r="A24" s="309">
        <v>16</v>
      </c>
      <c r="B24" s="248" t="s">
        <v>73</v>
      </c>
      <c r="C24" s="159" t="s">
        <v>10</v>
      </c>
      <c r="D24" s="307">
        <f t="shared" si="1"/>
        <v>23819263.52</v>
      </c>
      <c r="E24" s="247">
        <f>Долечивание!I24</f>
        <v>0</v>
      </c>
      <c r="F24" s="69">
        <f>'Кибер-нож'!K24</f>
        <v>0</v>
      </c>
      <c r="G24" s="53">
        <f>Венерология!I24</f>
        <v>2061729.45</v>
      </c>
      <c r="H24" s="53">
        <f>'Паллиативная МП'!O24</f>
        <v>9123510</v>
      </c>
      <c r="I24" s="53">
        <f>Психотерапия!Q24</f>
        <v>0</v>
      </c>
      <c r="J24" s="53">
        <f>Наркология!Q24</f>
        <v>10550443.369999999</v>
      </c>
      <c r="K24" s="308">
        <f>Фтизиатрия!K24</f>
        <v>2083580.7</v>
      </c>
    </row>
    <row r="25" spans="1:11" x14ac:dyDescent="0.2">
      <c r="A25" s="309">
        <v>17</v>
      </c>
      <c r="B25" s="248" t="s">
        <v>74</v>
      </c>
      <c r="C25" s="159" t="s">
        <v>233</v>
      </c>
      <c r="D25" s="307">
        <f t="shared" si="1"/>
        <v>24189893.91</v>
      </c>
      <c r="E25" s="247">
        <f>Долечивание!I25</f>
        <v>0</v>
      </c>
      <c r="F25" s="69">
        <f>'Кибер-нож'!K25</f>
        <v>0</v>
      </c>
      <c r="G25" s="53">
        <f>Венерология!I25</f>
        <v>1964543.55</v>
      </c>
      <c r="H25" s="53">
        <f>'Паллиативная МП'!O25</f>
        <v>11177217</v>
      </c>
      <c r="I25" s="53">
        <f>Психотерапия!Q25</f>
        <v>0</v>
      </c>
      <c r="J25" s="53">
        <f>Наркология!Q25</f>
        <v>7165011.1100000003</v>
      </c>
      <c r="K25" s="308">
        <f>Фтизиатрия!K25</f>
        <v>3883122.25</v>
      </c>
    </row>
    <row r="26" spans="1:11" x14ac:dyDescent="0.2">
      <c r="A26" s="309">
        <v>18</v>
      </c>
      <c r="B26" s="79" t="s">
        <v>75</v>
      </c>
      <c r="C26" s="160" t="s">
        <v>9</v>
      </c>
      <c r="D26" s="307">
        <f t="shared" si="1"/>
        <v>46509404.819999993</v>
      </c>
      <c r="E26" s="247">
        <f>Долечивание!I26</f>
        <v>0</v>
      </c>
      <c r="F26" s="69">
        <f>'Кибер-нож'!K26</f>
        <v>0</v>
      </c>
      <c r="G26" s="53">
        <f>Венерология!I26</f>
        <v>6066086.8699999992</v>
      </c>
      <c r="H26" s="53">
        <f>'Паллиативная МП'!O26</f>
        <v>20935278.399999999</v>
      </c>
      <c r="I26" s="53">
        <f>Психотерапия!Q26</f>
        <v>2105946.54</v>
      </c>
      <c r="J26" s="53">
        <f>Наркология!Q26</f>
        <v>17402093.009999998</v>
      </c>
      <c r="K26" s="308">
        <f>Фтизиатрия!K26</f>
        <v>0</v>
      </c>
    </row>
    <row r="27" spans="1:11" x14ac:dyDescent="0.2">
      <c r="A27" s="309">
        <v>19</v>
      </c>
      <c r="B27" s="78" t="s">
        <v>76</v>
      </c>
      <c r="C27" s="159" t="s">
        <v>11</v>
      </c>
      <c r="D27" s="307">
        <f t="shared" si="1"/>
        <v>7586346.6400000006</v>
      </c>
      <c r="E27" s="247">
        <f>Долечивание!I27</f>
        <v>0</v>
      </c>
      <c r="F27" s="69">
        <f>'Кибер-нож'!K27</f>
        <v>0</v>
      </c>
      <c r="G27" s="53">
        <f>Венерология!I27</f>
        <v>486392.29</v>
      </c>
      <c r="H27" s="53">
        <f>'Паллиативная МП'!O27</f>
        <v>5497402.4000000004</v>
      </c>
      <c r="I27" s="53">
        <f>Психотерапия!Q27</f>
        <v>0</v>
      </c>
      <c r="J27" s="53">
        <f>Наркология!Q27</f>
        <v>566228.69999999995</v>
      </c>
      <c r="K27" s="308">
        <f>Фтизиатрия!K27</f>
        <v>1036323.25</v>
      </c>
    </row>
    <row r="28" spans="1:11" x14ac:dyDescent="0.2">
      <c r="A28" s="309">
        <v>20</v>
      </c>
      <c r="B28" s="78" t="s">
        <v>77</v>
      </c>
      <c r="C28" s="159" t="s">
        <v>234</v>
      </c>
      <c r="D28" s="307">
        <f t="shared" si="1"/>
        <v>13273299.850000001</v>
      </c>
      <c r="E28" s="247">
        <f>Долечивание!I28</f>
        <v>0</v>
      </c>
      <c r="F28" s="69">
        <f>'Кибер-нож'!K28</f>
        <v>0</v>
      </c>
      <c r="G28" s="53">
        <f>Венерология!I28</f>
        <v>911696.3</v>
      </c>
      <c r="H28" s="53">
        <f>'Паллиативная МП'!O28</f>
        <v>10436951.9</v>
      </c>
      <c r="I28" s="53">
        <f>Психотерапия!Q28</f>
        <v>0</v>
      </c>
      <c r="J28" s="53">
        <f>Наркология!Q28</f>
        <v>827547.9</v>
      </c>
      <c r="K28" s="308">
        <f>Фтизиатрия!K28</f>
        <v>1097103.75</v>
      </c>
    </row>
    <row r="29" spans="1:11" x14ac:dyDescent="0.2">
      <c r="A29" s="309">
        <v>21</v>
      </c>
      <c r="B29" s="78" t="s">
        <v>78</v>
      </c>
      <c r="C29" s="159" t="s">
        <v>79</v>
      </c>
      <c r="D29" s="307">
        <f t="shared" si="1"/>
        <v>44495306.039999999</v>
      </c>
      <c r="E29" s="247">
        <f>Долечивание!I29</f>
        <v>0</v>
      </c>
      <c r="F29" s="69">
        <f>'Кибер-нож'!K29</f>
        <v>0</v>
      </c>
      <c r="G29" s="53">
        <f>Венерология!I29</f>
        <v>3532811.46</v>
      </c>
      <c r="H29" s="53">
        <f>'Паллиативная МП'!O29</f>
        <v>12113970.65</v>
      </c>
      <c r="I29" s="53">
        <f>Психотерапия!Q29</f>
        <v>13225589.9</v>
      </c>
      <c r="J29" s="53">
        <f>Наркология!Q29</f>
        <v>13063025.280000001</v>
      </c>
      <c r="K29" s="308">
        <f>Фтизиатрия!K29</f>
        <v>2559908.75</v>
      </c>
    </row>
    <row r="30" spans="1:11" x14ac:dyDescent="0.2">
      <c r="A30" s="309">
        <v>22</v>
      </c>
      <c r="B30" s="53" t="s">
        <v>80</v>
      </c>
      <c r="C30" s="160" t="s">
        <v>39</v>
      </c>
      <c r="D30" s="307">
        <f t="shared" si="1"/>
        <v>50742515.060000002</v>
      </c>
      <c r="E30" s="247">
        <f>Долечивание!I30</f>
        <v>0</v>
      </c>
      <c r="F30" s="69">
        <f>'Кибер-нож'!K30</f>
        <v>0</v>
      </c>
      <c r="G30" s="53">
        <f>Венерология!I30</f>
        <v>2233769.69</v>
      </c>
      <c r="H30" s="53">
        <f>'Паллиативная МП'!O30</f>
        <v>17235738.850000001</v>
      </c>
      <c r="I30" s="53">
        <f>Психотерапия!Q30</f>
        <v>6923030.0199999996</v>
      </c>
      <c r="J30" s="53">
        <f>Наркология!Q30</f>
        <v>24349976.5</v>
      </c>
      <c r="K30" s="308">
        <f>Фтизиатрия!K30</f>
        <v>0</v>
      </c>
    </row>
    <row r="31" spans="1:11" x14ac:dyDescent="0.2">
      <c r="A31" s="309">
        <v>23</v>
      </c>
      <c r="B31" s="79" t="s">
        <v>81</v>
      </c>
      <c r="C31" s="160" t="s">
        <v>82</v>
      </c>
      <c r="D31" s="307">
        <f t="shared" si="1"/>
        <v>0</v>
      </c>
      <c r="E31" s="247">
        <f>Долечивание!I31</f>
        <v>0</v>
      </c>
      <c r="F31" s="69">
        <f>'Кибер-нож'!K31</f>
        <v>0</v>
      </c>
      <c r="G31" s="53">
        <f>Венерология!I31</f>
        <v>0</v>
      </c>
      <c r="H31" s="53">
        <f>'Паллиативная МП'!O31</f>
        <v>0</v>
      </c>
      <c r="I31" s="53">
        <f>Психотерапия!Q31</f>
        <v>0</v>
      </c>
      <c r="J31" s="53">
        <f>Наркология!Q31</f>
        <v>0</v>
      </c>
      <c r="K31" s="308">
        <f>Фтизиатрия!K31</f>
        <v>0</v>
      </c>
    </row>
    <row r="32" spans="1:11" x14ac:dyDescent="0.2">
      <c r="A32" s="309">
        <v>24</v>
      </c>
      <c r="B32" s="248" t="s">
        <v>83</v>
      </c>
      <c r="C32" s="159" t="s">
        <v>84</v>
      </c>
      <c r="D32" s="307">
        <f t="shared" si="1"/>
        <v>0</v>
      </c>
      <c r="E32" s="247">
        <f>Долечивание!I32</f>
        <v>0</v>
      </c>
      <c r="F32" s="69">
        <f>'Кибер-нож'!K32</f>
        <v>0</v>
      </c>
      <c r="G32" s="53">
        <f>Венерология!I32</f>
        <v>0</v>
      </c>
      <c r="H32" s="53">
        <f>'Паллиативная МП'!O32</f>
        <v>0</v>
      </c>
      <c r="I32" s="53">
        <f>Психотерапия!Q32</f>
        <v>0</v>
      </c>
      <c r="J32" s="53">
        <f>Наркология!Q32</f>
        <v>0</v>
      </c>
      <c r="K32" s="308">
        <f>Фтизиатрия!K32</f>
        <v>0</v>
      </c>
    </row>
    <row r="33" spans="1:11" ht="27" customHeight="1" x14ac:dyDescent="0.2">
      <c r="A33" s="309">
        <v>25</v>
      </c>
      <c r="B33" s="248" t="s">
        <v>85</v>
      </c>
      <c r="C33" s="159" t="s">
        <v>86</v>
      </c>
      <c r="D33" s="307">
        <f t="shared" si="1"/>
        <v>0</v>
      </c>
      <c r="E33" s="247">
        <f>Долечивание!I33</f>
        <v>0</v>
      </c>
      <c r="F33" s="69">
        <f>'Кибер-нож'!K33</f>
        <v>0</v>
      </c>
      <c r="G33" s="53">
        <f>Венерология!I33</f>
        <v>0</v>
      </c>
      <c r="H33" s="53">
        <f>'Паллиативная МП'!O33</f>
        <v>0</v>
      </c>
      <c r="I33" s="53">
        <f>Психотерапия!Q33</f>
        <v>0</v>
      </c>
      <c r="J33" s="53">
        <f>Наркология!Q33</f>
        <v>0</v>
      </c>
      <c r="K33" s="308">
        <f>Фтизиатрия!K33</f>
        <v>0</v>
      </c>
    </row>
    <row r="34" spans="1:11" x14ac:dyDescent="0.2">
      <c r="A34" s="309">
        <v>26</v>
      </c>
      <c r="B34" s="78" t="s">
        <v>87</v>
      </c>
      <c r="C34" s="159" t="s">
        <v>88</v>
      </c>
      <c r="D34" s="307">
        <f t="shared" si="1"/>
        <v>44093271.240000002</v>
      </c>
      <c r="E34" s="247">
        <f>Долечивание!I34</f>
        <v>0</v>
      </c>
      <c r="F34" s="69">
        <f>'Кибер-нож'!K34</f>
        <v>0</v>
      </c>
      <c r="G34" s="53">
        <f>Венерология!I34</f>
        <v>1894199.47</v>
      </c>
      <c r="H34" s="53">
        <f>'Паллиативная МП'!O34</f>
        <v>23624154.450000003</v>
      </c>
      <c r="I34" s="53">
        <f>Психотерапия!Q34</f>
        <v>15853169.960000001</v>
      </c>
      <c r="J34" s="53">
        <f>Наркология!Q34</f>
        <v>968458.15</v>
      </c>
      <c r="K34" s="308">
        <f>Фтизиатрия!K34</f>
        <v>1753289.21</v>
      </c>
    </row>
    <row r="35" spans="1:11" x14ac:dyDescent="0.2">
      <c r="A35" s="309">
        <v>27</v>
      </c>
      <c r="B35" s="248" t="s">
        <v>89</v>
      </c>
      <c r="C35" s="159" t="s">
        <v>90</v>
      </c>
      <c r="D35" s="307">
        <f t="shared" si="1"/>
        <v>10675249.360000001</v>
      </c>
      <c r="E35" s="247">
        <f>Долечивание!I35</f>
        <v>0</v>
      </c>
      <c r="F35" s="69">
        <f>'Кибер-нож'!K35</f>
        <v>0</v>
      </c>
      <c r="G35" s="53">
        <f>Венерология!I35</f>
        <v>1120414.5900000001</v>
      </c>
      <c r="H35" s="53">
        <f>'Паллиативная МП'!O35</f>
        <v>8057138</v>
      </c>
      <c r="I35" s="53">
        <f>Психотерапия!Q35</f>
        <v>0</v>
      </c>
      <c r="J35" s="53">
        <f>Наркология!Q35</f>
        <v>735618.8</v>
      </c>
      <c r="K35" s="308">
        <f>Фтизиатрия!K35</f>
        <v>762077.97</v>
      </c>
    </row>
    <row r="36" spans="1:11" x14ac:dyDescent="0.2">
      <c r="A36" s="309">
        <v>28</v>
      </c>
      <c r="B36" s="248" t="s">
        <v>91</v>
      </c>
      <c r="C36" s="159" t="s">
        <v>92</v>
      </c>
      <c r="D36" s="307">
        <f t="shared" si="1"/>
        <v>2428822.0499999998</v>
      </c>
      <c r="E36" s="247">
        <f>Долечивание!I36</f>
        <v>0</v>
      </c>
      <c r="F36" s="69">
        <f>'Кибер-нож'!K36</f>
        <v>0</v>
      </c>
      <c r="G36" s="53">
        <f>Венерология!I36</f>
        <v>0</v>
      </c>
      <c r="H36" s="53">
        <f>'Паллиативная МП'!O36</f>
        <v>2428822.0499999998</v>
      </c>
      <c r="I36" s="53">
        <f>Психотерапия!Q36</f>
        <v>0</v>
      </c>
      <c r="J36" s="53">
        <f>Наркология!Q36</f>
        <v>0</v>
      </c>
      <c r="K36" s="308">
        <f>Фтизиатрия!K36</f>
        <v>0</v>
      </c>
    </row>
    <row r="37" spans="1:11" x14ac:dyDescent="0.2">
      <c r="A37" s="309">
        <v>29</v>
      </c>
      <c r="B37" s="78" t="s">
        <v>93</v>
      </c>
      <c r="C37" s="159" t="s">
        <v>94</v>
      </c>
      <c r="D37" s="307">
        <f t="shared" si="1"/>
        <v>0</v>
      </c>
      <c r="E37" s="247">
        <f>Долечивание!I37</f>
        <v>0</v>
      </c>
      <c r="F37" s="69">
        <f>'Кибер-нож'!K37</f>
        <v>0</v>
      </c>
      <c r="G37" s="53">
        <f>Венерология!I37</f>
        <v>0</v>
      </c>
      <c r="H37" s="53">
        <f>'Паллиативная МП'!O37</f>
        <v>0</v>
      </c>
      <c r="I37" s="53">
        <f>Психотерапия!Q37</f>
        <v>0</v>
      </c>
      <c r="J37" s="53">
        <f>Наркология!Q37</f>
        <v>0</v>
      </c>
      <c r="K37" s="308">
        <f>Фтизиатрия!K37</f>
        <v>0</v>
      </c>
    </row>
    <row r="38" spans="1:11" ht="24" x14ac:dyDescent="0.2">
      <c r="A38" s="309">
        <v>30</v>
      </c>
      <c r="B38" s="53" t="s">
        <v>95</v>
      </c>
      <c r="C38" s="160" t="s">
        <v>23</v>
      </c>
      <c r="D38" s="307">
        <f t="shared" si="1"/>
        <v>0</v>
      </c>
      <c r="E38" s="247">
        <f>Долечивание!I38</f>
        <v>0</v>
      </c>
      <c r="F38" s="69">
        <f>'Кибер-нож'!K38</f>
        <v>0</v>
      </c>
      <c r="G38" s="53">
        <f>Венерология!I38</f>
        <v>0</v>
      </c>
      <c r="H38" s="53">
        <f>'Паллиативная МП'!O38</f>
        <v>0</v>
      </c>
      <c r="I38" s="53">
        <f>Психотерапия!Q38</f>
        <v>0</v>
      </c>
      <c r="J38" s="53">
        <f>Наркология!Q38</f>
        <v>0</v>
      </c>
      <c r="K38" s="308">
        <f>Фтизиатрия!K38</f>
        <v>0</v>
      </c>
    </row>
    <row r="39" spans="1:11" ht="24" x14ac:dyDescent="0.2">
      <c r="A39" s="309">
        <v>31</v>
      </c>
      <c r="B39" s="79" t="s">
        <v>96</v>
      </c>
      <c r="C39" s="160" t="s">
        <v>56</v>
      </c>
      <c r="D39" s="307">
        <f t="shared" si="1"/>
        <v>0</v>
      </c>
      <c r="E39" s="247">
        <f>Долечивание!I39</f>
        <v>0</v>
      </c>
      <c r="F39" s="69">
        <f>'Кибер-нож'!K39</f>
        <v>0</v>
      </c>
      <c r="G39" s="53">
        <f>Венерология!I39</f>
        <v>0</v>
      </c>
      <c r="H39" s="53">
        <f>'Паллиативная МП'!O39</f>
        <v>0</v>
      </c>
      <c r="I39" s="53">
        <f>Психотерапия!Q39</f>
        <v>0</v>
      </c>
      <c r="J39" s="53">
        <f>Наркология!Q39</f>
        <v>0</v>
      </c>
      <c r="K39" s="308">
        <f>Фтизиатрия!K39</f>
        <v>0</v>
      </c>
    </row>
    <row r="40" spans="1:11" x14ac:dyDescent="0.2">
      <c r="A40" s="309">
        <v>32</v>
      </c>
      <c r="B40" s="53" t="s">
        <v>97</v>
      </c>
      <c r="C40" s="160" t="s">
        <v>40</v>
      </c>
      <c r="D40" s="307">
        <f t="shared" si="1"/>
        <v>45794619.280000001</v>
      </c>
      <c r="E40" s="247">
        <f>Долечивание!I40</f>
        <v>0</v>
      </c>
      <c r="F40" s="69">
        <f>'Кибер-нож'!K40</f>
        <v>0</v>
      </c>
      <c r="G40" s="53">
        <f>Венерология!I40</f>
        <v>3035784.76</v>
      </c>
      <c r="H40" s="53">
        <f>'Паллиативная МП'!O40</f>
        <v>18107302.600000001</v>
      </c>
      <c r="I40" s="53">
        <f>Психотерапия!Q40</f>
        <v>3372112.4</v>
      </c>
      <c r="J40" s="53">
        <f>Наркология!Q40</f>
        <v>21279419.52</v>
      </c>
      <c r="K40" s="308">
        <f>Фтизиатрия!K40</f>
        <v>0</v>
      </c>
    </row>
    <row r="41" spans="1:11" x14ac:dyDescent="0.2">
      <c r="A41" s="309">
        <v>33</v>
      </c>
      <c r="B41" s="78" t="s">
        <v>98</v>
      </c>
      <c r="C41" s="159" t="s">
        <v>38</v>
      </c>
      <c r="D41" s="307">
        <f t="shared" ref="D41:D72" si="2">E41+F41+G41+H41+I41+J41+K41</f>
        <v>58441919</v>
      </c>
      <c r="E41" s="247">
        <f>Долечивание!I41</f>
        <v>0</v>
      </c>
      <c r="F41" s="69">
        <f>'Кибер-нож'!K41</f>
        <v>0</v>
      </c>
      <c r="G41" s="53">
        <f>Венерология!I41</f>
        <v>0</v>
      </c>
      <c r="H41" s="53">
        <f>'Паллиативная МП'!O41</f>
        <v>19337713.949999999</v>
      </c>
      <c r="I41" s="53">
        <f>Психотерапия!Q41</f>
        <v>0</v>
      </c>
      <c r="J41" s="53">
        <f>Наркология!Q41</f>
        <v>39104205.050000004</v>
      </c>
      <c r="K41" s="308">
        <f>Фтизиатрия!K41</f>
        <v>0</v>
      </c>
    </row>
    <row r="42" spans="1:11" x14ac:dyDescent="0.2">
      <c r="A42" s="309">
        <v>34</v>
      </c>
      <c r="B42" s="78" t="s">
        <v>99</v>
      </c>
      <c r="C42" s="159" t="s">
        <v>16</v>
      </c>
      <c r="D42" s="307">
        <f t="shared" si="2"/>
        <v>21193197.930000003</v>
      </c>
      <c r="E42" s="247">
        <f>Долечивание!I42</f>
        <v>0</v>
      </c>
      <c r="F42" s="69">
        <f>'Кибер-нож'!K42</f>
        <v>0</v>
      </c>
      <c r="G42" s="53">
        <f>Венерология!I42</f>
        <v>1326356.1399999999</v>
      </c>
      <c r="H42" s="53">
        <f>'Паллиативная МП'!O42</f>
        <v>10308241.85</v>
      </c>
      <c r="I42" s="53">
        <f>Психотерапия!Q42</f>
        <v>0</v>
      </c>
      <c r="J42" s="53">
        <f>Наркология!Q42</f>
        <v>7693625.3900000006</v>
      </c>
      <c r="K42" s="308">
        <f>Фтизиатрия!K42</f>
        <v>1864974.55</v>
      </c>
    </row>
    <row r="43" spans="1:11" x14ac:dyDescent="0.2">
      <c r="A43" s="309">
        <v>35</v>
      </c>
      <c r="B43" s="248" t="s">
        <v>100</v>
      </c>
      <c r="C43" s="159" t="s">
        <v>21</v>
      </c>
      <c r="D43" s="307">
        <f t="shared" si="2"/>
        <v>37383764.780000001</v>
      </c>
      <c r="E43" s="247">
        <f>Долечивание!I43</f>
        <v>0</v>
      </c>
      <c r="F43" s="69">
        <f>'Кибер-нож'!K43</f>
        <v>0</v>
      </c>
      <c r="G43" s="53">
        <f>Венерология!I43</f>
        <v>3707410.69</v>
      </c>
      <c r="H43" s="53">
        <f>'Паллиативная МП'!O43</f>
        <v>16165337</v>
      </c>
      <c r="I43" s="53">
        <f>Психотерапия!Q43</f>
        <v>0</v>
      </c>
      <c r="J43" s="53">
        <f>Наркология!Q43</f>
        <v>17511017.09</v>
      </c>
      <c r="K43" s="308">
        <f>Фтизиатрия!K43</f>
        <v>0</v>
      </c>
    </row>
    <row r="44" spans="1:11" x14ac:dyDescent="0.2">
      <c r="A44" s="309">
        <v>36</v>
      </c>
      <c r="B44" s="78" t="s">
        <v>101</v>
      </c>
      <c r="C44" s="159" t="s">
        <v>25</v>
      </c>
      <c r="D44" s="307">
        <f t="shared" si="2"/>
        <v>17816344.240000002</v>
      </c>
      <c r="E44" s="247">
        <f>Долечивание!I44</f>
        <v>0</v>
      </c>
      <c r="F44" s="69">
        <f>'Кибер-нож'!K44</f>
        <v>0</v>
      </c>
      <c r="G44" s="53">
        <f>Венерология!I44</f>
        <v>1175023.81</v>
      </c>
      <c r="H44" s="53">
        <f>'Паллиативная МП'!O44</f>
        <v>9123510</v>
      </c>
      <c r="I44" s="53">
        <f>Психотерапия!Q44</f>
        <v>0</v>
      </c>
      <c r="J44" s="53">
        <f>Наркология!Q44</f>
        <v>5577869.1799999997</v>
      </c>
      <c r="K44" s="308">
        <f>Фтизиатрия!K44</f>
        <v>1939941.25</v>
      </c>
    </row>
    <row r="45" spans="1:11" x14ac:dyDescent="0.2">
      <c r="A45" s="309">
        <v>37</v>
      </c>
      <c r="B45" s="78" t="s">
        <v>102</v>
      </c>
      <c r="C45" s="159" t="s">
        <v>235</v>
      </c>
      <c r="D45" s="307">
        <f t="shared" si="2"/>
        <v>54386665.149999999</v>
      </c>
      <c r="E45" s="247">
        <f>Долечивание!I45</f>
        <v>0</v>
      </c>
      <c r="F45" s="69">
        <f>'Кибер-нож'!K45</f>
        <v>0</v>
      </c>
      <c r="G45" s="53">
        <f>Венерология!I45</f>
        <v>2762393.51</v>
      </c>
      <c r="H45" s="53">
        <f>'Паллиативная МП'!O45</f>
        <v>14433033.75</v>
      </c>
      <c r="I45" s="53">
        <f>Психотерапия!Q45</f>
        <v>13225589.9</v>
      </c>
      <c r="J45" s="53">
        <f>Наркология!Q45</f>
        <v>18480129.240000002</v>
      </c>
      <c r="K45" s="308">
        <f>Фтизиатрия!K45</f>
        <v>5485518.75</v>
      </c>
    </row>
    <row r="46" spans="1:11" x14ac:dyDescent="0.2">
      <c r="A46" s="309">
        <v>38</v>
      </c>
      <c r="B46" s="247" t="s">
        <v>103</v>
      </c>
      <c r="C46" s="161" t="s">
        <v>236</v>
      </c>
      <c r="D46" s="307">
        <f t="shared" si="2"/>
        <v>15858413.390000001</v>
      </c>
      <c r="E46" s="247">
        <f>Долечивание!I46</f>
        <v>0</v>
      </c>
      <c r="F46" s="69">
        <f>'Кибер-нож'!K46</f>
        <v>0</v>
      </c>
      <c r="G46" s="53">
        <f>Венерология!I46</f>
        <v>1175949.3899999999</v>
      </c>
      <c r="H46" s="53">
        <f>'Паллиативная МП'!O46</f>
        <v>9123510</v>
      </c>
      <c r="I46" s="53">
        <f>Психотерапия!Q46</f>
        <v>2434282.52</v>
      </c>
      <c r="J46" s="53">
        <f>Наркология!Q46</f>
        <v>1661866.48</v>
      </c>
      <c r="K46" s="308">
        <f>Фтизиатрия!K46</f>
        <v>1462805</v>
      </c>
    </row>
    <row r="47" spans="1:11" x14ac:dyDescent="0.2">
      <c r="A47" s="309">
        <v>39</v>
      </c>
      <c r="B47" s="78" t="s">
        <v>104</v>
      </c>
      <c r="C47" s="159" t="s">
        <v>237</v>
      </c>
      <c r="D47" s="307">
        <f t="shared" si="2"/>
        <v>12723633.890000002</v>
      </c>
      <c r="E47" s="247">
        <f>Долечивание!I47</f>
        <v>0</v>
      </c>
      <c r="F47" s="69">
        <f>'Кибер-нож'!K47</f>
        <v>0</v>
      </c>
      <c r="G47" s="53">
        <f>Венерология!I47</f>
        <v>597461.89</v>
      </c>
      <c r="H47" s="53">
        <f>'Паллиативная МП'!O47</f>
        <v>10054752.050000001</v>
      </c>
      <c r="I47" s="53">
        <f>Психотерапия!Q47</f>
        <v>0</v>
      </c>
      <c r="J47" s="53">
        <f>Наркология!Q47</f>
        <v>707027.15</v>
      </c>
      <c r="K47" s="308">
        <f>Фтизиатрия!K47</f>
        <v>1364392.8</v>
      </c>
    </row>
    <row r="48" spans="1:11" x14ac:dyDescent="0.2">
      <c r="A48" s="309">
        <v>40</v>
      </c>
      <c r="B48" s="78" t="s">
        <v>105</v>
      </c>
      <c r="C48" s="159" t="s">
        <v>24</v>
      </c>
      <c r="D48" s="307">
        <f t="shared" si="2"/>
        <v>15990323.449999999</v>
      </c>
      <c r="E48" s="247">
        <f>Долечивание!I48</f>
        <v>0</v>
      </c>
      <c r="F48" s="69">
        <f>'Кибер-нож'!K48</f>
        <v>0</v>
      </c>
      <c r="G48" s="53">
        <f>Венерология!I48</f>
        <v>1050996.0900000001</v>
      </c>
      <c r="H48" s="53">
        <f>'Паллиативная МП'!O48</f>
        <v>9787038</v>
      </c>
      <c r="I48" s="53">
        <f>Психотерапия!Q48</f>
        <v>0</v>
      </c>
      <c r="J48" s="53">
        <f>Наркология!Q48</f>
        <v>2404309.86</v>
      </c>
      <c r="K48" s="308">
        <f>Фтизиатрия!K48</f>
        <v>2747979.5</v>
      </c>
    </row>
    <row r="49" spans="1:11" x14ac:dyDescent="0.2">
      <c r="A49" s="309">
        <v>41</v>
      </c>
      <c r="B49" s="248" t="s">
        <v>106</v>
      </c>
      <c r="C49" s="159" t="s">
        <v>20</v>
      </c>
      <c r="D49" s="307">
        <f t="shared" si="2"/>
        <v>12603766.189999999</v>
      </c>
      <c r="E49" s="247">
        <f>Долечивание!I49</f>
        <v>0</v>
      </c>
      <c r="F49" s="69">
        <f>'Кибер-нож'!K49</f>
        <v>0</v>
      </c>
      <c r="G49" s="53">
        <f>Венерология!I49</f>
        <v>955661.35</v>
      </c>
      <c r="H49" s="53">
        <f>'Паллиативная МП'!O49</f>
        <v>9123510</v>
      </c>
      <c r="I49" s="53">
        <f>Психотерапия!Q49</f>
        <v>0</v>
      </c>
      <c r="J49" s="53">
        <f>Наркология!Q49</f>
        <v>1114130.94</v>
      </c>
      <c r="K49" s="308">
        <f>Фтизиатрия!K49</f>
        <v>1410463.9</v>
      </c>
    </row>
    <row r="50" spans="1:11" x14ac:dyDescent="0.2">
      <c r="A50" s="309">
        <v>42</v>
      </c>
      <c r="B50" s="78" t="s">
        <v>107</v>
      </c>
      <c r="C50" s="159" t="s">
        <v>108</v>
      </c>
      <c r="D50" s="307">
        <f t="shared" si="2"/>
        <v>0</v>
      </c>
      <c r="E50" s="247">
        <f>Долечивание!I50</f>
        <v>0</v>
      </c>
      <c r="F50" s="69">
        <f>'Кибер-нож'!K50</f>
        <v>0</v>
      </c>
      <c r="G50" s="53">
        <f>Венерология!I50</f>
        <v>0</v>
      </c>
      <c r="H50" s="53">
        <f>'Паллиативная МП'!O50</f>
        <v>0</v>
      </c>
      <c r="I50" s="53">
        <f>Психотерапия!Q50</f>
        <v>0</v>
      </c>
      <c r="J50" s="53">
        <f>Наркология!Q50</f>
        <v>0</v>
      </c>
      <c r="K50" s="308">
        <f>Фтизиатрия!K50</f>
        <v>0</v>
      </c>
    </row>
    <row r="51" spans="1:11" x14ac:dyDescent="0.2">
      <c r="A51" s="309">
        <v>43</v>
      </c>
      <c r="B51" s="79" t="s">
        <v>109</v>
      </c>
      <c r="C51" s="160" t="s">
        <v>110</v>
      </c>
      <c r="D51" s="307">
        <f t="shared" si="2"/>
        <v>40083962.870000005</v>
      </c>
      <c r="E51" s="247">
        <f>Долечивание!I51</f>
        <v>0</v>
      </c>
      <c r="F51" s="69">
        <f>'Кибер-нож'!K51</f>
        <v>0</v>
      </c>
      <c r="G51" s="53">
        <f>Венерология!I51</f>
        <v>4040964.6399999997</v>
      </c>
      <c r="H51" s="53">
        <f>'Паллиативная МП'!O51</f>
        <v>18395042.5</v>
      </c>
      <c r="I51" s="53">
        <f>Психотерапия!Q51</f>
        <v>0</v>
      </c>
      <c r="J51" s="53">
        <f>Наркология!Q51</f>
        <v>17647955.73</v>
      </c>
      <c r="K51" s="308">
        <f>Фтизиатрия!K51</f>
        <v>0</v>
      </c>
    </row>
    <row r="52" spans="1:11" x14ac:dyDescent="0.2">
      <c r="A52" s="309">
        <v>44</v>
      </c>
      <c r="B52" s="78" t="s">
        <v>111</v>
      </c>
      <c r="C52" s="159" t="s">
        <v>242</v>
      </c>
      <c r="D52" s="307">
        <f t="shared" si="2"/>
        <v>17237916.189999998</v>
      </c>
      <c r="E52" s="247">
        <f>Долечивание!I52</f>
        <v>0</v>
      </c>
      <c r="F52" s="69">
        <f>'Кибер-нож'!K52</f>
        <v>0</v>
      </c>
      <c r="G52" s="53">
        <f>Венерология!I52</f>
        <v>1249995.79</v>
      </c>
      <c r="H52" s="53">
        <f>'Паллиативная МП'!O52</f>
        <v>10683097.25</v>
      </c>
      <c r="I52" s="53">
        <f>Психотерапия!Q52</f>
        <v>2434282.52</v>
      </c>
      <c r="J52" s="53">
        <f>Наркология!Q52</f>
        <v>1383423.43</v>
      </c>
      <c r="K52" s="308">
        <f>Фтизиатрия!K52</f>
        <v>1487117.2</v>
      </c>
    </row>
    <row r="53" spans="1:11" x14ac:dyDescent="0.2">
      <c r="A53" s="309">
        <v>45</v>
      </c>
      <c r="B53" s="78" t="s">
        <v>112</v>
      </c>
      <c r="C53" s="159" t="s">
        <v>2</v>
      </c>
      <c r="D53" s="307">
        <f t="shared" si="2"/>
        <v>51142488.340000004</v>
      </c>
      <c r="E53" s="247">
        <f>Долечивание!I53</f>
        <v>0</v>
      </c>
      <c r="F53" s="69">
        <f>'Кибер-нож'!K53</f>
        <v>0</v>
      </c>
      <c r="G53" s="53">
        <f>Венерология!I53</f>
        <v>4079239.05</v>
      </c>
      <c r="H53" s="53">
        <f>'Паллиативная МП'!O53</f>
        <v>22239694.449999999</v>
      </c>
      <c r="I53" s="53">
        <f>Психотерапия!Q53</f>
        <v>0</v>
      </c>
      <c r="J53" s="53">
        <f>Наркология!Q53</f>
        <v>22019505.84</v>
      </c>
      <c r="K53" s="308">
        <f>Фтизиатрия!K53</f>
        <v>2804049</v>
      </c>
    </row>
    <row r="54" spans="1:11" x14ac:dyDescent="0.2">
      <c r="A54" s="309">
        <v>46</v>
      </c>
      <c r="B54" s="248" t="s">
        <v>113</v>
      </c>
      <c r="C54" s="159" t="s">
        <v>3</v>
      </c>
      <c r="D54" s="307">
        <f t="shared" si="2"/>
        <v>13349655.74</v>
      </c>
      <c r="E54" s="247">
        <f>Долечивание!I54</f>
        <v>0</v>
      </c>
      <c r="F54" s="69">
        <f>'Кибер-нож'!K54</f>
        <v>0</v>
      </c>
      <c r="G54" s="53">
        <f>Венерология!I54</f>
        <v>1071821.6399999999</v>
      </c>
      <c r="H54" s="53">
        <f>'Паллиативная МП'!O54</f>
        <v>9123510</v>
      </c>
      <c r="I54" s="53">
        <f>Психотерапия!Q54</f>
        <v>0</v>
      </c>
      <c r="J54" s="53">
        <f>Наркология!Q54</f>
        <v>1302622.58</v>
      </c>
      <c r="K54" s="308">
        <f>Фтизиатрия!K54</f>
        <v>1851701.52</v>
      </c>
    </row>
    <row r="55" spans="1:11" x14ac:dyDescent="0.2">
      <c r="A55" s="309">
        <v>47</v>
      </c>
      <c r="B55" s="248" t="s">
        <v>114</v>
      </c>
      <c r="C55" s="159" t="s">
        <v>238</v>
      </c>
      <c r="D55" s="307">
        <f t="shared" si="2"/>
        <v>26370560.550000001</v>
      </c>
      <c r="E55" s="247">
        <f>Долечивание!I55</f>
        <v>0</v>
      </c>
      <c r="F55" s="69">
        <f>'Кибер-нож'!K55</f>
        <v>0</v>
      </c>
      <c r="G55" s="53">
        <f>Венерология!I55</f>
        <v>1173635.44</v>
      </c>
      <c r="H55" s="53">
        <f>'Паллиативная МП'!O55</f>
        <v>9123510</v>
      </c>
      <c r="I55" s="53">
        <f>Психотерапия!Q55</f>
        <v>13225589.9</v>
      </c>
      <c r="J55" s="53">
        <f>Наркология!Q55</f>
        <v>2090684.96</v>
      </c>
      <c r="K55" s="308">
        <f>Фтизиатрия!K55</f>
        <v>757140.25</v>
      </c>
    </row>
    <row r="56" spans="1:11" x14ac:dyDescent="0.2">
      <c r="A56" s="309">
        <v>48</v>
      </c>
      <c r="B56" s="78" t="s">
        <v>115</v>
      </c>
      <c r="C56" s="159" t="s">
        <v>0</v>
      </c>
      <c r="D56" s="307">
        <f t="shared" si="2"/>
        <v>27871475.819999997</v>
      </c>
      <c r="E56" s="247">
        <f>Долечивание!I56</f>
        <v>0</v>
      </c>
      <c r="F56" s="69">
        <f>'Кибер-нож'!K56</f>
        <v>0</v>
      </c>
      <c r="G56" s="53">
        <f>Венерология!I56</f>
        <v>1056086.78</v>
      </c>
      <c r="H56" s="53">
        <f>'Паллиативная МП'!O56</f>
        <v>10524596.85</v>
      </c>
      <c r="I56" s="53">
        <f>Психотерапия!Q56</f>
        <v>0</v>
      </c>
      <c r="J56" s="53">
        <f>Наркология!Q56</f>
        <v>13328615.209999999</v>
      </c>
      <c r="K56" s="308">
        <f>Фтизиатрия!K56</f>
        <v>2962176.98</v>
      </c>
    </row>
    <row r="57" spans="1:11" x14ac:dyDescent="0.2">
      <c r="A57" s="309">
        <v>49</v>
      </c>
      <c r="B57" s="248" t="s">
        <v>116</v>
      </c>
      <c r="C57" s="159" t="s">
        <v>4</v>
      </c>
      <c r="D57" s="307">
        <f t="shared" si="2"/>
        <v>12333633.310000001</v>
      </c>
      <c r="E57" s="247">
        <f>Долечивание!I57</f>
        <v>0</v>
      </c>
      <c r="F57" s="69">
        <f>'Кибер-нож'!K57</f>
        <v>0</v>
      </c>
      <c r="G57" s="53">
        <f>Венерология!I57</f>
        <v>583115.4</v>
      </c>
      <c r="H57" s="53">
        <f>'Паллиативная МП'!O57</f>
        <v>9684794.4499999993</v>
      </c>
      <c r="I57" s="53">
        <f>Психотерапия!Q57</f>
        <v>0</v>
      </c>
      <c r="J57" s="53">
        <f>Наркология!Q57</f>
        <v>932151.40999999992</v>
      </c>
      <c r="K57" s="308">
        <f>Фтизиатрия!K57</f>
        <v>1133572.05</v>
      </c>
    </row>
    <row r="58" spans="1:11" x14ac:dyDescent="0.2">
      <c r="A58" s="309">
        <v>50</v>
      </c>
      <c r="B58" s="78" t="s">
        <v>117</v>
      </c>
      <c r="C58" s="159" t="s">
        <v>1</v>
      </c>
      <c r="D58" s="307">
        <f t="shared" si="2"/>
        <v>15014112.050000001</v>
      </c>
      <c r="E58" s="247">
        <f>Долечивание!I58</f>
        <v>0</v>
      </c>
      <c r="F58" s="69">
        <f>'Кибер-нож'!K58</f>
        <v>0</v>
      </c>
      <c r="G58" s="53">
        <f>Венерология!I58</f>
        <v>1177337.76</v>
      </c>
      <c r="H58" s="53">
        <f>'Паллиативная МП'!O58</f>
        <v>10309706.5</v>
      </c>
      <c r="I58" s="53">
        <f>Психотерапия!Q58</f>
        <v>0</v>
      </c>
      <c r="J58" s="53">
        <f>Наркология!Q58</f>
        <v>1629021.54</v>
      </c>
      <c r="K58" s="308">
        <f>Фтизиатрия!K58</f>
        <v>1898046.25</v>
      </c>
    </row>
    <row r="59" spans="1:11" x14ac:dyDescent="0.2">
      <c r="A59" s="309">
        <v>51</v>
      </c>
      <c r="B59" s="248" t="s">
        <v>118</v>
      </c>
      <c r="C59" s="159" t="s">
        <v>239</v>
      </c>
      <c r="D59" s="307">
        <f t="shared" si="2"/>
        <v>16928806.539999999</v>
      </c>
      <c r="E59" s="247">
        <f>Долечивание!I59</f>
        <v>0</v>
      </c>
      <c r="F59" s="69">
        <f>'Кибер-нож'!K59</f>
        <v>0</v>
      </c>
      <c r="G59" s="53">
        <f>Венерология!I59</f>
        <v>1295349.21</v>
      </c>
      <c r="H59" s="53">
        <f>'Паллиативная МП'!O59</f>
        <v>10077742.5</v>
      </c>
      <c r="I59" s="53">
        <f>Психотерапия!Q59</f>
        <v>0</v>
      </c>
      <c r="J59" s="53">
        <f>Наркология!Q59</f>
        <v>2163240.2799999998</v>
      </c>
      <c r="K59" s="308">
        <f>Фтизиатрия!K59</f>
        <v>3392474.55</v>
      </c>
    </row>
    <row r="60" spans="1:11" x14ac:dyDescent="0.2">
      <c r="A60" s="309">
        <v>52</v>
      </c>
      <c r="B60" s="248" t="s">
        <v>119</v>
      </c>
      <c r="C60" s="159" t="s">
        <v>26</v>
      </c>
      <c r="D60" s="307">
        <f t="shared" si="2"/>
        <v>55679448.370000005</v>
      </c>
      <c r="E60" s="247">
        <f>Долечивание!I60</f>
        <v>0</v>
      </c>
      <c r="F60" s="69">
        <f>'Кибер-нож'!K60</f>
        <v>0</v>
      </c>
      <c r="G60" s="53">
        <f>Венерология!I60</f>
        <v>4990264.57</v>
      </c>
      <c r="H60" s="53">
        <f>'Паллиативная МП'!O60</f>
        <v>18328693.649999999</v>
      </c>
      <c r="I60" s="53">
        <f>Психотерапия!Q60</f>
        <v>0</v>
      </c>
      <c r="J60" s="53">
        <f>Наркология!Q60</f>
        <v>26874971.400000002</v>
      </c>
      <c r="K60" s="308">
        <f>Фтизиатрия!K60</f>
        <v>5485518.75</v>
      </c>
    </row>
    <row r="61" spans="1:11" x14ac:dyDescent="0.2">
      <c r="A61" s="309">
        <v>53</v>
      </c>
      <c r="B61" s="248" t="s">
        <v>120</v>
      </c>
      <c r="C61" s="159" t="s">
        <v>240</v>
      </c>
      <c r="D61" s="307">
        <f t="shared" si="2"/>
        <v>13755146.83</v>
      </c>
      <c r="E61" s="247">
        <f>Долечивание!I61</f>
        <v>0</v>
      </c>
      <c r="F61" s="69">
        <f>'Кибер-нож'!K61</f>
        <v>0</v>
      </c>
      <c r="G61" s="53">
        <f>Венерология!I61</f>
        <v>970470.63</v>
      </c>
      <c r="H61" s="53">
        <f>'Паллиативная МП'!O61</f>
        <v>9871726.1500000004</v>
      </c>
      <c r="I61" s="53">
        <f>Психотерапия!Q61</f>
        <v>0</v>
      </c>
      <c r="J61" s="53">
        <f>Наркология!Q61</f>
        <v>1298496.1299999999</v>
      </c>
      <c r="K61" s="308">
        <f>Фтизиатрия!K61</f>
        <v>1614453.92</v>
      </c>
    </row>
    <row r="62" spans="1:11" x14ac:dyDescent="0.2">
      <c r="A62" s="309">
        <v>54</v>
      </c>
      <c r="B62" s="248" t="s">
        <v>121</v>
      </c>
      <c r="C62" s="159" t="s">
        <v>122</v>
      </c>
      <c r="D62" s="307">
        <f t="shared" si="2"/>
        <v>0</v>
      </c>
      <c r="E62" s="247">
        <f>Долечивание!I62</f>
        <v>0</v>
      </c>
      <c r="F62" s="69">
        <f>'Кибер-нож'!K62</f>
        <v>0</v>
      </c>
      <c r="G62" s="53">
        <f>Венерология!I62</f>
        <v>0</v>
      </c>
      <c r="H62" s="53">
        <f>'Паллиативная МП'!O62</f>
        <v>0</v>
      </c>
      <c r="I62" s="53">
        <f>Психотерапия!Q62</f>
        <v>0</v>
      </c>
      <c r="J62" s="53">
        <f>Наркология!Q62</f>
        <v>0</v>
      </c>
      <c r="K62" s="308">
        <f>Фтизиатрия!K62</f>
        <v>0</v>
      </c>
    </row>
    <row r="63" spans="1:11" x14ac:dyDescent="0.2">
      <c r="A63" s="309">
        <v>55</v>
      </c>
      <c r="B63" s="248" t="s">
        <v>244</v>
      </c>
      <c r="C63" s="159" t="s">
        <v>243</v>
      </c>
      <c r="D63" s="307">
        <f t="shared" si="2"/>
        <v>0</v>
      </c>
      <c r="E63" s="247">
        <f>Долечивание!I63</f>
        <v>0</v>
      </c>
      <c r="F63" s="69">
        <f>'Кибер-нож'!K63</f>
        <v>0</v>
      </c>
      <c r="G63" s="53">
        <f>Венерология!I63</f>
        <v>0</v>
      </c>
      <c r="H63" s="53">
        <f>'Паллиативная МП'!O63</f>
        <v>0</v>
      </c>
      <c r="I63" s="53">
        <f>Психотерапия!Q63</f>
        <v>0</v>
      </c>
      <c r="J63" s="53">
        <f>Наркология!Q63</f>
        <v>0</v>
      </c>
      <c r="K63" s="308">
        <f>Фтизиатрия!K63</f>
        <v>0</v>
      </c>
    </row>
    <row r="64" spans="1:11" x14ac:dyDescent="0.2">
      <c r="A64" s="309">
        <v>56</v>
      </c>
      <c r="B64" s="248" t="s">
        <v>260</v>
      </c>
      <c r="C64" s="159" t="s">
        <v>261</v>
      </c>
      <c r="D64" s="307">
        <f t="shared" si="2"/>
        <v>0</v>
      </c>
      <c r="E64" s="247">
        <f>Долечивание!I64</f>
        <v>0</v>
      </c>
      <c r="F64" s="69">
        <f>'Кибер-нож'!K64</f>
        <v>0</v>
      </c>
      <c r="G64" s="53">
        <f>Венерология!I64</f>
        <v>0</v>
      </c>
      <c r="H64" s="53">
        <f>'Паллиативная МП'!O64</f>
        <v>0</v>
      </c>
      <c r="I64" s="53">
        <f>Психотерапия!Q64</f>
        <v>0</v>
      </c>
      <c r="J64" s="53">
        <f>Наркология!Q64</f>
        <v>0</v>
      </c>
      <c r="K64" s="308">
        <f>Фтизиатрия!K64</f>
        <v>0</v>
      </c>
    </row>
    <row r="65" spans="1:11" ht="24" x14ac:dyDescent="0.2">
      <c r="A65" s="309">
        <v>57</v>
      </c>
      <c r="B65" s="248" t="s">
        <v>123</v>
      </c>
      <c r="C65" s="159" t="s">
        <v>53</v>
      </c>
      <c r="D65" s="307">
        <f t="shared" si="2"/>
        <v>0</v>
      </c>
      <c r="E65" s="247">
        <f>Долечивание!I65</f>
        <v>0</v>
      </c>
      <c r="F65" s="69">
        <f>'Кибер-нож'!K65</f>
        <v>0</v>
      </c>
      <c r="G65" s="53">
        <f>Венерология!I65</f>
        <v>0</v>
      </c>
      <c r="H65" s="53">
        <f>'Паллиативная МП'!O65</f>
        <v>0</v>
      </c>
      <c r="I65" s="53">
        <f>Психотерапия!Q65</f>
        <v>0</v>
      </c>
      <c r="J65" s="53">
        <f>Наркология!Q65</f>
        <v>0</v>
      </c>
      <c r="K65" s="308">
        <f>Фтизиатрия!K65</f>
        <v>0</v>
      </c>
    </row>
    <row r="66" spans="1:11" ht="24" x14ac:dyDescent="0.2">
      <c r="A66" s="309">
        <v>58</v>
      </c>
      <c r="B66" s="78" t="s">
        <v>124</v>
      </c>
      <c r="C66" s="159" t="s">
        <v>262</v>
      </c>
      <c r="D66" s="307">
        <f t="shared" si="2"/>
        <v>0</v>
      </c>
      <c r="E66" s="247">
        <f>Долечивание!I66</f>
        <v>0</v>
      </c>
      <c r="F66" s="69">
        <f>'Кибер-нож'!K66</f>
        <v>0</v>
      </c>
      <c r="G66" s="53">
        <f>Венерология!I66</f>
        <v>0</v>
      </c>
      <c r="H66" s="53">
        <f>'Паллиативная МП'!O66</f>
        <v>0</v>
      </c>
      <c r="I66" s="53">
        <f>Психотерапия!Q66</f>
        <v>0</v>
      </c>
      <c r="J66" s="53">
        <f>Наркология!Q66</f>
        <v>0</v>
      </c>
      <c r="K66" s="308">
        <f>Фтизиатрия!K66</f>
        <v>0</v>
      </c>
    </row>
    <row r="67" spans="1:11" ht="24" x14ac:dyDescent="0.2">
      <c r="A67" s="309">
        <v>59</v>
      </c>
      <c r="B67" s="78" t="s">
        <v>125</v>
      </c>
      <c r="C67" s="159" t="s">
        <v>126</v>
      </c>
      <c r="D67" s="307">
        <f t="shared" si="2"/>
        <v>0</v>
      </c>
      <c r="E67" s="247">
        <f>Долечивание!I67</f>
        <v>0</v>
      </c>
      <c r="F67" s="69">
        <f>'Кибер-нож'!K67</f>
        <v>0</v>
      </c>
      <c r="G67" s="53">
        <f>Венерология!I67</f>
        <v>0</v>
      </c>
      <c r="H67" s="53">
        <f>'Паллиативная МП'!O67</f>
        <v>0</v>
      </c>
      <c r="I67" s="53">
        <f>Психотерапия!Q67</f>
        <v>0</v>
      </c>
      <c r="J67" s="53">
        <f>Наркология!Q67</f>
        <v>0</v>
      </c>
      <c r="K67" s="308">
        <f>Фтизиатрия!K67</f>
        <v>0</v>
      </c>
    </row>
    <row r="68" spans="1:11" ht="24" x14ac:dyDescent="0.2">
      <c r="A68" s="309">
        <v>60</v>
      </c>
      <c r="B68" s="78" t="s">
        <v>127</v>
      </c>
      <c r="C68" s="159" t="s">
        <v>263</v>
      </c>
      <c r="D68" s="307">
        <f t="shared" si="2"/>
        <v>1186722.25</v>
      </c>
      <c r="E68" s="247">
        <f>Долечивание!I68</f>
        <v>0</v>
      </c>
      <c r="F68" s="69">
        <f>'Кибер-нож'!K68</f>
        <v>0</v>
      </c>
      <c r="G68" s="53">
        <f>Венерология!I68</f>
        <v>0</v>
      </c>
      <c r="H68" s="53">
        <f>'Паллиативная МП'!O68</f>
        <v>1186722.25</v>
      </c>
      <c r="I68" s="53">
        <f>Психотерапия!Q68</f>
        <v>0</v>
      </c>
      <c r="J68" s="53">
        <f>Наркология!Q68</f>
        <v>0</v>
      </c>
      <c r="K68" s="308">
        <f>Фтизиатрия!K68</f>
        <v>0</v>
      </c>
    </row>
    <row r="69" spans="1:11" ht="24" x14ac:dyDescent="0.2">
      <c r="A69" s="309">
        <v>61</v>
      </c>
      <c r="B69" s="248" t="s">
        <v>128</v>
      </c>
      <c r="C69" s="159" t="s">
        <v>248</v>
      </c>
      <c r="D69" s="307">
        <f t="shared" si="2"/>
        <v>0</v>
      </c>
      <c r="E69" s="247">
        <f>Долечивание!I69</f>
        <v>0</v>
      </c>
      <c r="F69" s="69">
        <f>'Кибер-нож'!K69</f>
        <v>0</v>
      </c>
      <c r="G69" s="53">
        <f>Венерология!I69</f>
        <v>0</v>
      </c>
      <c r="H69" s="53">
        <f>'Паллиативная МП'!O69</f>
        <v>0</v>
      </c>
      <c r="I69" s="53">
        <f>Психотерапия!Q69</f>
        <v>0</v>
      </c>
      <c r="J69" s="53">
        <f>Наркология!Q69</f>
        <v>0</v>
      </c>
      <c r="K69" s="308">
        <f>Фтизиатрия!K69</f>
        <v>0</v>
      </c>
    </row>
    <row r="70" spans="1:11" ht="30.75" customHeight="1" x14ac:dyDescent="0.2">
      <c r="A70" s="309">
        <v>62</v>
      </c>
      <c r="B70" s="78" t="s">
        <v>129</v>
      </c>
      <c r="C70" s="159" t="s">
        <v>264</v>
      </c>
      <c r="D70" s="307">
        <f t="shared" si="2"/>
        <v>0</v>
      </c>
      <c r="E70" s="247">
        <f>Долечивание!I70</f>
        <v>0</v>
      </c>
      <c r="F70" s="69">
        <f>'Кибер-нож'!K70</f>
        <v>0</v>
      </c>
      <c r="G70" s="53">
        <f>Венерология!I70</f>
        <v>0</v>
      </c>
      <c r="H70" s="53">
        <f>'Паллиативная МП'!O70</f>
        <v>0</v>
      </c>
      <c r="I70" s="53">
        <f>Психотерапия!Q70</f>
        <v>0</v>
      </c>
      <c r="J70" s="53">
        <f>Наркология!Q70</f>
        <v>0</v>
      </c>
      <c r="K70" s="308">
        <f>Фтизиатрия!K70</f>
        <v>0</v>
      </c>
    </row>
    <row r="71" spans="1:11" ht="24" x14ac:dyDescent="0.2">
      <c r="A71" s="309">
        <v>63</v>
      </c>
      <c r="B71" s="78" t="s">
        <v>130</v>
      </c>
      <c r="C71" s="159" t="s">
        <v>265</v>
      </c>
      <c r="D71" s="307">
        <f t="shared" si="2"/>
        <v>0</v>
      </c>
      <c r="E71" s="247">
        <f>Долечивание!I71</f>
        <v>0</v>
      </c>
      <c r="F71" s="69">
        <f>'Кибер-нож'!K71</f>
        <v>0</v>
      </c>
      <c r="G71" s="53">
        <f>Венерология!I71</f>
        <v>0</v>
      </c>
      <c r="H71" s="53">
        <f>'Паллиативная МП'!O71</f>
        <v>0</v>
      </c>
      <c r="I71" s="53">
        <f>Психотерапия!Q71</f>
        <v>0</v>
      </c>
      <c r="J71" s="53">
        <f>Наркология!Q71</f>
        <v>0</v>
      </c>
      <c r="K71" s="308">
        <f>Фтизиатрия!K71</f>
        <v>0</v>
      </c>
    </row>
    <row r="72" spans="1:11" x14ac:dyDescent="0.2">
      <c r="A72" s="309">
        <v>64</v>
      </c>
      <c r="B72" s="78" t="s">
        <v>131</v>
      </c>
      <c r="C72" s="159" t="s">
        <v>266</v>
      </c>
      <c r="D72" s="307">
        <f t="shared" si="2"/>
        <v>4735526.5500000007</v>
      </c>
      <c r="E72" s="247">
        <f>Долечивание!I72</f>
        <v>0</v>
      </c>
      <c r="F72" s="69">
        <f>'Кибер-нож'!K72</f>
        <v>0</v>
      </c>
      <c r="G72" s="53">
        <f>Венерология!I72</f>
        <v>0</v>
      </c>
      <c r="H72" s="53">
        <f>'Паллиативная МП'!O72</f>
        <v>4735526.5500000007</v>
      </c>
      <c r="I72" s="53">
        <f>Психотерапия!Q72</f>
        <v>0</v>
      </c>
      <c r="J72" s="53">
        <f>Наркология!Q72</f>
        <v>0</v>
      </c>
      <c r="K72" s="308">
        <f>Фтизиатрия!K72</f>
        <v>0</v>
      </c>
    </row>
    <row r="73" spans="1:11" x14ac:dyDescent="0.2">
      <c r="A73" s="309">
        <v>65</v>
      </c>
      <c r="B73" s="78" t="s">
        <v>132</v>
      </c>
      <c r="C73" s="159" t="s">
        <v>52</v>
      </c>
      <c r="D73" s="307">
        <f t="shared" ref="D73:D104" si="3">E73+F73+G73+H73+I73+J73+K73</f>
        <v>4487438</v>
      </c>
      <c r="E73" s="247">
        <f>Долечивание!I73</f>
        <v>0</v>
      </c>
      <c r="F73" s="69">
        <f>'Кибер-нож'!K73</f>
        <v>0</v>
      </c>
      <c r="G73" s="53">
        <f>Венерология!I73</f>
        <v>0</v>
      </c>
      <c r="H73" s="53">
        <f>'Паллиативная МП'!O73</f>
        <v>4487438</v>
      </c>
      <c r="I73" s="53">
        <f>Психотерапия!Q73</f>
        <v>0</v>
      </c>
      <c r="J73" s="53">
        <f>Наркология!Q73</f>
        <v>0</v>
      </c>
      <c r="K73" s="308">
        <f>Фтизиатрия!K73</f>
        <v>0</v>
      </c>
    </row>
    <row r="74" spans="1:11" x14ac:dyDescent="0.2">
      <c r="A74" s="309">
        <v>66</v>
      </c>
      <c r="B74" s="78" t="s">
        <v>133</v>
      </c>
      <c r="C74" s="159" t="s">
        <v>267</v>
      </c>
      <c r="D74" s="307">
        <f t="shared" si="3"/>
        <v>3202306.4</v>
      </c>
      <c r="E74" s="247">
        <f>Долечивание!I74</f>
        <v>0</v>
      </c>
      <c r="F74" s="69">
        <f>'Кибер-нож'!K74</f>
        <v>0</v>
      </c>
      <c r="G74" s="53">
        <f>Венерология!I74</f>
        <v>0</v>
      </c>
      <c r="H74" s="53">
        <f>'Паллиативная МП'!O74</f>
        <v>3202306.4</v>
      </c>
      <c r="I74" s="53">
        <f>Психотерапия!Q74</f>
        <v>0</v>
      </c>
      <c r="J74" s="53">
        <f>Наркология!Q74</f>
        <v>0</v>
      </c>
      <c r="K74" s="308">
        <f>Фтизиатрия!K74</f>
        <v>0</v>
      </c>
    </row>
    <row r="75" spans="1:11" ht="24" x14ac:dyDescent="0.2">
      <c r="A75" s="309">
        <v>67</v>
      </c>
      <c r="B75" s="78" t="s">
        <v>134</v>
      </c>
      <c r="C75" s="159" t="s">
        <v>268</v>
      </c>
      <c r="D75" s="307">
        <f t="shared" si="3"/>
        <v>0</v>
      </c>
      <c r="E75" s="247">
        <f>Долечивание!I75</f>
        <v>0</v>
      </c>
      <c r="F75" s="69">
        <f>'Кибер-нож'!K75</f>
        <v>0</v>
      </c>
      <c r="G75" s="53">
        <f>Венерология!I75</f>
        <v>0</v>
      </c>
      <c r="H75" s="53">
        <f>'Паллиативная МП'!O75</f>
        <v>0</v>
      </c>
      <c r="I75" s="53">
        <f>Психотерапия!Q75</f>
        <v>0</v>
      </c>
      <c r="J75" s="53">
        <f>Наркология!Q75</f>
        <v>0</v>
      </c>
      <c r="K75" s="308">
        <f>Фтизиатрия!K75</f>
        <v>0</v>
      </c>
    </row>
    <row r="76" spans="1:11" ht="24" x14ac:dyDescent="0.2">
      <c r="A76" s="309">
        <v>68</v>
      </c>
      <c r="B76" s="78" t="s">
        <v>135</v>
      </c>
      <c r="C76" s="159" t="s">
        <v>269</v>
      </c>
      <c r="D76" s="307">
        <f t="shared" si="3"/>
        <v>0</v>
      </c>
      <c r="E76" s="247">
        <f>Долечивание!I76</f>
        <v>0</v>
      </c>
      <c r="F76" s="69">
        <f>'Кибер-нож'!K76</f>
        <v>0</v>
      </c>
      <c r="G76" s="53">
        <f>Венерология!I76</f>
        <v>0</v>
      </c>
      <c r="H76" s="53">
        <f>'Паллиативная МП'!O76</f>
        <v>0</v>
      </c>
      <c r="I76" s="53">
        <f>Психотерапия!Q76</f>
        <v>0</v>
      </c>
      <c r="J76" s="53">
        <f>Наркология!Q76</f>
        <v>0</v>
      </c>
      <c r="K76" s="308">
        <f>Фтизиатрия!K76</f>
        <v>0</v>
      </c>
    </row>
    <row r="77" spans="1:11" ht="24" x14ac:dyDescent="0.2">
      <c r="A77" s="309">
        <v>69</v>
      </c>
      <c r="B77" s="78" t="s">
        <v>136</v>
      </c>
      <c r="C77" s="159" t="s">
        <v>270</v>
      </c>
      <c r="D77" s="307">
        <f t="shared" si="3"/>
        <v>0</v>
      </c>
      <c r="E77" s="247">
        <f>Долечивание!I77</f>
        <v>0</v>
      </c>
      <c r="F77" s="69">
        <f>'Кибер-нож'!K77</f>
        <v>0</v>
      </c>
      <c r="G77" s="53">
        <f>Венерология!I77</f>
        <v>0</v>
      </c>
      <c r="H77" s="53">
        <f>'Паллиативная МП'!O77</f>
        <v>0</v>
      </c>
      <c r="I77" s="53">
        <f>Психотерапия!Q77</f>
        <v>0</v>
      </c>
      <c r="J77" s="53">
        <f>Наркология!Q77</f>
        <v>0</v>
      </c>
      <c r="K77" s="308">
        <f>Фтизиатрия!K77</f>
        <v>0</v>
      </c>
    </row>
    <row r="78" spans="1:11" ht="24" x14ac:dyDescent="0.2">
      <c r="A78" s="309">
        <v>70</v>
      </c>
      <c r="B78" s="78" t="s">
        <v>137</v>
      </c>
      <c r="C78" s="159" t="s">
        <v>271</v>
      </c>
      <c r="D78" s="307">
        <f t="shared" si="3"/>
        <v>0</v>
      </c>
      <c r="E78" s="247">
        <f>Долечивание!I78</f>
        <v>0</v>
      </c>
      <c r="F78" s="69">
        <f>'Кибер-нож'!K78</f>
        <v>0</v>
      </c>
      <c r="G78" s="53">
        <f>Венерология!I78</f>
        <v>0</v>
      </c>
      <c r="H78" s="53">
        <f>'Паллиативная МП'!O78</f>
        <v>0</v>
      </c>
      <c r="I78" s="53">
        <f>Психотерапия!Q78</f>
        <v>0</v>
      </c>
      <c r="J78" s="53">
        <f>Наркология!Q78</f>
        <v>0</v>
      </c>
      <c r="K78" s="308">
        <f>Фтизиатрия!K78</f>
        <v>0</v>
      </c>
    </row>
    <row r="79" spans="1:11" ht="24" x14ac:dyDescent="0.2">
      <c r="A79" s="309">
        <v>71</v>
      </c>
      <c r="B79" s="78" t="s">
        <v>138</v>
      </c>
      <c r="C79" s="159" t="s">
        <v>272</v>
      </c>
      <c r="D79" s="307">
        <f t="shared" si="3"/>
        <v>0</v>
      </c>
      <c r="E79" s="247">
        <f>Долечивание!I79</f>
        <v>0</v>
      </c>
      <c r="F79" s="69">
        <f>'Кибер-нож'!K79</f>
        <v>0</v>
      </c>
      <c r="G79" s="53">
        <f>Венерология!I79</f>
        <v>0</v>
      </c>
      <c r="H79" s="53">
        <f>'Паллиативная МП'!O79</f>
        <v>0</v>
      </c>
      <c r="I79" s="53">
        <f>Психотерапия!Q79</f>
        <v>0</v>
      </c>
      <c r="J79" s="53">
        <f>Наркология!Q79</f>
        <v>0</v>
      </c>
      <c r="K79" s="308">
        <f>Фтизиатрия!K79</f>
        <v>0</v>
      </c>
    </row>
    <row r="80" spans="1:11" ht="24" x14ac:dyDescent="0.2">
      <c r="A80" s="309">
        <v>72</v>
      </c>
      <c r="B80" s="78" t="s">
        <v>139</v>
      </c>
      <c r="C80" s="159" t="s">
        <v>273</v>
      </c>
      <c r="D80" s="307">
        <f t="shared" si="3"/>
        <v>0</v>
      </c>
      <c r="E80" s="247">
        <f>Долечивание!I80</f>
        <v>0</v>
      </c>
      <c r="F80" s="69">
        <f>'Кибер-нож'!K80</f>
        <v>0</v>
      </c>
      <c r="G80" s="53">
        <f>Венерология!I80</f>
        <v>0</v>
      </c>
      <c r="H80" s="53">
        <f>'Паллиативная МП'!O80</f>
        <v>0</v>
      </c>
      <c r="I80" s="53">
        <f>Психотерапия!Q80</f>
        <v>0</v>
      </c>
      <c r="J80" s="53">
        <f>Наркология!Q80</f>
        <v>0</v>
      </c>
      <c r="K80" s="308">
        <f>Фтизиатрия!K80</f>
        <v>0</v>
      </c>
    </row>
    <row r="81" spans="1:11" ht="24" x14ac:dyDescent="0.2">
      <c r="A81" s="309">
        <v>73</v>
      </c>
      <c r="B81" s="78" t="s">
        <v>140</v>
      </c>
      <c r="C81" s="159" t="s">
        <v>274</v>
      </c>
      <c r="D81" s="307">
        <f t="shared" si="3"/>
        <v>0</v>
      </c>
      <c r="E81" s="247">
        <f>Долечивание!I81</f>
        <v>0</v>
      </c>
      <c r="F81" s="69">
        <f>'Кибер-нож'!K81</f>
        <v>0</v>
      </c>
      <c r="G81" s="53">
        <f>Венерология!I81</f>
        <v>0</v>
      </c>
      <c r="H81" s="53">
        <f>'Паллиативная МП'!O81</f>
        <v>0</v>
      </c>
      <c r="I81" s="53">
        <f>Психотерапия!Q81</f>
        <v>0</v>
      </c>
      <c r="J81" s="53">
        <f>Наркология!Q81</f>
        <v>0</v>
      </c>
      <c r="K81" s="308">
        <f>Фтизиатрия!K81</f>
        <v>0</v>
      </c>
    </row>
    <row r="82" spans="1:11" ht="24" x14ac:dyDescent="0.2">
      <c r="A82" s="309">
        <v>74</v>
      </c>
      <c r="B82" s="248" t="s">
        <v>141</v>
      </c>
      <c r="C82" s="159" t="s">
        <v>142</v>
      </c>
      <c r="D82" s="307">
        <f t="shared" si="3"/>
        <v>12409512.4</v>
      </c>
      <c r="E82" s="247">
        <f>Долечивание!I82</f>
        <v>0</v>
      </c>
      <c r="F82" s="69">
        <f>'Кибер-нож'!K82</f>
        <v>0</v>
      </c>
      <c r="G82" s="53">
        <f>Венерология!I82</f>
        <v>0</v>
      </c>
      <c r="H82" s="53">
        <f>'Паллиативная МП'!O82</f>
        <v>12409512.4</v>
      </c>
      <c r="I82" s="53">
        <f>Психотерапия!Q82</f>
        <v>0</v>
      </c>
      <c r="J82" s="53">
        <f>Наркология!Q82</f>
        <v>0</v>
      </c>
      <c r="K82" s="308">
        <f>Фтизиатрия!K82</f>
        <v>0</v>
      </c>
    </row>
    <row r="83" spans="1:11" x14ac:dyDescent="0.2">
      <c r="A83" s="309">
        <v>75</v>
      </c>
      <c r="B83" s="78" t="s">
        <v>143</v>
      </c>
      <c r="C83" s="159" t="s">
        <v>275</v>
      </c>
      <c r="D83" s="307">
        <f t="shared" si="3"/>
        <v>35846852.399999999</v>
      </c>
      <c r="E83" s="247">
        <f>Долечивание!I83</f>
        <v>0</v>
      </c>
      <c r="F83" s="69">
        <f>'Кибер-нож'!K83</f>
        <v>0</v>
      </c>
      <c r="G83" s="53">
        <f>Венерология!I83</f>
        <v>0</v>
      </c>
      <c r="H83" s="53">
        <f>'Паллиативная МП'!O83</f>
        <v>35819294.399999999</v>
      </c>
      <c r="I83" s="53">
        <f>Психотерапия!Q83</f>
        <v>27558</v>
      </c>
      <c r="J83" s="53">
        <f>Наркология!Q83</f>
        <v>0</v>
      </c>
      <c r="K83" s="308">
        <f>Фтизиатрия!K83</f>
        <v>0</v>
      </c>
    </row>
    <row r="84" spans="1:11" x14ac:dyDescent="0.2">
      <c r="A84" s="309">
        <v>76</v>
      </c>
      <c r="B84" s="248" t="s">
        <v>144</v>
      </c>
      <c r="C84" s="159" t="s">
        <v>35</v>
      </c>
      <c r="D84" s="307">
        <f t="shared" si="3"/>
        <v>25167171.75</v>
      </c>
      <c r="E84" s="247">
        <f>Долечивание!I84</f>
        <v>0</v>
      </c>
      <c r="F84" s="69">
        <f>'Кибер-нож'!K84</f>
        <v>0</v>
      </c>
      <c r="G84" s="53">
        <f>Венерология!I84</f>
        <v>0</v>
      </c>
      <c r="H84" s="53">
        <f>'Паллиативная МП'!O84</f>
        <v>25167171.75</v>
      </c>
      <c r="I84" s="53">
        <f>Психотерапия!Q84</f>
        <v>0</v>
      </c>
      <c r="J84" s="53">
        <f>Наркология!Q84</f>
        <v>0</v>
      </c>
      <c r="K84" s="308">
        <f>Фтизиатрия!K84</f>
        <v>0</v>
      </c>
    </row>
    <row r="85" spans="1:11" x14ac:dyDescent="0.2">
      <c r="A85" s="309">
        <v>77</v>
      </c>
      <c r="B85" s="78" t="s">
        <v>145</v>
      </c>
      <c r="C85" s="159" t="s">
        <v>37</v>
      </c>
      <c r="D85" s="307">
        <f t="shared" si="3"/>
        <v>14865118.15</v>
      </c>
      <c r="E85" s="247">
        <f>Долечивание!I85</f>
        <v>0</v>
      </c>
      <c r="F85" s="69">
        <f>'Кибер-нож'!K85</f>
        <v>0</v>
      </c>
      <c r="G85" s="53">
        <f>Венерология!I85</f>
        <v>0</v>
      </c>
      <c r="H85" s="53">
        <f>'Паллиативная МП'!O85</f>
        <v>14865118.15</v>
      </c>
      <c r="I85" s="53">
        <f>Психотерапия!Q85</f>
        <v>0</v>
      </c>
      <c r="J85" s="53">
        <f>Наркология!Q85</f>
        <v>0</v>
      </c>
      <c r="K85" s="308">
        <f>Фтизиатрия!K85</f>
        <v>0</v>
      </c>
    </row>
    <row r="86" spans="1:11" x14ac:dyDescent="0.2">
      <c r="A86" s="309">
        <v>78</v>
      </c>
      <c r="B86" s="78" t="s">
        <v>146</v>
      </c>
      <c r="C86" s="159" t="s">
        <v>36</v>
      </c>
      <c r="D86" s="307">
        <f t="shared" si="3"/>
        <v>16188852</v>
      </c>
      <c r="E86" s="247">
        <f>Долечивание!I86</f>
        <v>0</v>
      </c>
      <c r="F86" s="69">
        <f>'Кибер-нож'!K86</f>
        <v>0</v>
      </c>
      <c r="G86" s="53">
        <f>Венерология!I86</f>
        <v>0</v>
      </c>
      <c r="H86" s="53">
        <f>'Паллиативная МП'!O86</f>
        <v>16188852</v>
      </c>
      <c r="I86" s="53">
        <f>Психотерапия!Q86</f>
        <v>0</v>
      </c>
      <c r="J86" s="53">
        <f>Наркология!Q86</f>
        <v>0</v>
      </c>
      <c r="K86" s="308">
        <f>Фтизиатрия!K86</f>
        <v>0</v>
      </c>
    </row>
    <row r="87" spans="1:11" x14ac:dyDescent="0.2">
      <c r="A87" s="309">
        <v>79</v>
      </c>
      <c r="B87" s="78" t="s">
        <v>147</v>
      </c>
      <c r="C87" s="159" t="s">
        <v>51</v>
      </c>
      <c r="D87" s="307">
        <f t="shared" si="3"/>
        <v>10356218.6</v>
      </c>
      <c r="E87" s="247">
        <f>Долечивание!I87</f>
        <v>0</v>
      </c>
      <c r="F87" s="69">
        <f>'Кибер-нож'!K87</f>
        <v>0</v>
      </c>
      <c r="G87" s="53">
        <f>Венерология!I87</f>
        <v>0</v>
      </c>
      <c r="H87" s="53">
        <f>'Паллиативная МП'!O87</f>
        <v>10356218.6</v>
      </c>
      <c r="I87" s="53">
        <f>Психотерапия!Q87</f>
        <v>0</v>
      </c>
      <c r="J87" s="53">
        <f>Наркология!Q87</f>
        <v>0</v>
      </c>
      <c r="K87" s="308">
        <f>Фтизиатрия!K87</f>
        <v>0</v>
      </c>
    </row>
    <row r="88" spans="1:11" x14ac:dyDescent="0.2">
      <c r="A88" s="309">
        <v>80</v>
      </c>
      <c r="B88" s="78" t="s">
        <v>148</v>
      </c>
      <c r="C88" s="159" t="s">
        <v>254</v>
      </c>
      <c r="D88" s="307">
        <f t="shared" si="3"/>
        <v>23259925.800000001</v>
      </c>
      <c r="E88" s="247">
        <f>Долечивание!I88</f>
        <v>0</v>
      </c>
      <c r="F88" s="69">
        <f>'Кибер-нож'!K88</f>
        <v>0</v>
      </c>
      <c r="G88" s="53">
        <f>Венерология!I88</f>
        <v>0</v>
      </c>
      <c r="H88" s="53">
        <f>'Паллиативная МП'!O88</f>
        <v>23259925.800000001</v>
      </c>
      <c r="I88" s="53">
        <f>Психотерапия!Q88</f>
        <v>0</v>
      </c>
      <c r="J88" s="53">
        <f>Наркология!Q88</f>
        <v>0</v>
      </c>
      <c r="K88" s="308">
        <f>Фтизиатрия!K88</f>
        <v>0</v>
      </c>
    </row>
    <row r="89" spans="1:11" x14ac:dyDescent="0.2">
      <c r="A89" s="309">
        <v>81</v>
      </c>
      <c r="B89" s="78" t="s">
        <v>149</v>
      </c>
      <c r="C89" s="144" t="s">
        <v>334</v>
      </c>
      <c r="D89" s="307">
        <f t="shared" si="3"/>
        <v>0</v>
      </c>
      <c r="E89" s="247">
        <f>Долечивание!I89</f>
        <v>0</v>
      </c>
      <c r="F89" s="69">
        <f>'Кибер-нож'!K89</f>
        <v>0</v>
      </c>
      <c r="G89" s="53">
        <f>Венерология!I89</f>
        <v>0</v>
      </c>
      <c r="H89" s="53">
        <f>'Паллиативная МП'!O89</f>
        <v>0</v>
      </c>
      <c r="I89" s="53">
        <f>Психотерапия!Q89</f>
        <v>0</v>
      </c>
      <c r="J89" s="53">
        <f>Наркология!Q89</f>
        <v>0</v>
      </c>
      <c r="K89" s="308">
        <f>Фтизиатрия!K89</f>
        <v>0</v>
      </c>
    </row>
    <row r="90" spans="1:11" x14ac:dyDescent="0.2">
      <c r="A90" s="309">
        <v>82</v>
      </c>
      <c r="B90" s="78" t="s">
        <v>150</v>
      </c>
      <c r="C90" s="160" t="s">
        <v>291</v>
      </c>
      <c r="D90" s="307">
        <f t="shared" si="3"/>
        <v>0</v>
      </c>
      <c r="E90" s="247">
        <f>Долечивание!I90</f>
        <v>0</v>
      </c>
      <c r="F90" s="69">
        <f>'Кибер-нож'!K90</f>
        <v>0</v>
      </c>
      <c r="G90" s="53">
        <f>Венерология!I90</f>
        <v>0</v>
      </c>
      <c r="H90" s="53">
        <f>'Паллиативная МП'!O90</f>
        <v>0</v>
      </c>
      <c r="I90" s="53">
        <f>Психотерапия!Q90</f>
        <v>0</v>
      </c>
      <c r="J90" s="53">
        <f>Наркология!Q90</f>
        <v>0</v>
      </c>
      <c r="K90" s="308">
        <f>Фтизиатрия!K90</f>
        <v>0</v>
      </c>
    </row>
    <row r="91" spans="1:11" ht="24" x14ac:dyDescent="0.2">
      <c r="A91" s="423">
        <v>83</v>
      </c>
      <c r="B91" s="424" t="s">
        <v>151</v>
      </c>
      <c r="C91" s="162" t="s">
        <v>276</v>
      </c>
      <c r="D91" s="307">
        <f t="shared" si="3"/>
        <v>0</v>
      </c>
      <c r="E91" s="247">
        <f>Долечивание!I91</f>
        <v>0</v>
      </c>
      <c r="F91" s="69">
        <f>'Кибер-нож'!K91</f>
        <v>0</v>
      </c>
      <c r="G91" s="53">
        <f>Венерология!I91</f>
        <v>0</v>
      </c>
      <c r="H91" s="53">
        <f>'Паллиативная МП'!O91</f>
        <v>0</v>
      </c>
      <c r="I91" s="53">
        <f>Психотерапия!Q91</f>
        <v>0</v>
      </c>
      <c r="J91" s="53">
        <f>Наркология!Q91</f>
        <v>0</v>
      </c>
      <c r="K91" s="308">
        <f>Фтизиатрия!K91</f>
        <v>0</v>
      </c>
    </row>
    <row r="92" spans="1:11" ht="48" x14ac:dyDescent="0.2">
      <c r="A92" s="423"/>
      <c r="B92" s="424"/>
      <c r="C92" s="144" t="s">
        <v>330</v>
      </c>
      <c r="D92" s="307">
        <f t="shared" si="3"/>
        <v>0</v>
      </c>
      <c r="E92" s="247">
        <f>Долечивание!I92</f>
        <v>0</v>
      </c>
      <c r="F92" s="69">
        <f>'Кибер-нож'!K92</f>
        <v>0</v>
      </c>
      <c r="G92" s="53">
        <f>Венерология!I92</f>
        <v>0</v>
      </c>
      <c r="H92" s="53">
        <f>'Паллиативная МП'!O92</f>
        <v>0</v>
      </c>
      <c r="I92" s="53">
        <f>Психотерапия!Q92</f>
        <v>0</v>
      </c>
      <c r="J92" s="53">
        <f>Наркология!Q92</f>
        <v>0</v>
      </c>
      <c r="K92" s="308">
        <f>Фтизиатрия!K92</f>
        <v>0</v>
      </c>
    </row>
    <row r="93" spans="1:11" ht="24" x14ac:dyDescent="0.2">
      <c r="A93" s="423"/>
      <c r="B93" s="424"/>
      <c r="C93" s="144" t="s">
        <v>277</v>
      </c>
      <c r="D93" s="307">
        <f t="shared" si="3"/>
        <v>0</v>
      </c>
      <c r="E93" s="247">
        <f>Долечивание!I93</f>
        <v>0</v>
      </c>
      <c r="F93" s="69">
        <f>'Кибер-нож'!K93</f>
        <v>0</v>
      </c>
      <c r="G93" s="53">
        <f>Венерология!I93</f>
        <v>0</v>
      </c>
      <c r="H93" s="53">
        <f>'Паллиативная МП'!O93</f>
        <v>0</v>
      </c>
      <c r="I93" s="53">
        <f>Психотерапия!Q93</f>
        <v>0</v>
      </c>
      <c r="J93" s="53">
        <f>Наркология!Q93</f>
        <v>0</v>
      </c>
      <c r="K93" s="308">
        <f>Фтизиатрия!K93</f>
        <v>0</v>
      </c>
    </row>
    <row r="94" spans="1:11" ht="48" x14ac:dyDescent="0.2">
      <c r="A94" s="423"/>
      <c r="B94" s="424"/>
      <c r="C94" s="313" t="s">
        <v>331</v>
      </c>
      <c r="D94" s="307">
        <f t="shared" si="3"/>
        <v>0</v>
      </c>
      <c r="E94" s="247">
        <f>Долечивание!I94</f>
        <v>0</v>
      </c>
      <c r="F94" s="69">
        <f>'Кибер-нож'!K94</f>
        <v>0</v>
      </c>
      <c r="G94" s="53">
        <f>Венерология!I94</f>
        <v>0</v>
      </c>
      <c r="H94" s="53">
        <f>'Паллиативная МП'!O94</f>
        <v>0</v>
      </c>
      <c r="I94" s="53">
        <f>Психотерапия!Q94</f>
        <v>0</v>
      </c>
      <c r="J94" s="53">
        <f>Наркология!Q94</f>
        <v>0</v>
      </c>
      <c r="K94" s="308">
        <f>Фтизиатрия!K94</f>
        <v>0</v>
      </c>
    </row>
    <row r="95" spans="1:11" ht="24" x14ac:dyDescent="0.2">
      <c r="A95" s="309">
        <v>84</v>
      </c>
      <c r="B95" s="78" t="s">
        <v>152</v>
      </c>
      <c r="C95" s="160" t="s">
        <v>50</v>
      </c>
      <c r="D95" s="307">
        <f t="shared" si="3"/>
        <v>0</v>
      </c>
      <c r="E95" s="247">
        <f>Долечивание!I95</f>
        <v>0</v>
      </c>
      <c r="F95" s="69">
        <f>'Кибер-нож'!K95</f>
        <v>0</v>
      </c>
      <c r="G95" s="53">
        <f>Венерология!I95</f>
        <v>0</v>
      </c>
      <c r="H95" s="53">
        <f>'Паллиативная МП'!O95</f>
        <v>0</v>
      </c>
      <c r="I95" s="53">
        <f>Психотерапия!Q95</f>
        <v>0</v>
      </c>
      <c r="J95" s="53">
        <f>Наркология!Q95</f>
        <v>0</v>
      </c>
      <c r="K95" s="308">
        <f>Фтизиатрия!K95</f>
        <v>0</v>
      </c>
    </row>
    <row r="96" spans="1:11" x14ac:dyDescent="0.2">
      <c r="A96" s="309">
        <v>85</v>
      </c>
      <c r="B96" s="78" t="s">
        <v>153</v>
      </c>
      <c r="C96" s="159" t="s">
        <v>154</v>
      </c>
      <c r="D96" s="307">
        <f t="shared" si="3"/>
        <v>0</v>
      </c>
      <c r="E96" s="247">
        <f>Долечивание!I96</f>
        <v>0</v>
      </c>
      <c r="F96" s="69">
        <f>'Кибер-нож'!K96</f>
        <v>0</v>
      </c>
      <c r="G96" s="53">
        <f>Венерология!I96</f>
        <v>0</v>
      </c>
      <c r="H96" s="53">
        <f>'Паллиативная МП'!O96</f>
        <v>0</v>
      </c>
      <c r="I96" s="53">
        <f>Психотерапия!Q96</f>
        <v>0</v>
      </c>
      <c r="J96" s="53">
        <f>Наркология!Q96</f>
        <v>0</v>
      </c>
      <c r="K96" s="308">
        <f>Фтизиатрия!K96</f>
        <v>0</v>
      </c>
    </row>
    <row r="97" spans="1:11" x14ac:dyDescent="0.2">
      <c r="A97" s="309">
        <v>86</v>
      </c>
      <c r="B97" s="248" t="s">
        <v>155</v>
      </c>
      <c r="C97" s="159" t="s">
        <v>156</v>
      </c>
      <c r="D97" s="307">
        <f t="shared" si="3"/>
        <v>0</v>
      </c>
      <c r="E97" s="247">
        <f>Долечивание!I97</f>
        <v>0</v>
      </c>
      <c r="F97" s="69">
        <f>'Кибер-нож'!K97</f>
        <v>0</v>
      </c>
      <c r="G97" s="53">
        <f>Венерология!I97</f>
        <v>0</v>
      </c>
      <c r="H97" s="53">
        <f>'Паллиативная МП'!O97</f>
        <v>0</v>
      </c>
      <c r="I97" s="53">
        <f>Психотерапия!Q97</f>
        <v>0</v>
      </c>
      <c r="J97" s="53">
        <f>Наркология!Q97</f>
        <v>0</v>
      </c>
      <c r="K97" s="308">
        <f>Фтизиатрия!K97</f>
        <v>0</v>
      </c>
    </row>
    <row r="98" spans="1:11" x14ac:dyDescent="0.2">
      <c r="A98" s="309">
        <v>87</v>
      </c>
      <c r="B98" s="78" t="s">
        <v>157</v>
      </c>
      <c r="C98" s="159" t="s">
        <v>28</v>
      </c>
      <c r="D98" s="307">
        <f t="shared" si="3"/>
        <v>18836707.84</v>
      </c>
      <c r="E98" s="247">
        <f>Долечивание!I98</f>
        <v>0</v>
      </c>
      <c r="F98" s="69">
        <f>'Кибер-нож'!K98</f>
        <v>0</v>
      </c>
      <c r="G98" s="53">
        <f>Венерология!I98</f>
        <v>764991.87</v>
      </c>
      <c r="H98" s="53">
        <f>'Паллиативная МП'!O98</f>
        <v>9123510</v>
      </c>
      <c r="I98" s="53">
        <f>Психотерапия!Q98</f>
        <v>6923030.0199999996</v>
      </c>
      <c r="J98" s="53">
        <f>Наркология!Q98</f>
        <v>939315.02</v>
      </c>
      <c r="K98" s="308">
        <f>Фтизиатрия!K98</f>
        <v>1085860.93</v>
      </c>
    </row>
    <row r="99" spans="1:11" x14ac:dyDescent="0.2">
      <c r="A99" s="309">
        <v>88</v>
      </c>
      <c r="B99" s="248" t="s">
        <v>158</v>
      </c>
      <c r="C99" s="159" t="s">
        <v>12</v>
      </c>
      <c r="D99" s="307">
        <f t="shared" si="3"/>
        <v>13592625.43</v>
      </c>
      <c r="E99" s="247">
        <f>Долечивание!I99</f>
        <v>0</v>
      </c>
      <c r="F99" s="69">
        <f>'Кибер-нож'!K99</f>
        <v>0</v>
      </c>
      <c r="G99" s="53">
        <f>Венерология!I99</f>
        <v>985742.7</v>
      </c>
      <c r="H99" s="53">
        <f>'Паллиативная МП'!O99</f>
        <v>9123510</v>
      </c>
      <c r="I99" s="53">
        <f>Психотерапия!Q99</f>
        <v>682317.52</v>
      </c>
      <c r="J99" s="53">
        <f>Наркология!Q99</f>
        <v>1119539.0900000001</v>
      </c>
      <c r="K99" s="308">
        <f>Фтизиатрия!K99</f>
        <v>1681516.12</v>
      </c>
    </row>
    <row r="100" spans="1:11" x14ac:dyDescent="0.2">
      <c r="A100" s="309">
        <v>89</v>
      </c>
      <c r="B100" s="248" t="s">
        <v>159</v>
      </c>
      <c r="C100" s="159" t="s">
        <v>27</v>
      </c>
      <c r="D100" s="307">
        <f t="shared" si="3"/>
        <v>18361302.850000001</v>
      </c>
      <c r="E100" s="247">
        <f>Долечивание!I100</f>
        <v>0</v>
      </c>
      <c r="F100" s="69">
        <f>'Кибер-нож'!K100</f>
        <v>0</v>
      </c>
      <c r="G100" s="53">
        <f>Венерология!I100</f>
        <v>1717413.69</v>
      </c>
      <c r="H100" s="53">
        <f>'Паллиативная МП'!O100</f>
        <v>10605774.050000001</v>
      </c>
      <c r="I100" s="53">
        <f>Психотерапия!Q100</f>
        <v>0</v>
      </c>
      <c r="J100" s="53">
        <f>Наркология!Q100</f>
        <v>2552306.2600000002</v>
      </c>
      <c r="K100" s="308">
        <f>Фтизиатрия!K100</f>
        <v>3485808.85</v>
      </c>
    </row>
    <row r="101" spans="1:11" x14ac:dyDescent="0.2">
      <c r="A101" s="309">
        <v>90</v>
      </c>
      <c r="B101" s="78" t="s">
        <v>160</v>
      </c>
      <c r="C101" s="159" t="s">
        <v>44</v>
      </c>
      <c r="D101" s="307">
        <f t="shared" si="3"/>
        <v>8979039.1899999995</v>
      </c>
      <c r="E101" s="247">
        <f>Долечивание!I101</f>
        <v>0</v>
      </c>
      <c r="F101" s="69">
        <f>'Кибер-нож'!K101</f>
        <v>0</v>
      </c>
      <c r="G101" s="53">
        <f>Венерология!I101</f>
        <v>760826.76</v>
      </c>
      <c r="H101" s="53">
        <f>'Паллиативная МП'!O101</f>
        <v>5486639.5</v>
      </c>
      <c r="I101" s="53">
        <f>Психотерапия!Q101</f>
        <v>0</v>
      </c>
      <c r="J101" s="53">
        <f>Наркология!Q101</f>
        <v>1208086.1099999999</v>
      </c>
      <c r="K101" s="308">
        <f>Фтизиатрия!K101</f>
        <v>1523486.8199999998</v>
      </c>
    </row>
    <row r="102" spans="1:11" x14ac:dyDescent="0.2">
      <c r="A102" s="309">
        <v>91</v>
      </c>
      <c r="B102" s="78" t="s">
        <v>161</v>
      </c>
      <c r="C102" s="159" t="s">
        <v>33</v>
      </c>
      <c r="D102" s="307">
        <f t="shared" si="3"/>
        <v>19157237.949999999</v>
      </c>
      <c r="E102" s="247">
        <f>Долечивание!I102</f>
        <v>0</v>
      </c>
      <c r="F102" s="69">
        <f>'Кибер-нож'!K102</f>
        <v>0</v>
      </c>
      <c r="G102" s="53">
        <f>Венерология!I102</f>
        <v>1129207.6000000001</v>
      </c>
      <c r="H102" s="53">
        <f>'Паллиативная МП'!O102</f>
        <v>9684794.4499999993</v>
      </c>
      <c r="I102" s="53">
        <f>Психотерапия!Q102</f>
        <v>0</v>
      </c>
      <c r="J102" s="53">
        <f>Наркология!Q102</f>
        <v>6268798.0499999998</v>
      </c>
      <c r="K102" s="308">
        <f>Фтизиатрия!K102</f>
        <v>2074437.85</v>
      </c>
    </row>
    <row r="103" spans="1:11" x14ac:dyDescent="0.2">
      <c r="A103" s="309">
        <v>92</v>
      </c>
      <c r="B103" s="78" t="s">
        <v>162</v>
      </c>
      <c r="C103" s="159" t="s">
        <v>29</v>
      </c>
      <c r="D103" s="307">
        <f t="shared" si="3"/>
        <v>18889510.060000002</v>
      </c>
      <c r="E103" s="247">
        <f>Долечивание!I103</f>
        <v>0</v>
      </c>
      <c r="F103" s="69">
        <f>'Кибер-нож'!K103</f>
        <v>0</v>
      </c>
      <c r="G103" s="53">
        <f>Венерология!I103</f>
        <v>2330147.65</v>
      </c>
      <c r="H103" s="53">
        <f>'Паллиативная МП'!O103</f>
        <v>10629270.550000001</v>
      </c>
      <c r="I103" s="53">
        <f>Психотерапия!Q103</f>
        <v>0</v>
      </c>
      <c r="J103" s="53">
        <f>Наркология!Q103</f>
        <v>3117161.2800000003</v>
      </c>
      <c r="K103" s="308">
        <f>Фтизиатрия!K103</f>
        <v>2812930.58</v>
      </c>
    </row>
    <row r="104" spans="1:11" x14ac:dyDescent="0.2">
      <c r="A104" s="309">
        <v>93</v>
      </c>
      <c r="B104" s="78" t="s">
        <v>163</v>
      </c>
      <c r="C104" s="159" t="s">
        <v>30</v>
      </c>
      <c r="D104" s="307">
        <f t="shared" si="3"/>
        <v>17587210.639999997</v>
      </c>
      <c r="E104" s="247">
        <f>Долечивание!I104</f>
        <v>0</v>
      </c>
      <c r="F104" s="69">
        <f>'Кибер-нож'!K104</f>
        <v>0</v>
      </c>
      <c r="G104" s="53">
        <f>Венерология!I104</f>
        <v>1671134.69</v>
      </c>
      <c r="H104" s="53">
        <f>'Паллиативная МП'!O104</f>
        <v>10966928.949999999</v>
      </c>
      <c r="I104" s="53">
        <f>Психотерапия!Q104</f>
        <v>0</v>
      </c>
      <c r="J104" s="53">
        <f>Наркология!Q104</f>
        <v>2960808.1799999997</v>
      </c>
      <c r="K104" s="308">
        <f>Фтизиатрия!K104</f>
        <v>1988338.8199999998</v>
      </c>
    </row>
    <row r="105" spans="1:11" x14ac:dyDescent="0.2">
      <c r="A105" s="309">
        <v>94</v>
      </c>
      <c r="B105" s="248" t="s">
        <v>164</v>
      </c>
      <c r="C105" s="159" t="s">
        <v>14</v>
      </c>
      <c r="D105" s="307">
        <f t="shared" ref="D105:D136" si="4">E105+F105+G105+H105+I105+J105+K105</f>
        <v>26894796.380000003</v>
      </c>
      <c r="E105" s="247">
        <f>Долечивание!I105</f>
        <v>0</v>
      </c>
      <c r="F105" s="69">
        <f>'Кибер-нож'!K105</f>
        <v>0</v>
      </c>
      <c r="G105" s="53">
        <f>Венерология!I105</f>
        <v>764066.29</v>
      </c>
      <c r="H105" s="53">
        <f>'Паллиативная МП'!O105</f>
        <v>4561755</v>
      </c>
      <c r="I105" s="53">
        <f>Психотерапия!Q105</f>
        <v>13200665.6</v>
      </c>
      <c r="J105" s="53">
        <f>Наркология!Q105</f>
        <v>7271205.7400000002</v>
      </c>
      <c r="K105" s="308">
        <f>Фтизиатрия!K105</f>
        <v>1097103.75</v>
      </c>
    </row>
    <row r="106" spans="1:11" x14ac:dyDescent="0.2">
      <c r="A106" s="309">
        <v>95</v>
      </c>
      <c r="B106" s="78" t="s">
        <v>165</v>
      </c>
      <c r="C106" s="159" t="s">
        <v>31</v>
      </c>
      <c r="D106" s="307">
        <f t="shared" si="4"/>
        <v>13649479.369999999</v>
      </c>
      <c r="E106" s="247">
        <f>Долечивание!I106</f>
        <v>0</v>
      </c>
      <c r="F106" s="69">
        <f>'Кибер-нож'!K106</f>
        <v>0</v>
      </c>
      <c r="G106" s="53">
        <f>Венерология!I106</f>
        <v>1032947.28</v>
      </c>
      <c r="H106" s="53">
        <f>'Паллиативная МП'!O106</f>
        <v>9985255.3499999996</v>
      </c>
      <c r="I106" s="53">
        <f>Психотерапия!Q106</f>
        <v>0</v>
      </c>
      <c r="J106" s="53">
        <f>Наркология!Q106</f>
        <v>1548422.99</v>
      </c>
      <c r="K106" s="308">
        <f>Фтизиатрия!K106</f>
        <v>1082853.75</v>
      </c>
    </row>
    <row r="107" spans="1:11" x14ac:dyDescent="0.2">
      <c r="A107" s="309">
        <v>96</v>
      </c>
      <c r="B107" s="78" t="s">
        <v>166</v>
      </c>
      <c r="C107" s="159" t="s">
        <v>15</v>
      </c>
      <c r="D107" s="307">
        <f t="shared" si="4"/>
        <v>17268780.34</v>
      </c>
      <c r="E107" s="247">
        <f>Долечивание!I107</f>
        <v>0</v>
      </c>
      <c r="F107" s="69">
        <f>'Кибер-нож'!K107</f>
        <v>0</v>
      </c>
      <c r="G107" s="53">
        <f>Венерология!I107</f>
        <v>787668.58</v>
      </c>
      <c r="H107" s="53">
        <f>'Паллиативная МП'!O107</f>
        <v>9123510</v>
      </c>
      <c r="I107" s="53">
        <f>Психотерапия!Q107</f>
        <v>0</v>
      </c>
      <c r="J107" s="53">
        <f>Наркология!Q107</f>
        <v>5744735.7599999998</v>
      </c>
      <c r="K107" s="308">
        <f>Фтизиатрия!K107</f>
        <v>1612866</v>
      </c>
    </row>
    <row r="108" spans="1:11" x14ac:dyDescent="0.2">
      <c r="A108" s="309">
        <v>97</v>
      </c>
      <c r="B108" s="53" t="s">
        <v>167</v>
      </c>
      <c r="C108" s="160" t="s">
        <v>13</v>
      </c>
      <c r="D108" s="307">
        <f t="shared" si="4"/>
        <v>25314329.200000003</v>
      </c>
      <c r="E108" s="247">
        <f>Долечивание!I108</f>
        <v>0</v>
      </c>
      <c r="F108" s="69">
        <f>'Кибер-нож'!K108</f>
        <v>0</v>
      </c>
      <c r="G108" s="53">
        <f>Венерология!I108</f>
        <v>1337808.25</v>
      </c>
      <c r="H108" s="53">
        <f>'Паллиативная МП'!O108</f>
        <v>13221093.15</v>
      </c>
      <c r="I108" s="53">
        <f>Психотерапия!Q108</f>
        <v>0</v>
      </c>
      <c r="J108" s="53">
        <f>Наркология!Q108</f>
        <v>8460644.5500000007</v>
      </c>
      <c r="K108" s="308">
        <f>Фтизиатрия!K108</f>
        <v>2294783.25</v>
      </c>
    </row>
    <row r="109" spans="1:11" x14ac:dyDescent="0.2">
      <c r="A109" s="309">
        <v>98</v>
      </c>
      <c r="B109" s="248" t="s">
        <v>168</v>
      </c>
      <c r="C109" s="159" t="s">
        <v>32</v>
      </c>
      <c r="D109" s="307">
        <f t="shared" si="4"/>
        <v>14359445.35</v>
      </c>
      <c r="E109" s="247">
        <f>Долечивание!I109</f>
        <v>0</v>
      </c>
      <c r="F109" s="69">
        <f>'Кибер-нож'!K109</f>
        <v>0</v>
      </c>
      <c r="G109" s="53">
        <f>Венерология!I109</f>
        <v>2137627.0099999998</v>
      </c>
      <c r="H109" s="53">
        <f>'Паллиативная МП'!O109</f>
        <v>9591328.5999999996</v>
      </c>
      <c r="I109" s="53">
        <f>Психотерапия!Q109</f>
        <v>0</v>
      </c>
      <c r="J109" s="53">
        <f>Наркология!Q109</f>
        <v>1226289.99</v>
      </c>
      <c r="K109" s="308">
        <f>Фтизиатрия!K109</f>
        <v>1404199.75</v>
      </c>
    </row>
    <row r="110" spans="1:11" x14ac:dyDescent="0.2">
      <c r="A110" s="309">
        <v>99</v>
      </c>
      <c r="B110" s="248" t="s">
        <v>169</v>
      </c>
      <c r="C110" s="159" t="s">
        <v>54</v>
      </c>
      <c r="D110" s="307">
        <f t="shared" si="4"/>
        <v>18608163.880000003</v>
      </c>
      <c r="E110" s="247">
        <f>Долечивание!I110</f>
        <v>0</v>
      </c>
      <c r="F110" s="69">
        <f>'Кибер-нож'!K110</f>
        <v>0</v>
      </c>
      <c r="G110" s="53">
        <f>Венерология!I110</f>
        <v>960752.04</v>
      </c>
      <c r="H110" s="53">
        <f>'Паллиативная МП'!O110</f>
        <v>11414196.85</v>
      </c>
      <c r="I110" s="53">
        <f>Психотерапия!Q110</f>
        <v>2434282.52</v>
      </c>
      <c r="J110" s="53">
        <f>Наркология!Q110</f>
        <v>1751005.47</v>
      </c>
      <c r="K110" s="308">
        <f>Фтизиатрия!K110</f>
        <v>2047927</v>
      </c>
    </row>
    <row r="111" spans="1:11" x14ac:dyDescent="0.2">
      <c r="A111" s="309">
        <v>100</v>
      </c>
      <c r="B111" s="78" t="s">
        <v>170</v>
      </c>
      <c r="C111" s="159" t="s">
        <v>34</v>
      </c>
      <c r="D111" s="307">
        <f t="shared" si="4"/>
        <v>28843532.149999999</v>
      </c>
      <c r="E111" s="247">
        <f>Долечивание!I111</f>
        <v>0</v>
      </c>
      <c r="F111" s="69">
        <f>'Кибер-нож'!K111</f>
        <v>0</v>
      </c>
      <c r="G111" s="53">
        <f>Венерология!I111</f>
        <v>2164931.62</v>
      </c>
      <c r="H111" s="53">
        <f>'Паллиативная МП'!O111</f>
        <v>11328562.699999999</v>
      </c>
      <c r="I111" s="53">
        <f>Психотерапия!Q111</f>
        <v>0</v>
      </c>
      <c r="J111" s="53">
        <f>Наркология!Q111</f>
        <v>12058726.58</v>
      </c>
      <c r="K111" s="308">
        <f>Фтизиатрия!K111</f>
        <v>3291311.25</v>
      </c>
    </row>
    <row r="112" spans="1:11" x14ac:dyDescent="0.2">
      <c r="A112" s="309">
        <v>101</v>
      </c>
      <c r="B112" s="78" t="s">
        <v>171</v>
      </c>
      <c r="C112" s="159" t="s">
        <v>241</v>
      </c>
      <c r="D112" s="307">
        <f t="shared" si="4"/>
        <v>12696563.009999998</v>
      </c>
      <c r="E112" s="247">
        <f>Долечивание!I112</f>
        <v>0</v>
      </c>
      <c r="F112" s="69">
        <f>'Кибер-нож'!K112</f>
        <v>0</v>
      </c>
      <c r="G112" s="53">
        <f>Венерология!I112</f>
        <v>857549.87</v>
      </c>
      <c r="H112" s="53">
        <f>'Паллиативная МП'!O112</f>
        <v>9123510</v>
      </c>
      <c r="I112" s="53">
        <f>Психотерапия!Q112</f>
        <v>0</v>
      </c>
      <c r="J112" s="53">
        <f>Наркология!Q112</f>
        <v>1118067.7599999998</v>
      </c>
      <c r="K112" s="308">
        <f>Фтизиатрия!K112</f>
        <v>1597435.38</v>
      </c>
    </row>
    <row r="113" spans="1:11" x14ac:dyDescent="0.2">
      <c r="A113" s="309">
        <v>102</v>
      </c>
      <c r="B113" s="78" t="s">
        <v>172</v>
      </c>
      <c r="C113" s="159" t="s">
        <v>173</v>
      </c>
      <c r="D113" s="307">
        <f t="shared" si="4"/>
        <v>0</v>
      </c>
      <c r="E113" s="247">
        <f>Долечивание!I113</f>
        <v>0</v>
      </c>
      <c r="F113" s="69">
        <f>'Кибер-нож'!K113</f>
        <v>0</v>
      </c>
      <c r="G113" s="53">
        <f>Венерология!I113</f>
        <v>0</v>
      </c>
      <c r="H113" s="53">
        <f>'Паллиативная МП'!O113</f>
        <v>0</v>
      </c>
      <c r="I113" s="53">
        <f>Психотерапия!Q113</f>
        <v>0</v>
      </c>
      <c r="J113" s="53">
        <f>Наркология!Q113</f>
        <v>0</v>
      </c>
      <c r="K113" s="308">
        <f>Фтизиатрия!K113</f>
        <v>0</v>
      </c>
    </row>
    <row r="114" spans="1:11" x14ac:dyDescent="0.2">
      <c r="A114" s="309">
        <v>103</v>
      </c>
      <c r="B114" s="78" t="s">
        <v>174</v>
      </c>
      <c r="C114" s="159" t="s">
        <v>175</v>
      </c>
      <c r="D114" s="307">
        <f t="shared" si="4"/>
        <v>0</v>
      </c>
      <c r="E114" s="247">
        <f>Долечивание!I114</f>
        <v>0</v>
      </c>
      <c r="F114" s="69">
        <f>'Кибер-нож'!K114</f>
        <v>0</v>
      </c>
      <c r="G114" s="53">
        <f>Венерология!I114</f>
        <v>0</v>
      </c>
      <c r="H114" s="53">
        <f>'Паллиативная МП'!O114</f>
        <v>0</v>
      </c>
      <c r="I114" s="53">
        <f>Психотерапия!Q114</f>
        <v>0</v>
      </c>
      <c r="J114" s="53">
        <f>Наркология!Q114</f>
        <v>0</v>
      </c>
      <c r="K114" s="308">
        <f>Фтизиатрия!K114</f>
        <v>0</v>
      </c>
    </row>
    <row r="115" spans="1:11" x14ac:dyDescent="0.2">
      <c r="A115" s="309">
        <v>104</v>
      </c>
      <c r="B115" s="248" t="s">
        <v>176</v>
      </c>
      <c r="C115" s="159" t="s">
        <v>177</v>
      </c>
      <c r="D115" s="307">
        <f t="shared" si="4"/>
        <v>0</v>
      </c>
      <c r="E115" s="247">
        <f>Долечивание!I115</f>
        <v>0</v>
      </c>
      <c r="F115" s="69">
        <f>'Кибер-нож'!K115</f>
        <v>0</v>
      </c>
      <c r="G115" s="53">
        <f>Венерология!I115</f>
        <v>0</v>
      </c>
      <c r="H115" s="53">
        <f>'Паллиативная МП'!O115</f>
        <v>0</v>
      </c>
      <c r="I115" s="53">
        <f>Психотерапия!Q115</f>
        <v>0</v>
      </c>
      <c r="J115" s="53">
        <f>Наркология!Q115</f>
        <v>0</v>
      </c>
      <c r="K115" s="308">
        <f>Фтизиатрия!K115</f>
        <v>0</v>
      </c>
    </row>
    <row r="116" spans="1:11" x14ac:dyDescent="0.2">
      <c r="A116" s="309">
        <v>105</v>
      </c>
      <c r="B116" s="248" t="s">
        <v>178</v>
      </c>
      <c r="C116" s="159" t="s">
        <v>179</v>
      </c>
      <c r="D116" s="307">
        <f t="shared" si="4"/>
        <v>0</v>
      </c>
      <c r="E116" s="247">
        <f>Долечивание!I116</f>
        <v>0</v>
      </c>
      <c r="F116" s="69">
        <f>'Кибер-нож'!K116</f>
        <v>0</v>
      </c>
      <c r="G116" s="53">
        <f>Венерология!I116</f>
        <v>0</v>
      </c>
      <c r="H116" s="53">
        <f>'Паллиативная МП'!O116</f>
        <v>0</v>
      </c>
      <c r="I116" s="53">
        <f>Психотерапия!Q116</f>
        <v>0</v>
      </c>
      <c r="J116" s="53">
        <f>Наркология!Q116</f>
        <v>0</v>
      </c>
      <c r="K116" s="308">
        <f>Фтизиатрия!K116</f>
        <v>0</v>
      </c>
    </row>
    <row r="117" spans="1:11" x14ac:dyDescent="0.2">
      <c r="A117" s="309">
        <v>106</v>
      </c>
      <c r="B117" s="248" t="s">
        <v>180</v>
      </c>
      <c r="C117" s="159" t="s">
        <v>181</v>
      </c>
      <c r="D117" s="307">
        <f t="shared" si="4"/>
        <v>0</v>
      </c>
      <c r="E117" s="247">
        <f>Долечивание!I117</f>
        <v>0</v>
      </c>
      <c r="F117" s="69">
        <f>'Кибер-нож'!K117</f>
        <v>0</v>
      </c>
      <c r="G117" s="53">
        <f>Венерология!I117</f>
        <v>0</v>
      </c>
      <c r="H117" s="53">
        <f>'Паллиативная МП'!O117</f>
        <v>0</v>
      </c>
      <c r="I117" s="53">
        <f>Психотерапия!Q117</f>
        <v>0</v>
      </c>
      <c r="J117" s="53">
        <f>Наркология!Q117</f>
        <v>0</v>
      </c>
      <c r="K117" s="308">
        <f>Фтизиатрия!K117</f>
        <v>0</v>
      </c>
    </row>
    <row r="118" spans="1:11" ht="24" x14ac:dyDescent="0.2">
      <c r="A118" s="309">
        <v>107</v>
      </c>
      <c r="B118" s="248" t="s">
        <v>182</v>
      </c>
      <c r="C118" s="159" t="s">
        <v>183</v>
      </c>
      <c r="D118" s="307">
        <f t="shared" si="4"/>
        <v>0</v>
      </c>
      <c r="E118" s="247">
        <f>Долечивание!I118</f>
        <v>0</v>
      </c>
      <c r="F118" s="69">
        <f>'Кибер-нож'!K118</f>
        <v>0</v>
      </c>
      <c r="G118" s="53">
        <f>Венерология!I118</f>
        <v>0</v>
      </c>
      <c r="H118" s="53">
        <f>'Паллиативная МП'!O118</f>
        <v>0</v>
      </c>
      <c r="I118" s="53">
        <f>Психотерапия!Q118</f>
        <v>0</v>
      </c>
      <c r="J118" s="53">
        <f>Наркология!Q118</f>
        <v>0</v>
      </c>
      <c r="K118" s="308">
        <f>Фтизиатрия!K118</f>
        <v>0</v>
      </c>
    </row>
    <row r="119" spans="1:11" x14ac:dyDescent="0.2">
      <c r="A119" s="309">
        <v>108</v>
      </c>
      <c r="B119" s="248" t="s">
        <v>184</v>
      </c>
      <c r="C119" s="159" t="s">
        <v>185</v>
      </c>
      <c r="D119" s="307">
        <f t="shared" si="4"/>
        <v>0</v>
      </c>
      <c r="E119" s="247">
        <f>Долечивание!I119</f>
        <v>0</v>
      </c>
      <c r="F119" s="69">
        <f>'Кибер-нож'!K119</f>
        <v>0</v>
      </c>
      <c r="G119" s="53">
        <f>Венерология!I119</f>
        <v>0</v>
      </c>
      <c r="H119" s="53">
        <f>'Паллиативная МП'!O119</f>
        <v>0</v>
      </c>
      <c r="I119" s="53">
        <f>Психотерапия!Q119</f>
        <v>0</v>
      </c>
      <c r="J119" s="53">
        <f>Наркология!Q119</f>
        <v>0</v>
      </c>
      <c r="K119" s="308">
        <f>Фтизиатрия!K119</f>
        <v>0</v>
      </c>
    </row>
    <row r="120" spans="1:11" x14ac:dyDescent="0.2">
      <c r="A120" s="309">
        <v>109</v>
      </c>
      <c r="B120" s="248" t="s">
        <v>186</v>
      </c>
      <c r="C120" s="159" t="s">
        <v>187</v>
      </c>
      <c r="D120" s="307">
        <f t="shared" si="4"/>
        <v>0</v>
      </c>
      <c r="E120" s="247">
        <f>Долечивание!I120</f>
        <v>0</v>
      </c>
      <c r="F120" s="69">
        <f>'Кибер-нож'!K120</f>
        <v>0</v>
      </c>
      <c r="G120" s="53">
        <f>Венерология!I120</f>
        <v>0</v>
      </c>
      <c r="H120" s="53">
        <f>'Паллиативная МП'!O120</f>
        <v>0</v>
      </c>
      <c r="I120" s="53">
        <f>Психотерапия!Q120</f>
        <v>0</v>
      </c>
      <c r="J120" s="53">
        <f>Наркология!Q120</f>
        <v>0</v>
      </c>
      <c r="K120" s="308">
        <f>Фтизиатрия!K120</f>
        <v>0</v>
      </c>
    </row>
    <row r="121" spans="1:11" x14ac:dyDescent="0.2">
      <c r="A121" s="309">
        <v>110</v>
      </c>
      <c r="B121" s="77" t="s">
        <v>188</v>
      </c>
      <c r="C121" s="161" t="s">
        <v>189</v>
      </c>
      <c r="D121" s="307">
        <f t="shared" si="4"/>
        <v>0</v>
      </c>
      <c r="E121" s="247">
        <f>Долечивание!I121</f>
        <v>0</v>
      </c>
      <c r="F121" s="69">
        <f>'Кибер-нож'!K121</f>
        <v>0</v>
      </c>
      <c r="G121" s="53">
        <f>Венерология!I121</f>
        <v>0</v>
      </c>
      <c r="H121" s="53">
        <f>'Паллиативная МП'!O121</f>
        <v>0</v>
      </c>
      <c r="I121" s="53">
        <f>Психотерапия!Q121</f>
        <v>0</v>
      </c>
      <c r="J121" s="53">
        <f>Наркология!Q121</f>
        <v>0</v>
      </c>
      <c r="K121" s="308">
        <f>Фтизиатрия!K121</f>
        <v>0</v>
      </c>
    </row>
    <row r="122" spans="1:11" x14ac:dyDescent="0.2">
      <c r="A122" s="309">
        <v>111</v>
      </c>
      <c r="B122" s="77" t="s">
        <v>278</v>
      </c>
      <c r="C122" s="161" t="s">
        <v>250</v>
      </c>
      <c r="D122" s="307">
        <f t="shared" si="4"/>
        <v>0</v>
      </c>
      <c r="E122" s="247">
        <f>Долечивание!I122</f>
        <v>0</v>
      </c>
      <c r="F122" s="69">
        <f>'Кибер-нож'!K122</f>
        <v>0</v>
      </c>
      <c r="G122" s="53">
        <f>Венерология!I122</f>
        <v>0</v>
      </c>
      <c r="H122" s="53">
        <f>'Паллиативная МП'!O122</f>
        <v>0</v>
      </c>
      <c r="I122" s="53">
        <f>Психотерапия!Q122</f>
        <v>0</v>
      </c>
      <c r="J122" s="53">
        <f>Наркология!Q122</f>
        <v>0</v>
      </c>
      <c r="K122" s="308">
        <f>Фтизиатрия!K122</f>
        <v>0</v>
      </c>
    </row>
    <row r="123" spans="1:11" x14ac:dyDescent="0.2">
      <c r="A123" s="309">
        <v>112</v>
      </c>
      <c r="B123" s="78" t="s">
        <v>190</v>
      </c>
      <c r="C123" s="159" t="s">
        <v>191</v>
      </c>
      <c r="D123" s="307">
        <f t="shared" si="4"/>
        <v>0</v>
      </c>
      <c r="E123" s="247">
        <f>Долечивание!I123</f>
        <v>0</v>
      </c>
      <c r="F123" s="69">
        <f>'Кибер-нож'!K123</f>
        <v>0</v>
      </c>
      <c r="G123" s="53">
        <f>Венерология!I123</f>
        <v>0</v>
      </c>
      <c r="H123" s="53">
        <f>'Паллиативная МП'!O123</f>
        <v>0</v>
      </c>
      <c r="I123" s="53">
        <f>Психотерапия!Q123</f>
        <v>0</v>
      </c>
      <c r="J123" s="53">
        <f>Наркология!Q123</f>
        <v>0</v>
      </c>
      <c r="K123" s="308">
        <f>Фтизиатрия!K123</f>
        <v>0</v>
      </c>
    </row>
    <row r="124" spans="1:11" x14ac:dyDescent="0.2">
      <c r="A124" s="309">
        <v>113</v>
      </c>
      <c r="B124" s="248" t="s">
        <v>192</v>
      </c>
      <c r="C124" s="159" t="s">
        <v>193</v>
      </c>
      <c r="D124" s="307">
        <f t="shared" si="4"/>
        <v>0</v>
      </c>
      <c r="E124" s="247">
        <f>Долечивание!I124</f>
        <v>0</v>
      </c>
      <c r="F124" s="69">
        <f>'Кибер-нож'!K124</f>
        <v>0</v>
      </c>
      <c r="G124" s="53">
        <f>Венерология!I124</f>
        <v>0</v>
      </c>
      <c r="H124" s="53">
        <f>'Паллиативная МП'!O124</f>
        <v>0</v>
      </c>
      <c r="I124" s="53">
        <f>Психотерапия!Q124</f>
        <v>0</v>
      </c>
      <c r="J124" s="53">
        <f>Наркология!Q124</f>
        <v>0</v>
      </c>
      <c r="K124" s="308">
        <f>Фтизиатрия!K124</f>
        <v>0</v>
      </c>
    </row>
    <row r="125" spans="1:11" ht="24" x14ac:dyDescent="0.2">
      <c r="A125" s="309">
        <v>114</v>
      </c>
      <c r="B125" s="78" t="s">
        <v>194</v>
      </c>
      <c r="C125" s="159" t="s">
        <v>195</v>
      </c>
      <c r="D125" s="307">
        <f t="shared" si="4"/>
        <v>0</v>
      </c>
      <c r="E125" s="247">
        <f>Долечивание!I125</f>
        <v>0</v>
      </c>
      <c r="F125" s="69">
        <f>'Кибер-нож'!K125</f>
        <v>0</v>
      </c>
      <c r="G125" s="53">
        <f>Венерология!I125</f>
        <v>0</v>
      </c>
      <c r="H125" s="53">
        <f>'Паллиативная МП'!O125</f>
        <v>0</v>
      </c>
      <c r="I125" s="53">
        <f>Психотерапия!Q125</f>
        <v>0</v>
      </c>
      <c r="J125" s="53">
        <f>Наркология!Q125</f>
        <v>0</v>
      </c>
      <c r="K125" s="308">
        <f>Фтизиатрия!K125</f>
        <v>0</v>
      </c>
    </row>
    <row r="126" spans="1:11" x14ac:dyDescent="0.2">
      <c r="A126" s="309">
        <v>115</v>
      </c>
      <c r="B126" s="79" t="s">
        <v>196</v>
      </c>
      <c r="C126" s="160" t="s">
        <v>294</v>
      </c>
      <c r="D126" s="307">
        <f t="shared" si="4"/>
        <v>0</v>
      </c>
      <c r="E126" s="247">
        <f>Долечивание!I126</f>
        <v>0</v>
      </c>
      <c r="F126" s="69">
        <f>'Кибер-нож'!K126</f>
        <v>0</v>
      </c>
      <c r="G126" s="53">
        <f>Венерология!I126</f>
        <v>0</v>
      </c>
      <c r="H126" s="53">
        <f>'Паллиативная МП'!O126</f>
        <v>0</v>
      </c>
      <c r="I126" s="53">
        <f>Психотерапия!Q126</f>
        <v>0</v>
      </c>
      <c r="J126" s="53">
        <f>Наркология!Q126</f>
        <v>0</v>
      </c>
      <c r="K126" s="308">
        <f>Фтизиатрия!K126</f>
        <v>0</v>
      </c>
    </row>
    <row r="127" spans="1:11" x14ac:dyDescent="0.2">
      <c r="A127" s="309">
        <v>116</v>
      </c>
      <c r="B127" s="53" t="s">
        <v>197</v>
      </c>
      <c r="C127" s="160" t="s">
        <v>279</v>
      </c>
      <c r="D127" s="307">
        <f t="shared" si="4"/>
        <v>0</v>
      </c>
      <c r="E127" s="247">
        <f>Долечивание!I127</f>
        <v>0</v>
      </c>
      <c r="F127" s="69">
        <f>'Кибер-нож'!K127</f>
        <v>0</v>
      </c>
      <c r="G127" s="53">
        <f>Венерология!I127</f>
        <v>0</v>
      </c>
      <c r="H127" s="53">
        <f>'Паллиативная МП'!O127</f>
        <v>0</v>
      </c>
      <c r="I127" s="53">
        <f>Психотерапия!Q127</f>
        <v>0</v>
      </c>
      <c r="J127" s="53">
        <f>Наркология!Q127</f>
        <v>0</v>
      </c>
      <c r="K127" s="308">
        <f>Фтизиатрия!K127</f>
        <v>0</v>
      </c>
    </row>
    <row r="128" spans="1:11" x14ac:dyDescent="0.2">
      <c r="A128" s="309">
        <v>117</v>
      </c>
      <c r="B128" s="53" t="s">
        <v>198</v>
      </c>
      <c r="C128" s="160" t="s">
        <v>199</v>
      </c>
      <c r="D128" s="307">
        <f t="shared" si="4"/>
        <v>72635774.399999991</v>
      </c>
      <c r="E128" s="247">
        <f>Долечивание!I128</f>
        <v>72635774.399999991</v>
      </c>
      <c r="F128" s="69">
        <f>'Кибер-нож'!K128</f>
        <v>0</v>
      </c>
      <c r="G128" s="53">
        <f>Венерология!I128</f>
        <v>0</v>
      </c>
      <c r="H128" s="53">
        <f>'Паллиативная МП'!O128</f>
        <v>0</v>
      </c>
      <c r="I128" s="53">
        <f>Психотерапия!Q128</f>
        <v>0</v>
      </c>
      <c r="J128" s="53">
        <f>Наркология!Q128</f>
        <v>0</v>
      </c>
      <c r="K128" s="308">
        <f>Фтизиатрия!K128</f>
        <v>0</v>
      </c>
    </row>
    <row r="129" spans="1:11" x14ac:dyDescent="0.2">
      <c r="A129" s="309">
        <v>118</v>
      </c>
      <c r="B129" s="53" t="s">
        <v>200</v>
      </c>
      <c r="C129" s="160" t="s">
        <v>201</v>
      </c>
      <c r="D129" s="307">
        <f t="shared" si="4"/>
        <v>42896783.159999996</v>
      </c>
      <c r="E129" s="247">
        <f>Долечивание!I129</f>
        <v>42896783.159999996</v>
      </c>
      <c r="F129" s="69">
        <f>'Кибер-нож'!K129</f>
        <v>0</v>
      </c>
      <c r="G129" s="53">
        <f>Венерология!I129</f>
        <v>0</v>
      </c>
      <c r="H129" s="53">
        <f>'Паллиативная МП'!O129</f>
        <v>0</v>
      </c>
      <c r="I129" s="53">
        <f>Психотерапия!Q129</f>
        <v>0</v>
      </c>
      <c r="J129" s="53">
        <f>Наркология!Q129</f>
        <v>0</v>
      </c>
      <c r="K129" s="308">
        <f>Фтизиатрия!K129</f>
        <v>0</v>
      </c>
    </row>
    <row r="130" spans="1:11" x14ac:dyDescent="0.2">
      <c r="A130" s="309">
        <v>119</v>
      </c>
      <c r="B130" s="53" t="s">
        <v>202</v>
      </c>
      <c r="C130" s="160" t="s">
        <v>203</v>
      </c>
      <c r="D130" s="307">
        <f t="shared" si="4"/>
        <v>0</v>
      </c>
      <c r="E130" s="247">
        <f>Долечивание!I130</f>
        <v>0</v>
      </c>
      <c r="F130" s="69">
        <f>'Кибер-нож'!K130</f>
        <v>0</v>
      </c>
      <c r="G130" s="53">
        <f>Венерология!I130</f>
        <v>0</v>
      </c>
      <c r="H130" s="53">
        <f>'Паллиативная МП'!O130</f>
        <v>0</v>
      </c>
      <c r="I130" s="53">
        <f>Психотерапия!Q130</f>
        <v>0</v>
      </c>
      <c r="J130" s="53">
        <f>Наркология!Q130</f>
        <v>0</v>
      </c>
      <c r="K130" s="308">
        <f>Фтизиатрия!K130</f>
        <v>0</v>
      </c>
    </row>
    <row r="131" spans="1:11" x14ac:dyDescent="0.2">
      <c r="A131" s="309">
        <v>120</v>
      </c>
      <c r="B131" s="53" t="s">
        <v>204</v>
      </c>
      <c r="C131" s="160" t="s">
        <v>205</v>
      </c>
      <c r="D131" s="307">
        <f t="shared" si="4"/>
        <v>0</v>
      </c>
      <c r="E131" s="247">
        <f>Долечивание!I131</f>
        <v>0</v>
      </c>
      <c r="F131" s="69">
        <f>'Кибер-нож'!K131</f>
        <v>0</v>
      </c>
      <c r="G131" s="53">
        <f>Венерология!I131</f>
        <v>0</v>
      </c>
      <c r="H131" s="53">
        <f>'Паллиативная МП'!O131</f>
        <v>0</v>
      </c>
      <c r="I131" s="53">
        <f>Психотерапия!Q131</f>
        <v>0</v>
      </c>
      <c r="J131" s="53">
        <f>Наркология!Q131</f>
        <v>0</v>
      </c>
      <c r="K131" s="308">
        <f>Фтизиатрия!K131</f>
        <v>0</v>
      </c>
    </row>
    <row r="132" spans="1:11" x14ac:dyDescent="0.2">
      <c r="A132" s="309">
        <v>121</v>
      </c>
      <c r="B132" s="79" t="s">
        <v>206</v>
      </c>
      <c r="C132" s="160" t="s">
        <v>207</v>
      </c>
      <c r="D132" s="307">
        <f t="shared" si="4"/>
        <v>0</v>
      </c>
      <c r="E132" s="247">
        <f>Долечивание!I132</f>
        <v>0</v>
      </c>
      <c r="F132" s="69">
        <f>'Кибер-нож'!K132</f>
        <v>0</v>
      </c>
      <c r="G132" s="53">
        <f>Венерология!I132</f>
        <v>0</v>
      </c>
      <c r="H132" s="53">
        <f>'Паллиативная МП'!O132</f>
        <v>0</v>
      </c>
      <c r="I132" s="53">
        <f>Психотерапия!Q132</f>
        <v>0</v>
      </c>
      <c r="J132" s="53">
        <f>Наркология!Q132</f>
        <v>0</v>
      </c>
      <c r="K132" s="308">
        <f>Фтизиатрия!K132</f>
        <v>0</v>
      </c>
    </row>
    <row r="133" spans="1:11" x14ac:dyDescent="0.2">
      <c r="A133" s="309">
        <v>122</v>
      </c>
      <c r="B133" s="79" t="s">
        <v>208</v>
      </c>
      <c r="C133" s="160" t="s">
        <v>209</v>
      </c>
      <c r="D133" s="307">
        <f t="shared" si="4"/>
        <v>0</v>
      </c>
      <c r="E133" s="247">
        <f>Долечивание!I133</f>
        <v>0</v>
      </c>
      <c r="F133" s="69">
        <f>'Кибер-нож'!K133</f>
        <v>0</v>
      </c>
      <c r="G133" s="53">
        <f>Венерология!I133</f>
        <v>0</v>
      </c>
      <c r="H133" s="53">
        <f>'Паллиативная МП'!O133</f>
        <v>0</v>
      </c>
      <c r="I133" s="53">
        <f>Психотерапия!Q133</f>
        <v>0</v>
      </c>
      <c r="J133" s="53">
        <f>Наркология!Q133</f>
        <v>0</v>
      </c>
      <c r="K133" s="308">
        <f>Фтизиатрия!K133</f>
        <v>0</v>
      </c>
    </row>
    <row r="134" spans="1:11" x14ac:dyDescent="0.2">
      <c r="A134" s="309">
        <v>123</v>
      </c>
      <c r="B134" s="79" t="s">
        <v>210</v>
      </c>
      <c r="C134" s="160" t="s">
        <v>247</v>
      </c>
      <c r="D134" s="307">
        <f t="shared" si="4"/>
        <v>0</v>
      </c>
      <c r="E134" s="247">
        <f>Долечивание!I134</f>
        <v>0</v>
      </c>
      <c r="F134" s="69">
        <f>'Кибер-нож'!K134</f>
        <v>0</v>
      </c>
      <c r="G134" s="53">
        <f>Венерология!I134</f>
        <v>0</v>
      </c>
      <c r="H134" s="53">
        <f>'Паллиативная МП'!O134</f>
        <v>0</v>
      </c>
      <c r="I134" s="53">
        <f>Психотерапия!Q134</f>
        <v>0</v>
      </c>
      <c r="J134" s="53">
        <f>Наркология!Q134</f>
        <v>0</v>
      </c>
      <c r="K134" s="308">
        <f>Фтизиатрия!K134</f>
        <v>0</v>
      </c>
    </row>
    <row r="135" spans="1:11" x14ac:dyDescent="0.2">
      <c r="A135" s="309">
        <v>124</v>
      </c>
      <c r="B135" s="79" t="s">
        <v>211</v>
      </c>
      <c r="C135" s="160" t="s">
        <v>212</v>
      </c>
      <c r="D135" s="307">
        <f t="shared" si="4"/>
        <v>34965073.850000001</v>
      </c>
      <c r="E135" s="247">
        <f>Долечивание!I135</f>
        <v>0</v>
      </c>
      <c r="F135" s="69">
        <f>'Кибер-нож'!K135</f>
        <v>0</v>
      </c>
      <c r="G135" s="53">
        <f>Венерология!I135</f>
        <v>0</v>
      </c>
      <c r="H135" s="53">
        <f>'Паллиативная МП'!O135</f>
        <v>34965073.850000001</v>
      </c>
      <c r="I135" s="53">
        <f>Психотерапия!Q135</f>
        <v>0</v>
      </c>
      <c r="J135" s="53">
        <f>Наркология!Q135</f>
        <v>0</v>
      </c>
      <c r="K135" s="308">
        <f>Фтизиатрия!K135</f>
        <v>0</v>
      </c>
    </row>
    <row r="136" spans="1:11" x14ac:dyDescent="0.2">
      <c r="A136" s="309">
        <v>125</v>
      </c>
      <c r="B136" s="79" t="s">
        <v>213</v>
      </c>
      <c r="C136" s="160" t="s">
        <v>41</v>
      </c>
      <c r="D136" s="307">
        <f t="shared" si="4"/>
        <v>0</v>
      </c>
      <c r="E136" s="247">
        <f>Долечивание!I136</f>
        <v>0</v>
      </c>
      <c r="F136" s="69">
        <f>'Кибер-нож'!K136</f>
        <v>0</v>
      </c>
      <c r="G136" s="53">
        <f>Венерология!I136</f>
        <v>0</v>
      </c>
      <c r="H136" s="53">
        <f>'Паллиативная МП'!O136</f>
        <v>0</v>
      </c>
      <c r="I136" s="53">
        <f>Психотерапия!Q136</f>
        <v>0</v>
      </c>
      <c r="J136" s="53">
        <f>Наркология!Q136</f>
        <v>0</v>
      </c>
      <c r="K136" s="308">
        <f>Фтизиатрия!K136</f>
        <v>0</v>
      </c>
    </row>
    <row r="137" spans="1:11" x14ac:dyDescent="0.2">
      <c r="A137" s="309">
        <v>126</v>
      </c>
      <c r="B137" s="53" t="s">
        <v>214</v>
      </c>
      <c r="C137" s="160" t="s">
        <v>47</v>
      </c>
      <c r="D137" s="307">
        <f t="shared" ref="D137:D151" si="5">E137+F137+G137+H137+I137+J137+K137</f>
        <v>3940627.25</v>
      </c>
      <c r="E137" s="247">
        <f>Долечивание!I137</f>
        <v>0</v>
      </c>
      <c r="F137" s="69">
        <f>'Кибер-нож'!K137</f>
        <v>0</v>
      </c>
      <c r="G137" s="53">
        <f>Венерология!I137</f>
        <v>0</v>
      </c>
      <c r="H137" s="53">
        <f>'Паллиативная МП'!O137</f>
        <v>3940627.25</v>
      </c>
      <c r="I137" s="53">
        <f>Психотерапия!Q137</f>
        <v>0</v>
      </c>
      <c r="J137" s="53">
        <f>Наркология!Q137</f>
        <v>0</v>
      </c>
      <c r="K137" s="308">
        <f>Фтизиатрия!K137</f>
        <v>0</v>
      </c>
    </row>
    <row r="138" spans="1:11" x14ac:dyDescent="0.2">
      <c r="A138" s="309">
        <v>127</v>
      </c>
      <c r="B138" s="53" t="s">
        <v>215</v>
      </c>
      <c r="C138" s="160" t="s">
        <v>251</v>
      </c>
      <c r="D138" s="307">
        <f t="shared" si="5"/>
        <v>112081539.12</v>
      </c>
      <c r="E138" s="247">
        <f>Долечивание!I138</f>
        <v>0</v>
      </c>
      <c r="F138" s="69">
        <f>'Кибер-нож'!K138</f>
        <v>0</v>
      </c>
      <c r="G138" s="53">
        <f>Венерология!I138</f>
        <v>112081539.12</v>
      </c>
      <c r="H138" s="53">
        <f>'Паллиативная МП'!O138</f>
        <v>0</v>
      </c>
      <c r="I138" s="53">
        <f>Психотерапия!Q138</f>
        <v>0</v>
      </c>
      <c r="J138" s="53">
        <f>Наркология!Q138</f>
        <v>0</v>
      </c>
      <c r="K138" s="308">
        <f>Фтизиатрия!K138</f>
        <v>0</v>
      </c>
    </row>
    <row r="139" spans="1:11" x14ac:dyDescent="0.2">
      <c r="A139" s="309">
        <v>128</v>
      </c>
      <c r="B139" s="53" t="s">
        <v>216</v>
      </c>
      <c r="C139" s="160" t="s">
        <v>49</v>
      </c>
      <c r="D139" s="307">
        <f t="shared" si="5"/>
        <v>0</v>
      </c>
      <c r="E139" s="247">
        <f>Долечивание!I139</f>
        <v>0</v>
      </c>
      <c r="F139" s="69">
        <f>'Кибер-нож'!K139</f>
        <v>0</v>
      </c>
      <c r="G139" s="53">
        <f>Венерология!I139</f>
        <v>0</v>
      </c>
      <c r="H139" s="53">
        <f>'Паллиативная МП'!O139</f>
        <v>0</v>
      </c>
      <c r="I139" s="53">
        <f>Психотерапия!Q139</f>
        <v>0</v>
      </c>
      <c r="J139" s="53">
        <f>Наркология!Q139</f>
        <v>0</v>
      </c>
      <c r="K139" s="308">
        <f>Фтизиатрия!K139</f>
        <v>0</v>
      </c>
    </row>
    <row r="140" spans="1:11" x14ac:dyDescent="0.2">
      <c r="A140" s="309">
        <v>129</v>
      </c>
      <c r="B140" s="79" t="s">
        <v>217</v>
      </c>
      <c r="C140" s="160" t="s">
        <v>48</v>
      </c>
      <c r="D140" s="307">
        <f t="shared" si="5"/>
        <v>0</v>
      </c>
      <c r="E140" s="247">
        <f>Долечивание!I140</f>
        <v>0</v>
      </c>
      <c r="F140" s="69">
        <f>'Кибер-нож'!K140</f>
        <v>0</v>
      </c>
      <c r="G140" s="53">
        <f>Венерология!I140</f>
        <v>0</v>
      </c>
      <c r="H140" s="53">
        <f>'Паллиативная МП'!O140</f>
        <v>0</v>
      </c>
      <c r="I140" s="53">
        <f>Психотерапия!Q140</f>
        <v>0</v>
      </c>
      <c r="J140" s="53">
        <f>Наркология!Q140</f>
        <v>0</v>
      </c>
      <c r="K140" s="308">
        <f>Фтизиатрия!K140</f>
        <v>0</v>
      </c>
    </row>
    <row r="141" spans="1:11" x14ac:dyDescent="0.2">
      <c r="A141" s="309">
        <v>130</v>
      </c>
      <c r="B141" s="79" t="s">
        <v>218</v>
      </c>
      <c r="C141" s="160" t="s">
        <v>219</v>
      </c>
      <c r="D141" s="307">
        <f t="shared" si="5"/>
        <v>0</v>
      </c>
      <c r="E141" s="247">
        <f>Долечивание!I141</f>
        <v>0</v>
      </c>
      <c r="F141" s="69">
        <f>'Кибер-нож'!K141</f>
        <v>0</v>
      </c>
      <c r="G141" s="53">
        <f>Венерология!I141</f>
        <v>0</v>
      </c>
      <c r="H141" s="53">
        <f>'Паллиативная МП'!O141</f>
        <v>0</v>
      </c>
      <c r="I141" s="53">
        <f>Психотерапия!Q141</f>
        <v>0</v>
      </c>
      <c r="J141" s="53">
        <f>Наркология!Q141</f>
        <v>0</v>
      </c>
      <c r="K141" s="308">
        <f>Фтизиатрия!K141</f>
        <v>0</v>
      </c>
    </row>
    <row r="142" spans="1:11" x14ac:dyDescent="0.2">
      <c r="A142" s="309">
        <v>131</v>
      </c>
      <c r="B142" s="79" t="s">
        <v>220</v>
      </c>
      <c r="C142" s="160" t="s">
        <v>42</v>
      </c>
      <c r="D142" s="307">
        <f t="shared" si="5"/>
        <v>65171623.850000001</v>
      </c>
      <c r="E142" s="247">
        <f>Долечивание!I142</f>
        <v>0</v>
      </c>
      <c r="F142" s="69">
        <f>'Кибер-нож'!K142</f>
        <v>0</v>
      </c>
      <c r="G142" s="53">
        <f>Венерология!I142</f>
        <v>0</v>
      </c>
      <c r="H142" s="53">
        <f>'Паллиативная МП'!O142</f>
        <v>65171623.850000001</v>
      </c>
      <c r="I142" s="53">
        <f>Психотерапия!Q142</f>
        <v>0</v>
      </c>
      <c r="J142" s="53">
        <f>Наркология!Q142</f>
        <v>0</v>
      </c>
      <c r="K142" s="308">
        <f>Фтизиатрия!K142</f>
        <v>0</v>
      </c>
    </row>
    <row r="143" spans="1:11" x14ac:dyDescent="0.2">
      <c r="A143" s="309">
        <v>132</v>
      </c>
      <c r="B143" s="53" t="s">
        <v>221</v>
      </c>
      <c r="C143" s="160" t="s">
        <v>249</v>
      </c>
      <c r="D143" s="307">
        <f t="shared" si="5"/>
        <v>1407859.9500000002</v>
      </c>
      <c r="E143" s="247">
        <f>Долечивание!I143</f>
        <v>0</v>
      </c>
      <c r="F143" s="69">
        <f>'Кибер-нож'!K143</f>
        <v>0</v>
      </c>
      <c r="G143" s="53">
        <f>Венерология!I143</f>
        <v>0</v>
      </c>
      <c r="H143" s="53">
        <f>'Паллиативная МП'!O143</f>
        <v>1407859.9500000002</v>
      </c>
      <c r="I143" s="53">
        <f>Психотерапия!Q143</f>
        <v>0</v>
      </c>
      <c r="J143" s="53">
        <f>Наркология!Q143</f>
        <v>0</v>
      </c>
      <c r="K143" s="308">
        <f>Фтизиатрия!K143</f>
        <v>0</v>
      </c>
    </row>
    <row r="144" spans="1:11" x14ac:dyDescent="0.2">
      <c r="A144" s="309">
        <v>133</v>
      </c>
      <c r="B144" s="53" t="s">
        <v>222</v>
      </c>
      <c r="C144" s="160" t="s">
        <v>223</v>
      </c>
      <c r="D144" s="307">
        <f t="shared" si="5"/>
        <v>13792569.300000001</v>
      </c>
      <c r="E144" s="247">
        <f>Долечивание!I144</f>
        <v>0</v>
      </c>
      <c r="F144" s="69">
        <f>'Кибер-нож'!K144</f>
        <v>0</v>
      </c>
      <c r="G144" s="53">
        <f>Венерология!I144</f>
        <v>2266282.63</v>
      </c>
      <c r="H144" s="53">
        <f>'Паллиативная МП'!O144</f>
        <v>4377704.2</v>
      </c>
      <c r="I144" s="53">
        <f>Психотерапия!Q144</f>
        <v>0</v>
      </c>
      <c r="J144" s="53">
        <f>Наркология!Q144</f>
        <v>3808646.82</v>
      </c>
      <c r="K144" s="308">
        <f>Фтизиатрия!K144</f>
        <v>3339935.65</v>
      </c>
    </row>
    <row r="145" spans="1:11" x14ac:dyDescent="0.2">
      <c r="A145" s="309">
        <v>134</v>
      </c>
      <c r="B145" s="79" t="s">
        <v>224</v>
      </c>
      <c r="C145" s="160" t="s">
        <v>225</v>
      </c>
      <c r="D145" s="307">
        <f t="shared" si="5"/>
        <v>0</v>
      </c>
      <c r="E145" s="247">
        <f>Долечивание!I145</f>
        <v>0</v>
      </c>
      <c r="F145" s="69">
        <f>'Кибер-нож'!K145</f>
        <v>0</v>
      </c>
      <c r="G145" s="53">
        <f>Венерология!I145</f>
        <v>0</v>
      </c>
      <c r="H145" s="53">
        <f>'Паллиативная МП'!O145</f>
        <v>0</v>
      </c>
      <c r="I145" s="53">
        <f>Психотерапия!Q145</f>
        <v>0</v>
      </c>
      <c r="J145" s="53">
        <f>Наркология!Q145</f>
        <v>0</v>
      </c>
      <c r="K145" s="308">
        <f>Фтизиатрия!K145</f>
        <v>0</v>
      </c>
    </row>
    <row r="146" spans="1:11" x14ac:dyDescent="0.2">
      <c r="A146" s="309">
        <v>135</v>
      </c>
      <c r="B146" s="53" t="s">
        <v>226</v>
      </c>
      <c r="C146" s="160" t="s">
        <v>227</v>
      </c>
      <c r="D146" s="307">
        <f t="shared" si="5"/>
        <v>0</v>
      </c>
      <c r="E146" s="247">
        <f>Долечивание!I146</f>
        <v>0</v>
      </c>
      <c r="F146" s="69">
        <f>'Кибер-нож'!K146</f>
        <v>0</v>
      </c>
      <c r="G146" s="53">
        <f>Венерология!I146</f>
        <v>0</v>
      </c>
      <c r="H146" s="53">
        <f>'Паллиативная МП'!O146</f>
        <v>0</v>
      </c>
      <c r="I146" s="53">
        <f>Психотерапия!Q146</f>
        <v>0</v>
      </c>
      <c r="J146" s="53">
        <f>Наркология!Q146</f>
        <v>0</v>
      </c>
      <c r="K146" s="308">
        <f>Фтизиатрия!K146</f>
        <v>0</v>
      </c>
    </row>
    <row r="147" spans="1:11" x14ac:dyDescent="0.2">
      <c r="A147" s="309">
        <v>136</v>
      </c>
      <c r="B147" s="79" t="s">
        <v>228</v>
      </c>
      <c r="C147" s="160" t="s">
        <v>229</v>
      </c>
      <c r="D147" s="307">
        <f t="shared" si="5"/>
        <v>75396000</v>
      </c>
      <c r="E147" s="247">
        <f>Долечивание!I147</f>
        <v>0</v>
      </c>
      <c r="F147" s="69">
        <f>'Кибер-нож'!K147</f>
        <v>75396000</v>
      </c>
      <c r="G147" s="53">
        <f>Венерология!I147</f>
        <v>0</v>
      </c>
      <c r="H147" s="53">
        <f>'Паллиативная МП'!O147</f>
        <v>0</v>
      </c>
      <c r="I147" s="53">
        <f>Психотерапия!Q147</f>
        <v>0</v>
      </c>
      <c r="J147" s="53">
        <f>Наркология!Q147</f>
        <v>0</v>
      </c>
      <c r="K147" s="308">
        <f>Фтизиатрия!K147</f>
        <v>0</v>
      </c>
    </row>
    <row r="148" spans="1:11" x14ac:dyDescent="0.2">
      <c r="A148" s="309">
        <v>137</v>
      </c>
      <c r="B148" s="79" t="s">
        <v>282</v>
      </c>
      <c r="C148" s="163" t="s">
        <v>283</v>
      </c>
      <c r="D148" s="307">
        <f t="shared" si="5"/>
        <v>443839384.45999998</v>
      </c>
      <c r="E148" s="247">
        <f>Долечивание!I148</f>
        <v>0</v>
      </c>
      <c r="F148" s="69">
        <f>'Кибер-нож'!K148</f>
        <v>0</v>
      </c>
      <c r="G148" s="53">
        <f>Венерология!I148</f>
        <v>0</v>
      </c>
      <c r="H148" s="53">
        <f>'Паллиативная МП'!O148</f>
        <v>0</v>
      </c>
      <c r="I148" s="53">
        <f>Психотерапия!Q148</f>
        <v>0</v>
      </c>
      <c r="J148" s="53">
        <f>Наркология!Q148</f>
        <v>443839384.45999998</v>
      </c>
      <c r="K148" s="308">
        <f>Фтизиатрия!K148</f>
        <v>0</v>
      </c>
    </row>
    <row r="149" spans="1:11" x14ac:dyDescent="0.2">
      <c r="A149" s="309">
        <v>138</v>
      </c>
      <c r="B149" s="79" t="s">
        <v>284</v>
      </c>
      <c r="C149" s="106" t="s">
        <v>285</v>
      </c>
      <c r="D149" s="307">
        <f t="shared" si="5"/>
        <v>280259014.74000001</v>
      </c>
      <c r="E149" s="247">
        <f>Долечивание!I149</f>
        <v>0</v>
      </c>
      <c r="F149" s="69">
        <f>'Кибер-нож'!K149</f>
        <v>0</v>
      </c>
      <c r="G149" s="53">
        <f>Венерология!I149</f>
        <v>0</v>
      </c>
      <c r="H149" s="53">
        <f>'Паллиативная МП'!O149</f>
        <v>0</v>
      </c>
      <c r="I149" s="53">
        <f>Психотерапия!Q149</f>
        <v>280259014.74000001</v>
      </c>
      <c r="J149" s="53">
        <f>Наркология!Q149</f>
        <v>0</v>
      </c>
      <c r="K149" s="308">
        <f>Фтизиатрия!K149</f>
        <v>0</v>
      </c>
    </row>
    <row r="150" spans="1:11" x14ac:dyDescent="0.2">
      <c r="A150" s="309">
        <v>139</v>
      </c>
      <c r="B150" s="79" t="s">
        <v>286</v>
      </c>
      <c r="C150" s="163" t="s">
        <v>287</v>
      </c>
      <c r="D150" s="307">
        <f t="shared" si="5"/>
        <v>1789486611.25</v>
      </c>
      <c r="E150" s="247">
        <f>Долечивание!I150</f>
        <v>0</v>
      </c>
      <c r="F150" s="69">
        <f>'Кибер-нож'!K150</f>
        <v>0</v>
      </c>
      <c r="G150" s="53">
        <f>Венерология!I150</f>
        <v>0</v>
      </c>
      <c r="H150" s="53">
        <f>'Паллиативная МП'!O150</f>
        <v>4561755</v>
      </c>
      <c r="I150" s="53">
        <f>Психотерапия!Q150</f>
        <v>0</v>
      </c>
      <c r="J150" s="53">
        <f>Наркология!Q150</f>
        <v>0</v>
      </c>
      <c r="K150" s="308">
        <f>Фтизиатрия!K150</f>
        <v>1784924856.25</v>
      </c>
    </row>
    <row r="151" spans="1:11" x14ac:dyDescent="0.2">
      <c r="A151" s="253">
        <v>140</v>
      </c>
      <c r="B151" s="254" t="s">
        <v>292</v>
      </c>
      <c r="C151" s="255" t="s">
        <v>293</v>
      </c>
      <c r="D151" s="256">
        <f t="shared" si="5"/>
        <v>0</v>
      </c>
      <c r="E151" s="246">
        <f>Долечивание!I151</f>
        <v>0</v>
      </c>
      <c r="F151" s="257">
        <f>'Кибер-нож'!K151</f>
        <v>0</v>
      </c>
      <c r="G151" s="258">
        <f>Венерология!I151</f>
        <v>0</v>
      </c>
      <c r="H151" s="258">
        <f>'Паллиативная МП'!O151</f>
        <v>0</v>
      </c>
      <c r="I151" s="258">
        <f>Психотерапия!Q151</f>
        <v>0</v>
      </c>
      <c r="J151" s="258">
        <f>Наркология!Q151</f>
        <v>0</v>
      </c>
      <c r="K151" s="259">
        <f>Фтизиатрия!K151</f>
        <v>0</v>
      </c>
    </row>
    <row r="152" spans="1:11" x14ac:dyDescent="0.2">
      <c r="A152" s="325">
        <v>141</v>
      </c>
      <c r="B152" s="327" t="s">
        <v>339</v>
      </c>
      <c r="C152" s="262" t="s">
        <v>338</v>
      </c>
      <c r="D152" s="256">
        <f t="shared" ref="D152" si="6">E152+F152+G152+H152+I152+J152+K152</f>
        <v>5113916.5</v>
      </c>
      <c r="E152" s="324">
        <f>Долечивание!I152</f>
        <v>0</v>
      </c>
      <c r="F152" s="257">
        <f>'Кибер-нож'!K152</f>
        <v>0</v>
      </c>
      <c r="G152" s="258">
        <f>Венерология!I152</f>
        <v>0</v>
      </c>
      <c r="H152" s="258">
        <f>'Паллиативная МП'!O152</f>
        <v>5113916.5</v>
      </c>
      <c r="I152" s="258">
        <f>Психотерапия!Q152</f>
        <v>0</v>
      </c>
      <c r="J152" s="258">
        <f>Наркология!Q152</f>
        <v>0</v>
      </c>
      <c r="K152" s="259">
        <f>Фтизиатрия!K152</f>
        <v>0</v>
      </c>
    </row>
    <row r="153" spans="1:11" ht="12.75" thickBot="1" x14ac:dyDescent="0.25">
      <c r="A153" s="273">
        <v>142</v>
      </c>
      <c r="B153" s="315" t="s">
        <v>341</v>
      </c>
      <c r="C153" s="300" t="s">
        <v>340</v>
      </c>
      <c r="D153" s="322">
        <f t="shared" ref="D153" si="7">E153+F153+G153+H153+I153+J153+K153</f>
        <v>22186717.5</v>
      </c>
      <c r="E153" s="321">
        <f>Долечивание!I153</f>
        <v>0</v>
      </c>
      <c r="F153" s="310">
        <f>'Кибер-нож'!K153</f>
        <v>0</v>
      </c>
      <c r="G153" s="311">
        <f>Венерология!I153</f>
        <v>0</v>
      </c>
      <c r="H153" s="311">
        <f>'Паллиативная МП'!O153</f>
        <v>22186717.5</v>
      </c>
      <c r="I153" s="311">
        <f>Психотерапия!Q153</f>
        <v>0</v>
      </c>
      <c r="J153" s="311">
        <f>Наркология!Q153</f>
        <v>0</v>
      </c>
      <c r="K153" s="312">
        <f>Фтизиатрия!K153</f>
        <v>0</v>
      </c>
    </row>
    <row r="154" spans="1:11" x14ac:dyDescent="0.2">
      <c r="D154" s="5"/>
      <c r="G154" s="5"/>
    </row>
    <row r="155" spans="1:11" x14ac:dyDescent="0.2">
      <c r="D155" s="5"/>
      <c r="G155" s="5"/>
    </row>
    <row r="156" spans="1:11" x14ac:dyDescent="0.2">
      <c r="D156" s="5"/>
      <c r="G156" s="5"/>
    </row>
    <row r="157" spans="1:11" x14ac:dyDescent="0.2">
      <c r="D157" s="5"/>
      <c r="G157" s="5"/>
    </row>
    <row r="158" spans="1:11" x14ac:dyDescent="0.2">
      <c r="D158" s="5"/>
      <c r="G158" s="5"/>
    </row>
    <row r="159" spans="1:11" x14ac:dyDescent="0.2">
      <c r="D159" s="5"/>
      <c r="G159" s="5"/>
    </row>
    <row r="160" spans="1:11" x14ac:dyDescent="0.2">
      <c r="D160" s="5"/>
      <c r="G160" s="5"/>
    </row>
  </sheetData>
  <mergeCells count="16">
    <mergeCell ref="I4:I5"/>
    <mergeCell ref="A6:C6"/>
    <mergeCell ref="K4:K5"/>
    <mergeCell ref="J4:J5"/>
    <mergeCell ref="A3:A5"/>
    <mergeCell ref="B3:B5"/>
    <mergeCell ref="C3:C5"/>
    <mergeCell ref="D3:K3"/>
    <mergeCell ref="D4:D5"/>
    <mergeCell ref="E4:E5"/>
    <mergeCell ref="F4:F5"/>
    <mergeCell ref="A8:C8"/>
    <mergeCell ref="A91:A94"/>
    <mergeCell ref="B91:B94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3"/>
  <sheetViews>
    <sheetView zoomScale="90" zoomScaleNormal="90" workbookViewId="0">
      <pane xSplit="3" ySplit="8" topLeftCell="D9" activePane="bottomRight" state="frozen"/>
      <selection activeCell="C173" sqref="C173"/>
      <selection pane="topRight" activeCell="C173" sqref="C173"/>
      <selection pane="bottomLeft" activeCell="C173" sqref="C173"/>
      <selection pane="bottomRight" activeCell="L17" sqref="L17"/>
    </sheetView>
  </sheetViews>
  <sheetFormatPr defaultRowHeight="12" x14ac:dyDescent="0.2"/>
  <cols>
    <col min="1" max="1" width="7.7109375" style="10" customWidth="1"/>
    <col min="2" max="2" width="10.28515625" style="10" customWidth="1"/>
    <col min="3" max="3" width="37.5703125" style="11" customWidth="1"/>
    <col min="4" max="4" width="13.85546875" style="11" customWidth="1"/>
    <col min="5" max="5" width="13.140625" style="11" customWidth="1"/>
    <col min="6" max="6" width="10.28515625" style="11" customWidth="1"/>
    <col min="7" max="7" width="15" style="12" customWidth="1"/>
    <col min="8" max="8" width="12.5703125" style="10" customWidth="1"/>
    <col min="9" max="9" width="15.7109375" style="12" customWidth="1"/>
    <col min="10" max="16384" width="9.140625" style="10"/>
  </cols>
  <sheetData>
    <row r="1" spans="1:9" ht="35.25" customHeight="1" x14ac:dyDescent="0.2">
      <c r="A1" s="453" t="s">
        <v>296</v>
      </c>
      <c r="B1" s="453"/>
      <c r="C1" s="453"/>
      <c r="D1" s="453"/>
      <c r="E1" s="453"/>
      <c r="F1" s="453"/>
      <c r="G1" s="453"/>
      <c r="H1" s="454"/>
      <c r="I1" s="454"/>
    </row>
    <row r="2" spans="1:9" ht="12.75" customHeight="1" thickBot="1" x14ac:dyDescent="0.25">
      <c r="A2" s="13"/>
      <c r="B2" s="13"/>
      <c r="C2" s="13"/>
      <c r="D2" s="13"/>
      <c r="E2" s="13"/>
      <c r="F2" s="13"/>
      <c r="G2" s="14"/>
    </row>
    <row r="3" spans="1:9" ht="20.25" customHeight="1" x14ac:dyDescent="0.2">
      <c r="A3" s="455" t="s">
        <v>45</v>
      </c>
      <c r="B3" s="458" t="s">
        <v>295</v>
      </c>
      <c r="C3" s="461" t="s">
        <v>46</v>
      </c>
      <c r="D3" s="465" t="s">
        <v>290</v>
      </c>
      <c r="E3" s="466"/>
      <c r="F3" s="467"/>
      <c r="G3" s="468" t="s">
        <v>317</v>
      </c>
      <c r="H3" s="471" t="s">
        <v>318</v>
      </c>
      <c r="I3" s="474" t="s">
        <v>289</v>
      </c>
    </row>
    <row r="4" spans="1:9" ht="20.25" customHeight="1" x14ac:dyDescent="0.2">
      <c r="A4" s="456"/>
      <c r="B4" s="459"/>
      <c r="C4" s="462"/>
      <c r="D4" s="476" t="s">
        <v>316</v>
      </c>
      <c r="E4" s="478" t="s">
        <v>253</v>
      </c>
      <c r="F4" s="479" t="s">
        <v>257</v>
      </c>
      <c r="G4" s="469"/>
      <c r="H4" s="472"/>
      <c r="I4" s="475"/>
    </row>
    <row r="5" spans="1:9" ht="48" customHeight="1" thickBot="1" x14ac:dyDescent="0.25">
      <c r="A5" s="457"/>
      <c r="B5" s="460"/>
      <c r="C5" s="463"/>
      <c r="D5" s="477"/>
      <c r="E5" s="426"/>
      <c r="F5" s="431"/>
      <c r="G5" s="470"/>
      <c r="H5" s="473"/>
      <c r="I5" s="473"/>
    </row>
    <row r="6" spans="1:9" x14ac:dyDescent="0.2">
      <c r="A6" s="447" t="s">
        <v>246</v>
      </c>
      <c r="B6" s="448"/>
      <c r="C6" s="449"/>
      <c r="D6" s="131">
        <f>SUM(D7:D8)</f>
        <v>0</v>
      </c>
      <c r="E6" s="127">
        <f>SUM(E7:E8)</f>
        <v>0</v>
      </c>
      <c r="F6" s="209">
        <f>SUM(F7:F8)</f>
        <v>0</v>
      </c>
      <c r="G6" s="135">
        <f>SUM(G7:G8)</f>
        <v>115532557.55999999</v>
      </c>
      <c r="H6" s="130">
        <f>SUM(H7:H8)</f>
        <v>0</v>
      </c>
      <c r="I6" s="130">
        <f>SUM(I7:I8)</f>
        <v>115532557.55999999</v>
      </c>
    </row>
    <row r="7" spans="1:9" x14ac:dyDescent="0.2">
      <c r="A7" s="6"/>
      <c r="B7" s="54"/>
      <c r="C7" s="149" t="s">
        <v>55</v>
      </c>
      <c r="D7" s="132"/>
      <c r="E7" s="210"/>
      <c r="F7" s="211"/>
      <c r="G7" s="23"/>
      <c r="H7" s="133"/>
      <c r="I7" s="146"/>
    </row>
    <row r="8" spans="1:9" x14ac:dyDescent="0.2">
      <c r="A8" s="450" t="s">
        <v>245</v>
      </c>
      <c r="B8" s="451"/>
      <c r="C8" s="452"/>
      <c r="D8" s="201">
        <f t="shared" ref="D8:I8" si="0">SUM(D9:D151)-D91</f>
        <v>0</v>
      </c>
      <c r="E8" s="202">
        <f t="shared" si="0"/>
        <v>0</v>
      </c>
      <c r="F8" s="203">
        <f t="shared" si="0"/>
        <v>0</v>
      </c>
      <c r="G8" s="25">
        <f t="shared" si="0"/>
        <v>115532557.55999999</v>
      </c>
      <c r="H8" s="103">
        <f t="shared" si="0"/>
        <v>0</v>
      </c>
      <c r="I8" s="103">
        <f t="shared" si="0"/>
        <v>115532557.55999999</v>
      </c>
    </row>
    <row r="9" spans="1:9" x14ac:dyDescent="0.2">
      <c r="A9" s="27">
        <v>1</v>
      </c>
      <c r="B9" s="55" t="s">
        <v>57</v>
      </c>
      <c r="C9" s="144" t="s">
        <v>43</v>
      </c>
      <c r="D9" s="16"/>
      <c r="E9" s="82"/>
      <c r="F9" s="138"/>
      <c r="G9" s="136"/>
      <c r="H9" s="152"/>
      <c r="I9" s="147"/>
    </row>
    <row r="10" spans="1:9" x14ac:dyDescent="0.2">
      <c r="A10" s="27">
        <v>2</v>
      </c>
      <c r="B10" s="56" t="s">
        <v>58</v>
      </c>
      <c r="C10" s="144" t="s">
        <v>230</v>
      </c>
      <c r="D10" s="16"/>
      <c r="E10" s="82"/>
      <c r="F10" s="138"/>
      <c r="G10" s="24"/>
      <c r="H10" s="152"/>
      <c r="I10" s="147"/>
    </row>
    <row r="11" spans="1:9" x14ac:dyDescent="0.2">
      <c r="A11" s="27">
        <v>3</v>
      </c>
      <c r="B11" s="46" t="s">
        <v>59</v>
      </c>
      <c r="C11" s="97" t="s">
        <v>5</v>
      </c>
      <c r="D11" s="15"/>
      <c r="E11" s="83"/>
      <c r="F11" s="139"/>
      <c r="G11" s="24"/>
      <c r="H11" s="152"/>
      <c r="I11" s="147"/>
    </row>
    <row r="12" spans="1:9" x14ac:dyDescent="0.2">
      <c r="A12" s="27">
        <v>4</v>
      </c>
      <c r="B12" s="55" t="s">
        <v>60</v>
      </c>
      <c r="C12" s="144" t="s">
        <v>231</v>
      </c>
      <c r="D12" s="16"/>
      <c r="E12" s="82"/>
      <c r="F12" s="138"/>
      <c r="G12" s="24"/>
      <c r="H12" s="152"/>
      <c r="I12" s="147"/>
    </row>
    <row r="13" spans="1:9" x14ac:dyDescent="0.2">
      <c r="A13" s="27">
        <v>5</v>
      </c>
      <c r="B13" s="55" t="s">
        <v>61</v>
      </c>
      <c r="C13" s="144" t="s">
        <v>8</v>
      </c>
      <c r="D13" s="16"/>
      <c r="E13" s="82"/>
      <c r="F13" s="138"/>
      <c r="G13" s="24"/>
      <c r="H13" s="152"/>
      <c r="I13" s="147"/>
    </row>
    <row r="14" spans="1:9" x14ac:dyDescent="0.2">
      <c r="A14" s="27">
        <v>6</v>
      </c>
      <c r="B14" s="46" t="s">
        <v>62</v>
      </c>
      <c r="C14" s="97" t="s">
        <v>63</v>
      </c>
      <c r="D14" s="15"/>
      <c r="E14" s="83"/>
      <c r="F14" s="139"/>
      <c r="G14" s="24"/>
      <c r="H14" s="152"/>
      <c r="I14" s="147"/>
    </row>
    <row r="15" spans="1:9" x14ac:dyDescent="0.2">
      <c r="A15" s="27">
        <v>7</v>
      </c>
      <c r="B15" s="55" t="s">
        <v>64</v>
      </c>
      <c r="C15" s="144" t="s">
        <v>232</v>
      </c>
      <c r="D15" s="17"/>
      <c r="E15" s="84"/>
      <c r="F15" s="140"/>
      <c r="G15" s="24"/>
      <c r="H15" s="152"/>
      <c r="I15" s="147"/>
    </row>
    <row r="16" spans="1:9" x14ac:dyDescent="0.2">
      <c r="A16" s="27">
        <v>8</v>
      </c>
      <c r="B16" s="57" t="s">
        <v>65</v>
      </c>
      <c r="C16" s="144" t="s">
        <v>17</v>
      </c>
      <c r="D16" s="15"/>
      <c r="E16" s="83"/>
      <c r="F16" s="139"/>
      <c r="G16" s="24"/>
      <c r="H16" s="152"/>
      <c r="I16" s="147"/>
    </row>
    <row r="17" spans="1:9" x14ac:dyDescent="0.2">
      <c r="A17" s="27">
        <v>9</v>
      </c>
      <c r="B17" s="57" t="s">
        <v>66</v>
      </c>
      <c r="C17" s="144" t="s">
        <v>6</v>
      </c>
      <c r="D17" s="15"/>
      <c r="E17" s="83"/>
      <c r="F17" s="139"/>
      <c r="G17" s="24"/>
      <c r="H17" s="152"/>
      <c r="I17" s="147"/>
    </row>
    <row r="18" spans="1:9" x14ac:dyDescent="0.2">
      <c r="A18" s="27">
        <v>10</v>
      </c>
      <c r="B18" s="57" t="s">
        <v>67</v>
      </c>
      <c r="C18" s="144" t="s">
        <v>18</v>
      </c>
      <c r="D18" s="15"/>
      <c r="E18" s="83"/>
      <c r="F18" s="139"/>
      <c r="G18" s="24"/>
      <c r="H18" s="152"/>
      <c r="I18" s="147"/>
    </row>
    <row r="19" spans="1:9" x14ac:dyDescent="0.2">
      <c r="A19" s="27">
        <v>11</v>
      </c>
      <c r="B19" s="57" t="s">
        <v>68</v>
      </c>
      <c r="C19" s="144" t="s">
        <v>7</v>
      </c>
      <c r="D19" s="15"/>
      <c r="E19" s="83"/>
      <c r="F19" s="139"/>
      <c r="G19" s="24"/>
      <c r="H19" s="152"/>
      <c r="I19" s="147"/>
    </row>
    <row r="20" spans="1:9" x14ac:dyDescent="0.2">
      <c r="A20" s="27">
        <v>12</v>
      </c>
      <c r="B20" s="57" t="s">
        <v>69</v>
      </c>
      <c r="C20" s="144" t="s">
        <v>19</v>
      </c>
      <c r="D20" s="15"/>
      <c r="E20" s="83"/>
      <c r="F20" s="139"/>
      <c r="G20" s="24"/>
      <c r="H20" s="152"/>
      <c r="I20" s="147"/>
    </row>
    <row r="21" spans="1:9" x14ac:dyDescent="0.2">
      <c r="A21" s="27">
        <v>13</v>
      </c>
      <c r="B21" s="57" t="s">
        <v>258</v>
      </c>
      <c r="C21" s="144" t="s">
        <v>259</v>
      </c>
      <c r="D21" s="18"/>
      <c r="E21" s="85"/>
      <c r="F21" s="141"/>
      <c r="G21" s="24"/>
      <c r="H21" s="152"/>
      <c r="I21" s="147"/>
    </row>
    <row r="22" spans="1:9" x14ac:dyDescent="0.2">
      <c r="A22" s="27">
        <v>14</v>
      </c>
      <c r="B22" s="55" t="s">
        <v>70</v>
      </c>
      <c r="C22" s="144" t="s">
        <v>71</v>
      </c>
      <c r="D22" s="19"/>
      <c r="E22" s="86"/>
      <c r="F22" s="142"/>
      <c r="G22" s="24"/>
      <c r="H22" s="152"/>
      <c r="I22" s="147"/>
    </row>
    <row r="23" spans="1:9" x14ac:dyDescent="0.2">
      <c r="A23" s="27">
        <v>15</v>
      </c>
      <c r="B23" s="57" t="s">
        <v>72</v>
      </c>
      <c r="C23" s="144" t="s">
        <v>22</v>
      </c>
      <c r="D23" s="15"/>
      <c r="E23" s="83"/>
      <c r="F23" s="139"/>
      <c r="G23" s="24"/>
      <c r="H23" s="152"/>
      <c r="I23" s="147"/>
    </row>
    <row r="24" spans="1:9" x14ac:dyDescent="0.2">
      <c r="A24" s="27">
        <v>16</v>
      </c>
      <c r="B24" s="57" t="s">
        <v>73</v>
      </c>
      <c r="C24" s="144" t="s">
        <v>10</v>
      </c>
      <c r="D24" s="15"/>
      <c r="E24" s="83"/>
      <c r="F24" s="139"/>
      <c r="G24" s="24"/>
      <c r="H24" s="152"/>
      <c r="I24" s="147"/>
    </row>
    <row r="25" spans="1:9" x14ac:dyDescent="0.2">
      <c r="A25" s="27">
        <v>17</v>
      </c>
      <c r="B25" s="57" t="s">
        <v>74</v>
      </c>
      <c r="C25" s="144" t="s">
        <v>233</v>
      </c>
      <c r="D25" s="15"/>
      <c r="E25" s="83"/>
      <c r="F25" s="139"/>
      <c r="G25" s="24"/>
      <c r="H25" s="152"/>
      <c r="I25" s="147"/>
    </row>
    <row r="26" spans="1:9" x14ac:dyDescent="0.2">
      <c r="A26" s="27">
        <v>18</v>
      </c>
      <c r="B26" s="46" t="s">
        <v>75</v>
      </c>
      <c r="C26" s="97" t="s">
        <v>9</v>
      </c>
      <c r="D26" s="15"/>
      <c r="E26" s="83"/>
      <c r="F26" s="139"/>
      <c r="G26" s="24"/>
      <c r="H26" s="152"/>
      <c r="I26" s="147"/>
    </row>
    <row r="27" spans="1:9" x14ac:dyDescent="0.2">
      <c r="A27" s="27">
        <v>19</v>
      </c>
      <c r="B27" s="55" t="s">
        <v>76</v>
      </c>
      <c r="C27" s="144" t="s">
        <v>11</v>
      </c>
      <c r="D27" s="16"/>
      <c r="E27" s="82"/>
      <c r="F27" s="138"/>
      <c r="G27" s="24"/>
      <c r="H27" s="152"/>
      <c r="I27" s="147"/>
    </row>
    <row r="28" spans="1:9" x14ac:dyDescent="0.2">
      <c r="A28" s="27">
        <v>20</v>
      </c>
      <c r="B28" s="55" t="s">
        <v>77</v>
      </c>
      <c r="C28" s="144" t="s">
        <v>234</v>
      </c>
      <c r="D28" s="16"/>
      <c r="E28" s="82"/>
      <c r="F28" s="138"/>
      <c r="G28" s="24"/>
      <c r="H28" s="152"/>
      <c r="I28" s="147"/>
    </row>
    <row r="29" spans="1:9" x14ac:dyDescent="0.2">
      <c r="A29" s="27">
        <v>21</v>
      </c>
      <c r="B29" s="55" t="s">
        <v>78</v>
      </c>
      <c r="C29" s="144" t="s">
        <v>79</v>
      </c>
      <c r="D29" s="16"/>
      <c r="E29" s="82"/>
      <c r="F29" s="138"/>
      <c r="G29" s="24"/>
      <c r="H29" s="152"/>
      <c r="I29" s="147"/>
    </row>
    <row r="30" spans="1:9" x14ac:dyDescent="0.2">
      <c r="A30" s="27">
        <v>22</v>
      </c>
      <c r="B30" s="58" t="s">
        <v>80</v>
      </c>
      <c r="C30" s="97" t="s">
        <v>39</v>
      </c>
      <c r="D30" s="16"/>
      <c r="E30" s="82"/>
      <c r="F30" s="138"/>
      <c r="G30" s="24"/>
      <c r="H30" s="152"/>
      <c r="I30" s="147"/>
    </row>
    <row r="31" spans="1:9" x14ac:dyDescent="0.2">
      <c r="A31" s="27">
        <v>23</v>
      </c>
      <c r="B31" s="46" t="s">
        <v>81</v>
      </c>
      <c r="C31" s="97" t="s">
        <v>82</v>
      </c>
      <c r="D31" s="15"/>
      <c r="E31" s="83"/>
      <c r="F31" s="139"/>
      <c r="G31" s="24"/>
      <c r="H31" s="152"/>
      <c r="I31" s="147"/>
    </row>
    <row r="32" spans="1:9" x14ac:dyDescent="0.2">
      <c r="A32" s="27">
        <v>24</v>
      </c>
      <c r="B32" s="57" t="s">
        <v>83</v>
      </c>
      <c r="C32" s="144" t="s">
        <v>84</v>
      </c>
      <c r="D32" s="15"/>
      <c r="E32" s="83"/>
      <c r="F32" s="139"/>
      <c r="G32" s="24"/>
      <c r="H32" s="152"/>
      <c r="I32" s="147"/>
    </row>
    <row r="33" spans="1:9" ht="25.5" customHeight="1" x14ac:dyDescent="0.2">
      <c r="A33" s="27">
        <v>25</v>
      </c>
      <c r="B33" s="57" t="s">
        <v>85</v>
      </c>
      <c r="C33" s="144" t="s">
        <v>86</v>
      </c>
      <c r="D33" s="15"/>
      <c r="E33" s="83"/>
      <c r="F33" s="139"/>
      <c r="G33" s="24"/>
      <c r="H33" s="152"/>
      <c r="I33" s="147"/>
    </row>
    <row r="34" spans="1:9" x14ac:dyDescent="0.2">
      <c r="A34" s="27">
        <v>26</v>
      </c>
      <c r="B34" s="55" t="s">
        <v>87</v>
      </c>
      <c r="C34" s="144" t="s">
        <v>88</v>
      </c>
      <c r="D34" s="17"/>
      <c r="E34" s="84"/>
      <c r="F34" s="140"/>
      <c r="G34" s="24"/>
      <c r="H34" s="152"/>
      <c r="I34" s="147"/>
    </row>
    <row r="35" spans="1:9" x14ac:dyDescent="0.2">
      <c r="A35" s="27">
        <v>27</v>
      </c>
      <c r="B35" s="57" t="s">
        <v>89</v>
      </c>
      <c r="C35" s="144" t="s">
        <v>90</v>
      </c>
      <c r="D35" s="15"/>
      <c r="E35" s="83"/>
      <c r="F35" s="139"/>
      <c r="G35" s="24"/>
      <c r="H35" s="152"/>
      <c r="I35" s="147"/>
    </row>
    <row r="36" spans="1:9" x14ac:dyDescent="0.2">
      <c r="A36" s="27">
        <v>28</v>
      </c>
      <c r="B36" s="57" t="s">
        <v>91</v>
      </c>
      <c r="C36" s="144" t="s">
        <v>92</v>
      </c>
      <c r="D36" s="15"/>
      <c r="E36" s="83"/>
      <c r="F36" s="139"/>
      <c r="G36" s="24"/>
      <c r="H36" s="152"/>
      <c r="I36" s="147"/>
    </row>
    <row r="37" spans="1:9" x14ac:dyDescent="0.2">
      <c r="A37" s="27">
        <v>29</v>
      </c>
      <c r="B37" s="56" t="s">
        <v>93</v>
      </c>
      <c r="C37" s="144" t="s">
        <v>94</v>
      </c>
      <c r="D37" s="16"/>
      <c r="E37" s="82"/>
      <c r="F37" s="138"/>
      <c r="G37" s="24"/>
      <c r="H37" s="152"/>
      <c r="I37" s="147"/>
    </row>
    <row r="38" spans="1:9" ht="24" x14ac:dyDescent="0.2">
      <c r="A38" s="27">
        <v>30</v>
      </c>
      <c r="B38" s="58" t="s">
        <v>95</v>
      </c>
      <c r="C38" s="97" t="s">
        <v>23</v>
      </c>
      <c r="D38" s="17"/>
      <c r="E38" s="84"/>
      <c r="F38" s="140"/>
      <c r="G38" s="24"/>
      <c r="H38" s="152"/>
      <c r="I38" s="147"/>
    </row>
    <row r="39" spans="1:9" x14ac:dyDescent="0.2">
      <c r="A39" s="27">
        <v>31</v>
      </c>
      <c r="B39" s="46" t="s">
        <v>96</v>
      </c>
      <c r="C39" s="97" t="s">
        <v>56</v>
      </c>
      <c r="D39" s="16"/>
      <c r="E39" s="82"/>
      <c r="F39" s="138"/>
      <c r="G39" s="24"/>
      <c r="H39" s="152"/>
      <c r="I39" s="147"/>
    </row>
    <row r="40" spans="1:9" x14ac:dyDescent="0.2">
      <c r="A40" s="27">
        <v>32</v>
      </c>
      <c r="B40" s="45" t="s">
        <v>97</v>
      </c>
      <c r="C40" s="97" t="s">
        <v>40</v>
      </c>
      <c r="D40" s="15"/>
      <c r="E40" s="83"/>
      <c r="F40" s="139"/>
      <c r="G40" s="24"/>
      <c r="H40" s="152"/>
      <c r="I40" s="147"/>
    </row>
    <row r="41" spans="1:9" x14ac:dyDescent="0.2">
      <c r="A41" s="27">
        <v>33</v>
      </c>
      <c r="B41" s="55" t="s">
        <v>98</v>
      </c>
      <c r="C41" s="144" t="s">
        <v>38</v>
      </c>
      <c r="D41" s="16"/>
      <c r="E41" s="82"/>
      <c r="F41" s="138"/>
      <c r="G41" s="24"/>
      <c r="H41" s="152"/>
      <c r="I41" s="147"/>
    </row>
    <row r="42" spans="1:9" x14ac:dyDescent="0.2">
      <c r="A42" s="27">
        <v>34</v>
      </c>
      <c r="B42" s="56" t="s">
        <v>99</v>
      </c>
      <c r="C42" s="144" t="s">
        <v>16</v>
      </c>
      <c r="D42" s="17"/>
      <c r="E42" s="84"/>
      <c r="F42" s="140"/>
      <c r="G42" s="24"/>
      <c r="H42" s="152"/>
      <c r="I42" s="147"/>
    </row>
    <row r="43" spans="1:9" x14ac:dyDescent="0.2">
      <c r="A43" s="27">
        <v>35</v>
      </c>
      <c r="B43" s="57" t="s">
        <v>100</v>
      </c>
      <c r="C43" s="144" t="s">
        <v>21</v>
      </c>
      <c r="D43" s="16"/>
      <c r="E43" s="82"/>
      <c r="F43" s="138"/>
      <c r="G43" s="24"/>
      <c r="H43" s="152"/>
      <c r="I43" s="147"/>
    </row>
    <row r="44" spans="1:9" x14ac:dyDescent="0.2">
      <c r="A44" s="27">
        <v>36</v>
      </c>
      <c r="B44" s="56" t="s">
        <v>101</v>
      </c>
      <c r="C44" s="144" t="s">
        <v>25</v>
      </c>
      <c r="D44" s="16"/>
      <c r="E44" s="82"/>
      <c r="F44" s="138"/>
      <c r="G44" s="24"/>
      <c r="H44" s="152"/>
      <c r="I44" s="147"/>
    </row>
    <row r="45" spans="1:9" x14ac:dyDescent="0.2">
      <c r="A45" s="27">
        <v>37</v>
      </c>
      <c r="B45" s="55" t="s">
        <v>102</v>
      </c>
      <c r="C45" s="144" t="s">
        <v>235</v>
      </c>
      <c r="D45" s="15"/>
      <c r="E45" s="83"/>
      <c r="F45" s="139"/>
      <c r="G45" s="24"/>
      <c r="H45" s="152"/>
      <c r="I45" s="147"/>
    </row>
    <row r="46" spans="1:9" x14ac:dyDescent="0.2">
      <c r="A46" s="27">
        <v>38</v>
      </c>
      <c r="B46" s="59" t="s">
        <v>103</v>
      </c>
      <c r="C46" s="150" t="s">
        <v>236</v>
      </c>
      <c r="D46" s="16"/>
      <c r="E46" s="82"/>
      <c r="F46" s="138"/>
      <c r="G46" s="24"/>
      <c r="H46" s="152"/>
      <c r="I46" s="147"/>
    </row>
    <row r="47" spans="1:9" x14ac:dyDescent="0.2">
      <c r="A47" s="27">
        <v>39</v>
      </c>
      <c r="B47" s="55" t="s">
        <v>104</v>
      </c>
      <c r="C47" s="144" t="s">
        <v>237</v>
      </c>
      <c r="D47" s="16"/>
      <c r="E47" s="82"/>
      <c r="F47" s="138"/>
      <c r="G47" s="24"/>
      <c r="H47" s="152"/>
      <c r="I47" s="147"/>
    </row>
    <row r="48" spans="1:9" x14ac:dyDescent="0.2">
      <c r="A48" s="27">
        <v>40</v>
      </c>
      <c r="B48" s="55" t="s">
        <v>105</v>
      </c>
      <c r="C48" s="144" t="s">
        <v>24</v>
      </c>
      <c r="D48" s="20"/>
      <c r="E48" s="87"/>
      <c r="F48" s="143"/>
      <c r="G48" s="24"/>
      <c r="H48" s="152"/>
      <c r="I48" s="147"/>
    </row>
    <row r="49" spans="1:9" x14ac:dyDescent="0.2">
      <c r="A49" s="27">
        <v>41</v>
      </c>
      <c r="B49" s="57" t="s">
        <v>106</v>
      </c>
      <c r="C49" s="144" t="s">
        <v>20</v>
      </c>
      <c r="D49" s="16"/>
      <c r="E49" s="82"/>
      <c r="F49" s="138"/>
      <c r="G49" s="24"/>
      <c r="H49" s="152"/>
      <c r="I49" s="147"/>
    </row>
    <row r="50" spans="1:9" x14ac:dyDescent="0.2">
      <c r="A50" s="27">
        <v>42</v>
      </c>
      <c r="B50" s="56" t="s">
        <v>107</v>
      </c>
      <c r="C50" s="144" t="s">
        <v>108</v>
      </c>
      <c r="D50" s="17"/>
      <c r="E50" s="84"/>
      <c r="F50" s="140"/>
      <c r="G50" s="24"/>
      <c r="H50" s="152"/>
      <c r="I50" s="147"/>
    </row>
    <row r="51" spans="1:9" x14ac:dyDescent="0.2">
      <c r="A51" s="27">
        <v>43</v>
      </c>
      <c r="B51" s="46" t="s">
        <v>109</v>
      </c>
      <c r="C51" s="97" t="s">
        <v>110</v>
      </c>
      <c r="D51" s="15"/>
      <c r="E51" s="83"/>
      <c r="F51" s="139"/>
      <c r="G51" s="24"/>
      <c r="H51" s="152"/>
      <c r="I51" s="147"/>
    </row>
    <row r="52" spans="1:9" x14ac:dyDescent="0.2">
      <c r="A52" s="27">
        <v>44</v>
      </c>
      <c r="B52" s="55" t="s">
        <v>111</v>
      </c>
      <c r="C52" s="144" t="s">
        <v>242</v>
      </c>
      <c r="D52" s="16"/>
      <c r="E52" s="82"/>
      <c r="F52" s="138"/>
      <c r="G52" s="24"/>
      <c r="H52" s="152"/>
      <c r="I52" s="147"/>
    </row>
    <row r="53" spans="1:9" x14ac:dyDescent="0.2">
      <c r="A53" s="27">
        <v>45</v>
      </c>
      <c r="B53" s="55" t="s">
        <v>112</v>
      </c>
      <c r="C53" s="144" t="s">
        <v>2</v>
      </c>
      <c r="D53" s="15"/>
      <c r="E53" s="83"/>
      <c r="F53" s="139"/>
      <c r="G53" s="24"/>
      <c r="H53" s="152"/>
      <c r="I53" s="147"/>
    </row>
    <row r="54" spans="1:9" x14ac:dyDescent="0.2">
      <c r="A54" s="27">
        <v>46</v>
      </c>
      <c r="B54" s="57" t="s">
        <v>113</v>
      </c>
      <c r="C54" s="144" t="s">
        <v>3</v>
      </c>
      <c r="D54" s="16"/>
      <c r="E54" s="82"/>
      <c r="F54" s="138"/>
      <c r="G54" s="24"/>
      <c r="H54" s="152"/>
      <c r="I54" s="147"/>
    </row>
    <row r="55" spans="1:9" x14ac:dyDescent="0.2">
      <c r="A55" s="27">
        <v>47</v>
      </c>
      <c r="B55" s="57" t="s">
        <v>114</v>
      </c>
      <c r="C55" s="144" t="s">
        <v>238</v>
      </c>
      <c r="D55" s="16"/>
      <c r="E55" s="82"/>
      <c r="F55" s="138"/>
      <c r="G55" s="24"/>
      <c r="H55" s="152"/>
      <c r="I55" s="147"/>
    </row>
    <row r="56" spans="1:9" x14ac:dyDescent="0.2">
      <c r="A56" s="27">
        <v>48</v>
      </c>
      <c r="B56" s="56" t="s">
        <v>115</v>
      </c>
      <c r="C56" s="144" t="s">
        <v>0</v>
      </c>
      <c r="D56" s="15"/>
      <c r="E56" s="83"/>
      <c r="F56" s="139"/>
      <c r="G56" s="24"/>
      <c r="H56" s="152"/>
      <c r="I56" s="147"/>
    </row>
    <row r="57" spans="1:9" x14ac:dyDescent="0.2">
      <c r="A57" s="27">
        <v>49</v>
      </c>
      <c r="B57" s="57" t="s">
        <v>116</v>
      </c>
      <c r="C57" s="144" t="s">
        <v>4</v>
      </c>
      <c r="D57" s="15"/>
      <c r="E57" s="83"/>
      <c r="F57" s="139"/>
      <c r="G57" s="24"/>
      <c r="H57" s="152"/>
      <c r="I57" s="147"/>
    </row>
    <row r="58" spans="1:9" x14ac:dyDescent="0.2">
      <c r="A58" s="27">
        <v>50</v>
      </c>
      <c r="B58" s="56" t="s">
        <v>117</v>
      </c>
      <c r="C58" s="144" t="s">
        <v>1</v>
      </c>
      <c r="D58" s="16"/>
      <c r="E58" s="82"/>
      <c r="F58" s="138"/>
      <c r="G58" s="24"/>
      <c r="H58" s="152"/>
      <c r="I58" s="147"/>
    </row>
    <row r="59" spans="1:9" x14ac:dyDescent="0.2">
      <c r="A59" s="27">
        <v>51</v>
      </c>
      <c r="B59" s="57" t="s">
        <v>118</v>
      </c>
      <c r="C59" s="144" t="s">
        <v>239</v>
      </c>
      <c r="D59" s="15"/>
      <c r="E59" s="83"/>
      <c r="F59" s="139"/>
      <c r="G59" s="24"/>
      <c r="H59" s="152"/>
      <c r="I59" s="147"/>
    </row>
    <row r="60" spans="1:9" x14ac:dyDescent="0.2">
      <c r="A60" s="27">
        <v>52</v>
      </c>
      <c r="B60" s="57" t="s">
        <v>119</v>
      </c>
      <c r="C60" s="144" t="s">
        <v>26</v>
      </c>
      <c r="D60" s="16"/>
      <c r="E60" s="82"/>
      <c r="F60" s="138"/>
      <c r="G60" s="24"/>
      <c r="H60" s="152"/>
      <c r="I60" s="147"/>
    </row>
    <row r="61" spans="1:9" x14ac:dyDescent="0.2">
      <c r="A61" s="27">
        <v>53</v>
      </c>
      <c r="B61" s="57" t="s">
        <v>120</v>
      </c>
      <c r="C61" s="144" t="s">
        <v>240</v>
      </c>
      <c r="D61" s="15"/>
      <c r="E61" s="83"/>
      <c r="F61" s="139"/>
      <c r="G61" s="24"/>
      <c r="H61" s="152"/>
      <c r="I61" s="147"/>
    </row>
    <row r="62" spans="1:9" x14ac:dyDescent="0.2">
      <c r="A62" s="27">
        <v>54</v>
      </c>
      <c r="B62" s="57" t="s">
        <v>121</v>
      </c>
      <c r="C62" s="144" t="s">
        <v>122</v>
      </c>
      <c r="D62" s="15"/>
      <c r="E62" s="83"/>
      <c r="F62" s="139"/>
      <c r="G62" s="24"/>
      <c r="H62" s="152"/>
      <c r="I62" s="147"/>
    </row>
    <row r="63" spans="1:9" x14ac:dyDescent="0.2">
      <c r="A63" s="27">
        <v>55</v>
      </c>
      <c r="B63" s="57" t="s">
        <v>244</v>
      </c>
      <c r="C63" s="144" t="s">
        <v>243</v>
      </c>
      <c r="D63" s="15"/>
      <c r="E63" s="83"/>
      <c r="F63" s="139"/>
      <c r="G63" s="24"/>
      <c r="H63" s="152"/>
      <c r="I63" s="147"/>
    </row>
    <row r="64" spans="1:9" x14ac:dyDescent="0.2">
      <c r="A64" s="27">
        <v>56</v>
      </c>
      <c r="B64" s="57" t="s">
        <v>260</v>
      </c>
      <c r="C64" s="144" t="s">
        <v>261</v>
      </c>
      <c r="D64" s="21"/>
      <c r="E64" s="73"/>
      <c r="F64" s="144"/>
      <c r="G64" s="24"/>
      <c r="H64" s="152"/>
      <c r="I64" s="147"/>
    </row>
    <row r="65" spans="1:9" x14ac:dyDescent="0.2">
      <c r="A65" s="27">
        <v>57</v>
      </c>
      <c r="B65" s="57" t="s">
        <v>123</v>
      </c>
      <c r="C65" s="144" t="s">
        <v>53</v>
      </c>
      <c r="D65" s="15"/>
      <c r="E65" s="83"/>
      <c r="F65" s="139"/>
      <c r="G65" s="24"/>
      <c r="H65" s="152"/>
      <c r="I65" s="147"/>
    </row>
    <row r="66" spans="1:9" x14ac:dyDescent="0.2">
      <c r="A66" s="27">
        <v>58</v>
      </c>
      <c r="B66" s="56" t="s">
        <v>124</v>
      </c>
      <c r="C66" s="144" t="s">
        <v>262</v>
      </c>
      <c r="D66" s="15"/>
      <c r="E66" s="83"/>
      <c r="F66" s="139"/>
      <c r="G66" s="24"/>
      <c r="H66" s="152"/>
      <c r="I66" s="147"/>
    </row>
    <row r="67" spans="1:9" x14ac:dyDescent="0.2">
      <c r="A67" s="27">
        <v>59</v>
      </c>
      <c r="B67" s="55" t="s">
        <v>125</v>
      </c>
      <c r="C67" s="144" t="s">
        <v>126</v>
      </c>
      <c r="D67" s="15"/>
      <c r="E67" s="83"/>
      <c r="F67" s="139"/>
      <c r="G67" s="24"/>
      <c r="H67" s="152"/>
      <c r="I67" s="147"/>
    </row>
    <row r="68" spans="1:9" x14ac:dyDescent="0.2">
      <c r="A68" s="27">
        <v>60</v>
      </c>
      <c r="B68" s="56" t="s">
        <v>127</v>
      </c>
      <c r="C68" s="144" t="s">
        <v>263</v>
      </c>
      <c r="D68" s="15"/>
      <c r="E68" s="83"/>
      <c r="F68" s="139"/>
      <c r="G68" s="24"/>
      <c r="H68" s="152"/>
      <c r="I68" s="147"/>
    </row>
    <row r="69" spans="1:9" ht="24" x14ac:dyDescent="0.2">
      <c r="A69" s="27">
        <v>61</v>
      </c>
      <c r="B69" s="57" t="s">
        <v>128</v>
      </c>
      <c r="C69" s="144" t="s">
        <v>248</v>
      </c>
      <c r="D69" s="15"/>
      <c r="E69" s="83"/>
      <c r="F69" s="139"/>
      <c r="G69" s="24"/>
      <c r="H69" s="152"/>
      <c r="I69" s="147"/>
    </row>
    <row r="70" spans="1:9" ht="24" x14ac:dyDescent="0.2">
      <c r="A70" s="27">
        <v>62</v>
      </c>
      <c r="B70" s="55" t="s">
        <v>129</v>
      </c>
      <c r="C70" s="144" t="s">
        <v>264</v>
      </c>
      <c r="D70" s="15"/>
      <c r="E70" s="83"/>
      <c r="F70" s="139"/>
      <c r="G70" s="24"/>
      <c r="H70" s="152"/>
      <c r="I70" s="147"/>
    </row>
    <row r="71" spans="1:9" ht="24" x14ac:dyDescent="0.2">
      <c r="A71" s="27">
        <v>63</v>
      </c>
      <c r="B71" s="55" t="s">
        <v>130</v>
      </c>
      <c r="C71" s="144" t="s">
        <v>265</v>
      </c>
      <c r="D71" s="15"/>
      <c r="E71" s="83"/>
      <c r="F71" s="139"/>
      <c r="G71" s="24"/>
      <c r="H71" s="152"/>
      <c r="I71" s="147"/>
    </row>
    <row r="72" spans="1:9" x14ac:dyDescent="0.2">
      <c r="A72" s="27">
        <v>64</v>
      </c>
      <c r="B72" s="56" t="s">
        <v>131</v>
      </c>
      <c r="C72" s="144" t="s">
        <v>266</v>
      </c>
      <c r="D72" s="15"/>
      <c r="E72" s="83"/>
      <c r="F72" s="139"/>
      <c r="G72" s="24"/>
      <c r="H72" s="152"/>
      <c r="I72" s="147"/>
    </row>
    <row r="73" spans="1:9" x14ac:dyDescent="0.2">
      <c r="A73" s="27">
        <v>65</v>
      </c>
      <c r="B73" s="56" t="s">
        <v>132</v>
      </c>
      <c r="C73" s="144" t="s">
        <v>52</v>
      </c>
      <c r="D73" s="15"/>
      <c r="E73" s="83"/>
      <c r="F73" s="139"/>
      <c r="G73" s="24"/>
      <c r="H73" s="152"/>
      <c r="I73" s="147"/>
    </row>
    <row r="74" spans="1:9" x14ac:dyDescent="0.2">
      <c r="A74" s="27">
        <v>66</v>
      </c>
      <c r="B74" s="56" t="s">
        <v>133</v>
      </c>
      <c r="C74" s="144" t="s">
        <v>267</v>
      </c>
      <c r="D74" s="15"/>
      <c r="E74" s="83"/>
      <c r="F74" s="139"/>
      <c r="G74" s="24"/>
      <c r="H74" s="152"/>
      <c r="I74" s="147"/>
    </row>
    <row r="75" spans="1:9" ht="23.25" customHeight="1" x14ac:dyDescent="0.2">
      <c r="A75" s="27">
        <v>67</v>
      </c>
      <c r="B75" s="56" t="s">
        <v>134</v>
      </c>
      <c r="C75" s="144" t="s">
        <v>268</v>
      </c>
      <c r="D75" s="15"/>
      <c r="E75" s="83"/>
      <c r="F75" s="139"/>
      <c r="G75" s="24"/>
      <c r="H75" s="152"/>
      <c r="I75" s="147"/>
    </row>
    <row r="76" spans="1:9" ht="23.25" customHeight="1" x14ac:dyDescent="0.2">
      <c r="A76" s="27">
        <v>68</v>
      </c>
      <c r="B76" s="55" t="s">
        <v>135</v>
      </c>
      <c r="C76" s="144" t="s">
        <v>269</v>
      </c>
      <c r="D76" s="15"/>
      <c r="E76" s="83"/>
      <c r="F76" s="139"/>
      <c r="G76" s="24"/>
      <c r="H76" s="152"/>
      <c r="I76" s="147"/>
    </row>
    <row r="77" spans="1:9" ht="23.25" customHeight="1" x14ac:dyDescent="0.2">
      <c r="A77" s="27">
        <v>69</v>
      </c>
      <c r="B77" s="56" t="s">
        <v>136</v>
      </c>
      <c r="C77" s="144" t="s">
        <v>270</v>
      </c>
      <c r="D77" s="15"/>
      <c r="E77" s="83"/>
      <c r="F77" s="139"/>
      <c r="G77" s="24"/>
      <c r="H77" s="152"/>
      <c r="I77" s="147"/>
    </row>
    <row r="78" spans="1:9" ht="23.25" customHeight="1" x14ac:dyDescent="0.2">
      <c r="A78" s="27">
        <v>70</v>
      </c>
      <c r="B78" s="56" t="s">
        <v>137</v>
      </c>
      <c r="C78" s="144" t="s">
        <v>271</v>
      </c>
      <c r="D78" s="15"/>
      <c r="E78" s="83"/>
      <c r="F78" s="139"/>
      <c r="G78" s="24"/>
      <c r="H78" s="152"/>
      <c r="I78" s="147"/>
    </row>
    <row r="79" spans="1:9" ht="23.25" customHeight="1" x14ac:dyDescent="0.2">
      <c r="A79" s="27">
        <v>71</v>
      </c>
      <c r="B79" s="55" t="s">
        <v>138</v>
      </c>
      <c r="C79" s="144" t="s">
        <v>272</v>
      </c>
      <c r="D79" s="15"/>
      <c r="E79" s="83"/>
      <c r="F79" s="139"/>
      <c r="G79" s="24"/>
      <c r="H79" s="152"/>
      <c r="I79" s="147"/>
    </row>
    <row r="80" spans="1:9" ht="23.25" customHeight="1" x14ac:dyDescent="0.2">
      <c r="A80" s="27">
        <v>72</v>
      </c>
      <c r="B80" s="55" t="s">
        <v>139</v>
      </c>
      <c r="C80" s="144" t="s">
        <v>273</v>
      </c>
      <c r="D80" s="16"/>
      <c r="E80" s="82"/>
      <c r="F80" s="138"/>
      <c r="G80" s="24"/>
      <c r="H80" s="152"/>
      <c r="I80" s="147"/>
    </row>
    <row r="81" spans="1:9" ht="23.25" customHeight="1" x14ac:dyDescent="0.2">
      <c r="A81" s="27">
        <v>73</v>
      </c>
      <c r="B81" s="55" t="s">
        <v>140</v>
      </c>
      <c r="C81" s="144" t="s">
        <v>274</v>
      </c>
      <c r="D81" s="15"/>
      <c r="E81" s="83"/>
      <c r="F81" s="139"/>
      <c r="G81" s="24"/>
      <c r="H81" s="152"/>
      <c r="I81" s="147"/>
    </row>
    <row r="82" spans="1:9" x14ac:dyDescent="0.2">
      <c r="A82" s="27">
        <v>74</v>
      </c>
      <c r="B82" s="57" t="s">
        <v>141</v>
      </c>
      <c r="C82" s="144" t="s">
        <v>142</v>
      </c>
      <c r="D82" s="15"/>
      <c r="E82" s="83"/>
      <c r="F82" s="139"/>
      <c r="G82" s="24"/>
      <c r="H82" s="152"/>
      <c r="I82" s="147"/>
    </row>
    <row r="83" spans="1:9" x14ac:dyDescent="0.2">
      <c r="A83" s="27">
        <v>75</v>
      </c>
      <c r="B83" s="55" t="s">
        <v>143</v>
      </c>
      <c r="C83" s="144" t="s">
        <v>275</v>
      </c>
      <c r="D83" s="15"/>
      <c r="E83" s="83"/>
      <c r="F83" s="139"/>
      <c r="G83" s="24"/>
      <c r="H83" s="152"/>
      <c r="I83" s="147"/>
    </row>
    <row r="84" spans="1:9" x14ac:dyDescent="0.2">
      <c r="A84" s="27">
        <v>76</v>
      </c>
      <c r="B84" s="57" t="s">
        <v>144</v>
      </c>
      <c r="C84" s="144" t="s">
        <v>35</v>
      </c>
      <c r="D84" s="15"/>
      <c r="E84" s="83"/>
      <c r="F84" s="139"/>
      <c r="G84" s="24"/>
      <c r="H84" s="152"/>
      <c r="I84" s="147"/>
    </row>
    <row r="85" spans="1:9" x14ac:dyDescent="0.2">
      <c r="A85" s="27">
        <v>77</v>
      </c>
      <c r="B85" s="55" t="s">
        <v>145</v>
      </c>
      <c r="C85" s="144" t="s">
        <v>37</v>
      </c>
      <c r="D85" s="15"/>
      <c r="E85" s="83"/>
      <c r="F85" s="139"/>
      <c r="G85" s="24"/>
      <c r="H85" s="152"/>
      <c r="I85" s="147"/>
    </row>
    <row r="86" spans="1:9" x14ac:dyDescent="0.2">
      <c r="A86" s="27">
        <v>78</v>
      </c>
      <c r="B86" s="55" t="s">
        <v>146</v>
      </c>
      <c r="C86" s="144" t="s">
        <v>36</v>
      </c>
      <c r="D86" s="15"/>
      <c r="E86" s="83"/>
      <c r="F86" s="139"/>
      <c r="G86" s="24"/>
      <c r="H86" s="152"/>
      <c r="I86" s="147"/>
    </row>
    <row r="87" spans="1:9" x14ac:dyDescent="0.2">
      <c r="A87" s="27">
        <v>79</v>
      </c>
      <c r="B87" s="55" t="s">
        <v>147</v>
      </c>
      <c r="C87" s="144" t="s">
        <v>51</v>
      </c>
      <c r="D87" s="15"/>
      <c r="E87" s="83"/>
      <c r="F87" s="139"/>
      <c r="G87" s="24"/>
      <c r="H87" s="152"/>
      <c r="I87" s="147"/>
    </row>
    <row r="88" spans="1:9" x14ac:dyDescent="0.2">
      <c r="A88" s="27">
        <v>80</v>
      </c>
      <c r="B88" s="55" t="s">
        <v>148</v>
      </c>
      <c r="C88" s="144" t="s">
        <v>254</v>
      </c>
      <c r="D88" s="15"/>
      <c r="E88" s="83"/>
      <c r="F88" s="139"/>
      <c r="G88" s="24"/>
      <c r="H88" s="152"/>
      <c r="I88" s="147"/>
    </row>
    <row r="89" spans="1:9" x14ac:dyDescent="0.2">
      <c r="A89" s="27">
        <v>81</v>
      </c>
      <c r="B89" s="55" t="s">
        <v>149</v>
      </c>
      <c r="C89" s="73" t="s">
        <v>334</v>
      </c>
      <c r="D89" s="15"/>
      <c r="E89" s="83"/>
      <c r="F89" s="139"/>
      <c r="G89" s="24"/>
      <c r="H89" s="152"/>
      <c r="I89" s="147"/>
    </row>
    <row r="90" spans="1:9" x14ac:dyDescent="0.2">
      <c r="A90" s="27">
        <v>82</v>
      </c>
      <c r="B90" s="56" t="s">
        <v>150</v>
      </c>
      <c r="C90" s="97" t="s">
        <v>291</v>
      </c>
      <c r="D90" s="15"/>
      <c r="E90" s="83"/>
      <c r="F90" s="139"/>
      <c r="G90" s="24"/>
      <c r="H90" s="152"/>
      <c r="I90" s="147"/>
    </row>
    <row r="91" spans="1:9" ht="24" x14ac:dyDescent="0.2">
      <c r="A91" s="464">
        <v>83</v>
      </c>
      <c r="B91" s="446" t="s">
        <v>151</v>
      </c>
      <c r="C91" s="129" t="s">
        <v>276</v>
      </c>
      <c r="D91" s="15"/>
      <c r="E91" s="83"/>
      <c r="F91" s="139"/>
      <c r="G91" s="24"/>
      <c r="H91" s="152"/>
      <c r="I91" s="147"/>
    </row>
    <row r="92" spans="1:9" ht="36" x14ac:dyDescent="0.2">
      <c r="A92" s="464"/>
      <c r="B92" s="446"/>
      <c r="C92" s="73" t="s">
        <v>330</v>
      </c>
      <c r="D92" s="15"/>
      <c r="E92" s="83"/>
      <c r="F92" s="139"/>
      <c r="G92" s="24"/>
      <c r="H92" s="152"/>
      <c r="I92" s="147"/>
    </row>
    <row r="93" spans="1:9" ht="24" x14ac:dyDescent="0.2">
      <c r="A93" s="464"/>
      <c r="B93" s="446"/>
      <c r="C93" s="73" t="s">
        <v>277</v>
      </c>
      <c r="D93" s="15"/>
      <c r="E93" s="83"/>
      <c r="F93" s="139"/>
      <c r="G93" s="24"/>
      <c r="H93" s="152"/>
      <c r="I93" s="147"/>
    </row>
    <row r="94" spans="1:9" ht="36" x14ac:dyDescent="0.2">
      <c r="A94" s="464"/>
      <c r="B94" s="446"/>
      <c r="C94" s="166" t="s">
        <v>331</v>
      </c>
      <c r="D94" s="15"/>
      <c r="E94" s="83"/>
      <c r="F94" s="139"/>
      <c r="G94" s="24"/>
      <c r="H94" s="152"/>
      <c r="I94" s="147"/>
    </row>
    <row r="95" spans="1:9" ht="24" x14ac:dyDescent="0.2">
      <c r="A95" s="27">
        <v>84</v>
      </c>
      <c r="B95" s="56" t="s">
        <v>152</v>
      </c>
      <c r="C95" s="144" t="s">
        <v>50</v>
      </c>
      <c r="D95" s="15"/>
      <c r="E95" s="83"/>
      <c r="F95" s="139"/>
      <c r="G95" s="24"/>
      <c r="H95" s="152"/>
      <c r="I95" s="147"/>
    </row>
    <row r="96" spans="1:9" x14ac:dyDescent="0.2">
      <c r="A96" s="27">
        <v>85</v>
      </c>
      <c r="B96" s="56" t="s">
        <v>153</v>
      </c>
      <c r="C96" s="144" t="s">
        <v>154</v>
      </c>
      <c r="D96" s="15"/>
      <c r="E96" s="83"/>
      <c r="F96" s="139"/>
      <c r="G96" s="24"/>
      <c r="H96" s="152"/>
      <c r="I96" s="147"/>
    </row>
    <row r="97" spans="1:9" x14ac:dyDescent="0.2">
      <c r="A97" s="27">
        <v>86</v>
      </c>
      <c r="B97" s="57" t="s">
        <v>155</v>
      </c>
      <c r="C97" s="144" t="s">
        <v>156</v>
      </c>
      <c r="D97" s="15"/>
      <c r="E97" s="83"/>
      <c r="F97" s="139"/>
      <c r="G97" s="24"/>
      <c r="H97" s="152"/>
      <c r="I97" s="147"/>
    </row>
    <row r="98" spans="1:9" x14ac:dyDescent="0.2">
      <c r="A98" s="27">
        <v>87</v>
      </c>
      <c r="B98" s="56" t="s">
        <v>157</v>
      </c>
      <c r="C98" s="144" t="s">
        <v>28</v>
      </c>
      <c r="D98" s="17"/>
      <c r="E98" s="84"/>
      <c r="F98" s="140"/>
      <c r="G98" s="24"/>
      <c r="H98" s="152"/>
      <c r="I98" s="147"/>
    </row>
    <row r="99" spans="1:9" x14ac:dyDescent="0.2">
      <c r="A99" s="27">
        <v>88</v>
      </c>
      <c r="B99" s="57" t="s">
        <v>158</v>
      </c>
      <c r="C99" s="144" t="s">
        <v>12</v>
      </c>
      <c r="D99" s="15"/>
      <c r="E99" s="83"/>
      <c r="F99" s="139"/>
      <c r="G99" s="24"/>
      <c r="H99" s="152"/>
      <c r="I99" s="147"/>
    </row>
    <row r="100" spans="1:9" x14ac:dyDescent="0.2">
      <c r="A100" s="27">
        <v>89</v>
      </c>
      <c r="B100" s="57" t="s">
        <v>159</v>
      </c>
      <c r="C100" s="144" t="s">
        <v>27</v>
      </c>
      <c r="D100" s="15"/>
      <c r="E100" s="83"/>
      <c r="F100" s="139"/>
      <c r="G100" s="24"/>
      <c r="H100" s="152"/>
      <c r="I100" s="147"/>
    </row>
    <row r="101" spans="1:9" x14ac:dyDescent="0.2">
      <c r="A101" s="27">
        <v>90</v>
      </c>
      <c r="B101" s="56" t="s">
        <v>160</v>
      </c>
      <c r="C101" s="144" t="s">
        <v>44</v>
      </c>
      <c r="D101" s="17"/>
      <c r="E101" s="84"/>
      <c r="F101" s="140"/>
      <c r="G101" s="24"/>
      <c r="H101" s="152"/>
      <c r="I101" s="147"/>
    </row>
    <row r="102" spans="1:9" x14ac:dyDescent="0.2">
      <c r="A102" s="27">
        <v>91</v>
      </c>
      <c r="B102" s="56" t="s">
        <v>161</v>
      </c>
      <c r="C102" s="144" t="s">
        <v>33</v>
      </c>
      <c r="D102" s="15"/>
      <c r="E102" s="83"/>
      <c r="F102" s="139"/>
      <c r="G102" s="24"/>
      <c r="H102" s="152"/>
      <c r="I102" s="147"/>
    </row>
    <row r="103" spans="1:9" x14ac:dyDescent="0.2">
      <c r="A103" s="27">
        <v>92</v>
      </c>
      <c r="B103" s="55" t="s">
        <v>162</v>
      </c>
      <c r="C103" s="144" t="s">
        <v>29</v>
      </c>
      <c r="D103" s="17"/>
      <c r="E103" s="84"/>
      <c r="F103" s="140"/>
      <c r="G103" s="24"/>
      <c r="H103" s="152"/>
      <c r="I103" s="147"/>
    </row>
    <row r="104" spans="1:9" x14ac:dyDescent="0.2">
      <c r="A104" s="27">
        <v>93</v>
      </c>
      <c r="B104" s="55" t="s">
        <v>163</v>
      </c>
      <c r="C104" s="144" t="s">
        <v>30</v>
      </c>
      <c r="D104" s="15"/>
      <c r="E104" s="83"/>
      <c r="F104" s="139"/>
      <c r="G104" s="24"/>
      <c r="H104" s="152"/>
      <c r="I104" s="147"/>
    </row>
    <row r="105" spans="1:9" x14ac:dyDescent="0.2">
      <c r="A105" s="27">
        <v>94</v>
      </c>
      <c r="B105" s="57" t="s">
        <v>164</v>
      </c>
      <c r="C105" s="144" t="s">
        <v>14</v>
      </c>
      <c r="D105" s="15"/>
      <c r="E105" s="83"/>
      <c r="F105" s="139"/>
      <c r="G105" s="24"/>
      <c r="H105" s="152"/>
      <c r="I105" s="147"/>
    </row>
    <row r="106" spans="1:9" x14ac:dyDescent="0.2">
      <c r="A106" s="27">
        <v>95</v>
      </c>
      <c r="B106" s="55" t="s">
        <v>165</v>
      </c>
      <c r="C106" s="144" t="s">
        <v>31</v>
      </c>
      <c r="D106" s="16"/>
      <c r="E106" s="82"/>
      <c r="F106" s="138"/>
      <c r="G106" s="24"/>
      <c r="H106" s="152"/>
      <c r="I106" s="147"/>
    </row>
    <row r="107" spans="1:9" x14ac:dyDescent="0.2">
      <c r="A107" s="27">
        <v>96</v>
      </c>
      <c r="B107" s="55" t="s">
        <v>166</v>
      </c>
      <c r="C107" s="144" t="s">
        <v>15</v>
      </c>
      <c r="D107" s="17"/>
      <c r="E107" s="84"/>
      <c r="F107" s="140"/>
      <c r="G107" s="24"/>
      <c r="H107" s="152"/>
      <c r="I107" s="147"/>
    </row>
    <row r="108" spans="1:9" x14ac:dyDescent="0.2">
      <c r="A108" s="27">
        <v>97</v>
      </c>
      <c r="B108" s="45" t="s">
        <v>167</v>
      </c>
      <c r="C108" s="97" t="s">
        <v>13</v>
      </c>
      <c r="D108" s="15"/>
      <c r="E108" s="83"/>
      <c r="F108" s="139"/>
      <c r="G108" s="24"/>
      <c r="H108" s="152"/>
      <c r="I108" s="147"/>
    </row>
    <row r="109" spans="1:9" x14ac:dyDescent="0.2">
      <c r="A109" s="27">
        <v>98</v>
      </c>
      <c r="B109" s="57" t="s">
        <v>168</v>
      </c>
      <c r="C109" s="144" t="s">
        <v>32</v>
      </c>
      <c r="D109" s="16"/>
      <c r="E109" s="82"/>
      <c r="F109" s="138"/>
      <c r="G109" s="24"/>
      <c r="H109" s="152"/>
      <c r="I109" s="147"/>
    </row>
    <row r="110" spans="1:9" x14ac:dyDescent="0.2">
      <c r="A110" s="27">
        <v>99</v>
      </c>
      <c r="B110" s="57" t="s">
        <v>169</v>
      </c>
      <c r="C110" s="144" t="s">
        <v>54</v>
      </c>
      <c r="D110" s="15"/>
      <c r="E110" s="83"/>
      <c r="F110" s="139"/>
      <c r="G110" s="24"/>
      <c r="H110" s="152"/>
      <c r="I110" s="147"/>
    </row>
    <row r="111" spans="1:9" x14ac:dyDescent="0.2">
      <c r="A111" s="27">
        <v>100</v>
      </c>
      <c r="B111" s="55" t="s">
        <v>170</v>
      </c>
      <c r="C111" s="144" t="s">
        <v>34</v>
      </c>
      <c r="D111" s="15"/>
      <c r="E111" s="83"/>
      <c r="F111" s="139"/>
      <c r="G111" s="24"/>
      <c r="H111" s="152"/>
      <c r="I111" s="147"/>
    </row>
    <row r="112" spans="1:9" x14ac:dyDescent="0.2">
      <c r="A112" s="27">
        <v>101</v>
      </c>
      <c r="B112" s="56" t="s">
        <v>171</v>
      </c>
      <c r="C112" s="144" t="s">
        <v>241</v>
      </c>
      <c r="D112" s="17"/>
      <c r="E112" s="84"/>
      <c r="F112" s="140"/>
      <c r="G112" s="24"/>
      <c r="H112" s="152"/>
      <c r="I112" s="147"/>
    </row>
    <row r="113" spans="1:9" x14ac:dyDescent="0.2">
      <c r="A113" s="27">
        <v>102</v>
      </c>
      <c r="B113" s="55" t="s">
        <v>172</v>
      </c>
      <c r="C113" s="144" t="s">
        <v>173</v>
      </c>
      <c r="D113" s="16"/>
      <c r="E113" s="82"/>
      <c r="F113" s="138"/>
      <c r="G113" s="24"/>
      <c r="H113" s="152"/>
      <c r="I113" s="147"/>
    </row>
    <row r="114" spans="1:9" x14ac:dyDescent="0.2">
      <c r="A114" s="27">
        <v>103</v>
      </c>
      <c r="B114" s="55" t="s">
        <v>174</v>
      </c>
      <c r="C114" s="144" t="s">
        <v>175</v>
      </c>
      <c r="D114" s="16"/>
      <c r="E114" s="82"/>
      <c r="F114" s="138"/>
      <c r="G114" s="24"/>
      <c r="H114" s="152"/>
      <c r="I114" s="147"/>
    </row>
    <row r="115" spans="1:9" x14ac:dyDescent="0.2">
      <c r="A115" s="27">
        <v>104</v>
      </c>
      <c r="B115" s="57" t="s">
        <v>176</v>
      </c>
      <c r="C115" s="144" t="s">
        <v>177</v>
      </c>
      <c r="D115" s="16"/>
      <c r="E115" s="82"/>
      <c r="F115" s="138"/>
      <c r="G115" s="24"/>
      <c r="H115" s="152"/>
      <c r="I115" s="147"/>
    </row>
    <row r="116" spans="1:9" x14ac:dyDescent="0.2">
      <c r="A116" s="27">
        <v>105</v>
      </c>
      <c r="B116" s="57" t="s">
        <v>178</v>
      </c>
      <c r="C116" s="144" t="s">
        <v>179</v>
      </c>
      <c r="D116" s="15"/>
      <c r="E116" s="83"/>
      <c r="F116" s="139"/>
      <c r="G116" s="24"/>
      <c r="H116" s="152"/>
      <c r="I116" s="147"/>
    </row>
    <row r="117" spans="1:9" x14ac:dyDescent="0.2">
      <c r="A117" s="27">
        <v>106</v>
      </c>
      <c r="B117" s="57" t="s">
        <v>180</v>
      </c>
      <c r="C117" s="144" t="s">
        <v>181</v>
      </c>
      <c r="D117" s="17"/>
      <c r="E117" s="84"/>
      <c r="F117" s="140"/>
      <c r="G117" s="24"/>
      <c r="H117" s="152"/>
      <c r="I117" s="147"/>
    </row>
    <row r="118" spans="1:9" x14ac:dyDescent="0.2">
      <c r="A118" s="27">
        <v>107</v>
      </c>
      <c r="B118" s="57" t="s">
        <v>182</v>
      </c>
      <c r="C118" s="144" t="s">
        <v>183</v>
      </c>
      <c r="D118" s="16"/>
      <c r="E118" s="82"/>
      <c r="F118" s="138"/>
      <c r="G118" s="24"/>
      <c r="H118" s="152"/>
      <c r="I118" s="147"/>
    </row>
    <row r="119" spans="1:9" x14ac:dyDescent="0.2">
      <c r="A119" s="27">
        <v>108</v>
      </c>
      <c r="B119" s="57" t="s">
        <v>184</v>
      </c>
      <c r="C119" s="144" t="s">
        <v>185</v>
      </c>
      <c r="D119" s="16"/>
      <c r="E119" s="82"/>
      <c r="F119" s="138"/>
      <c r="G119" s="24"/>
      <c r="H119" s="152"/>
      <c r="I119" s="147"/>
    </row>
    <row r="120" spans="1:9" x14ac:dyDescent="0.2">
      <c r="A120" s="27">
        <v>109</v>
      </c>
      <c r="B120" s="57" t="s">
        <v>186</v>
      </c>
      <c r="C120" s="144" t="s">
        <v>187</v>
      </c>
      <c r="D120" s="15"/>
      <c r="E120" s="83"/>
      <c r="F120" s="139"/>
      <c r="G120" s="24"/>
      <c r="H120" s="152"/>
      <c r="I120" s="147"/>
    </row>
    <row r="121" spans="1:9" x14ac:dyDescent="0.2">
      <c r="A121" s="27">
        <v>110</v>
      </c>
      <c r="B121" s="60" t="s">
        <v>188</v>
      </c>
      <c r="C121" s="150" t="s">
        <v>189</v>
      </c>
      <c r="D121" s="15"/>
      <c r="E121" s="83"/>
      <c r="F121" s="139"/>
      <c r="G121" s="24"/>
      <c r="H121" s="152"/>
      <c r="I121" s="147"/>
    </row>
    <row r="122" spans="1:9" x14ac:dyDescent="0.2">
      <c r="A122" s="27">
        <v>111</v>
      </c>
      <c r="B122" s="60" t="s">
        <v>278</v>
      </c>
      <c r="C122" s="150" t="s">
        <v>250</v>
      </c>
      <c r="D122" s="16"/>
      <c r="E122" s="82"/>
      <c r="F122" s="138"/>
      <c r="G122" s="24"/>
      <c r="H122" s="152"/>
      <c r="I122" s="147"/>
    </row>
    <row r="123" spans="1:9" x14ac:dyDescent="0.2">
      <c r="A123" s="27">
        <v>112</v>
      </c>
      <c r="B123" s="56" t="s">
        <v>190</v>
      </c>
      <c r="C123" s="144" t="s">
        <v>191</v>
      </c>
      <c r="D123" s="16"/>
      <c r="E123" s="82"/>
      <c r="F123" s="138"/>
      <c r="G123" s="24"/>
      <c r="H123" s="152"/>
      <c r="I123" s="147"/>
    </row>
    <row r="124" spans="1:9" x14ac:dyDescent="0.2">
      <c r="A124" s="27">
        <v>113</v>
      </c>
      <c r="B124" s="57" t="s">
        <v>192</v>
      </c>
      <c r="C124" s="144" t="s">
        <v>193</v>
      </c>
      <c r="D124" s="15"/>
      <c r="E124" s="83"/>
      <c r="F124" s="139"/>
      <c r="G124" s="24"/>
      <c r="H124" s="152"/>
      <c r="I124" s="147"/>
    </row>
    <row r="125" spans="1:9" x14ac:dyDescent="0.2">
      <c r="A125" s="27">
        <v>114</v>
      </c>
      <c r="B125" s="55" t="s">
        <v>194</v>
      </c>
      <c r="C125" s="151" t="s">
        <v>195</v>
      </c>
      <c r="D125" s="16"/>
      <c r="E125" s="82"/>
      <c r="F125" s="138"/>
      <c r="G125" s="24"/>
      <c r="H125" s="152"/>
      <c r="I125" s="147"/>
    </row>
    <row r="126" spans="1:9" x14ac:dyDescent="0.2">
      <c r="A126" s="27">
        <v>115</v>
      </c>
      <c r="B126" s="57" t="s">
        <v>196</v>
      </c>
      <c r="C126" s="144" t="s">
        <v>294</v>
      </c>
      <c r="D126" s="15"/>
      <c r="E126" s="83"/>
      <c r="F126" s="139"/>
      <c r="G126" s="24"/>
      <c r="H126" s="152"/>
      <c r="I126" s="147"/>
    </row>
    <row r="127" spans="1:9" x14ac:dyDescent="0.2">
      <c r="A127" s="27">
        <v>116</v>
      </c>
      <c r="B127" s="56" t="s">
        <v>197</v>
      </c>
      <c r="C127" s="144" t="s">
        <v>279</v>
      </c>
      <c r="D127" s="15"/>
      <c r="E127" s="83"/>
      <c r="F127" s="139"/>
      <c r="G127" s="24"/>
      <c r="H127" s="152"/>
      <c r="I127" s="147"/>
    </row>
    <row r="128" spans="1:9" x14ac:dyDescent="0.2">
      <c r="A128" s="27">
        <v>117</v>
      </c>
      <c r="B128" s="56" t="s">
        <v>198</v>
      </c>
      <c r="C128" s="144" t="s">
        <v>199</v>
      </c>
      <c r="D128" s="15"/>
      <c r="E128" s="83"/>
      <c r="F128" s="139"/>
      <c r="G128" s="136">
        <v>72635774.399999991</v>
      </c>
      <c r="H128" s="152"/>
      <c r="I128" s="148">
        <f>F128+G128+H128</f>
        <v>72635774.399999991</v>
      </c>
    </row>
    <row r="129" spans="1:9" x14ac:dyDescent="0.2">
      <c r="A129" s="27">
        <v>118</v>
      </c>
      <c r="B129" s="56" t="s">
        <v>200</v>
      </c>
      <c r="C129" s="144" t="s">
        <v>201</v>
      </c>
      <c r="D129" s="15"/>
      <c r="E129" s="83"/>
      <c r="F129" s="139"/>
      <c r="G129" s="136">
        <v>42896783.159999996</v>
      </c>
      <c r="H129" s="152"/>
      <c r="I129" s="148">
        <f>F129+G129+H129</f>
        <v>42896783.159999996</v>
      </c>
    </row>
    <row r="130" spans="1:9" x14ac:dyDescent="0.2">
      <c r="A130" s="27">
        <v>119</v>
      </c>
      <c r="B130" s="55" t="s">
        <v>202</v>
      </c>
      <c r="C130" s="144" t="s">
        <v>203</v>
      </c>
      <c r="D130" s="15"/>
      <c r="E130" s="83"/>
      <c r="F130" s="139"/>
      <c r="G130" s="24"/>
      <c r="H130" s="152"/>
      <c r="I130" s="147"/>
    </row>
    <row r="131" spans="1:9" x14ac:dyDescent="0.2">
      <c r="A131" s="27">
        <v>120</v>
      </c>
      <c r="B131" s="56" t="s">
        <v>204</v>
      </c>
      <c r="C131" s="144" t="s">
        <v>205</v>
      </c>
      <c r="D131" s="22"/>
      <c r="E131" s="88"/>
      <c r="F131" s="145"/>
      <c r="G131" s="24"/>
      <c r="H131" s="152"/>
      <c r="I131" s="147"/>
    </row>
    <row r="132" spans="1:9" x14ac:dyDescent="0.2">
      <c r="A132" s="27">
        <v>121</v>
      </c>
      <c r="B132" s="57" t="s">
        <v>206</v>
      </c>
      <c r="C132" s="144" t="s">
        <v>207</v>
      </c>
      <c r="D132" s="16"/>
      <c r="E132" s="82"/>
      <c r="F132" s="138"/>
      <c r="G132" s="24"/>
      <c r="H132" s="152"/>
      <c r="I132" s="147"/>
    </row>
    <row r="133" spans="1:9" x14ac:dyDescent="0.2">
      <c r="A133" s="27">
        <v>122</v>
      </c>
      <c r="B133" s="57" t="s">
        <v>208</v>
      </c>
      <c r="C133" s="144" t="s">
        <v>209</v>
      </c>
      <c r="D133" s="15"/>
      <c r="E133" s="83"/>
      <c r="F133" s="139"/>
      <c r="G133" s="24"/>
      <c r="H133" s="152"/>
      <c r="I133" s="147"/>
    </row>
    <row r="134" spans="1:9" x14ac:dyDescent="0.2">
      <c r="A134" s="27">
        <v>123</v>
      </c>
      <c r="B134" s="57" t="s">
        <v>210</v>
      </c>
      <c r="C134" s="144" t="s">
        <v>247</v>
      </c>
      <c r="D134" s="15"/>
      <c r="E134" s="83"/>
      <c r="F134" s="139"/>
      <c r="G134" s="24"/>
      <c r="H134" s="152"/>
      <c r="I134" s="147"/>
    </row>
    <row r="135" spans="1:9" x14ac:dyDescent="0.2">
      <c r="A135" s="27">
        <v>124</v>
      </c>
      <c r="B135" s="57" t="s">
        <v>211</v>
      </c>
      <c r="C135" s="144" t="s">
        <v>212</v>
      </c>
      <c r="D135" s="15"/>
      <c r="E135" s="83"/>
      <c r="F135" s="139"/>
      <c r="G135" s="24"/>
      <c r="H135" s="152"/>
      <c r="I135" s="147"/>
    </row>
    <row r="136" spans="1:9" x14ac:dyDescent="0.2">
      <c r="A136" s="27">
        <v>125</v>
      </c>
      <c r="B136" s="57" t="s">
        <v>213</v>
      </c>
      <c r="C136" s="144" t="s">
        <v>41</v>
      </c>
      <c r="D136" s="15"/>
      <c r="E136" s="83"/>
      <c r="F136" s="139"/>
      <c r="G136" s="24"/>
      <c r="H136" s="152"/>
      <c r="I136" s="147"/>
    </row>
    <row r="137" spans="1:9" x14ac:dyDescent="0.2">
      <c r="A137" s="27">
        <v>126</v>
      </c>
      <c r="B137" s="55" t="s">
        <v>214</v>
      </c>
      <c r="C137" s="144" t="s">
        <v>47</v>
      </c>
      <c r="D137" s="15"/>
      <c r="E137" s="83"/>
      <c r="F137" s="139"/>
      <c r="G137" s="24"/>
      <c r="H137" s="152"/>
      <c r="I137" s="147"/>
    </row>
    <row r="138" spans="1:9" x14ac:dyDescent="0.2">
      <c r="A138" s="27">
        <v>127</v>
      </c>
      <c r="B138" s="55" t="s">
        <v>215</v>
      </c>
      <c r="C138" s="144" t="s">
        <v>251</v>
      </c>
      <c r="D138" s="15"/>
      <c r="E138" s="83"/>
      <c r="F138" s="139"/>
      <c r="G138" s="24"/>
      <c r="H138" s="152"/>
      <c r="I138" s="147"/>
    </row>
    <row r="139" spans="1:9" x14ac:dyDescent="0.2">
      <c r="A139" s="27">
        <v>128</v>
      </c>
      <c r="B139" s="55" t="s">
        <v>216</v>
      </c>
      <c r="C139" s="144" t="s">
        <v>49</v>
      </c>
      <c r="D139" s="16"/>
      <c r="E139" s="82"/>
      <c r="F139" s="138"/>
      <c r="G139" s="24"/>
      <c r="H139" s="152"/>
      <c r="I139" s="147"/>
    </row>
    <row r="140" spans="1:9" x14ac:dyDescent="0.2">
      <c r="A140" s="27">
        <v>129</v>
      </c>
      <c r="B140" s="57" t="s">
        <v>217</v>
      </c>
      <c r="C140" s="144" t="s">
        <v>48</v>
      </c>
      <c r="D140" s="16"/>
      <c r="E140" s="82"/>
      <c r="F140" s="138"/>
      <c r="G140" s="24"/>
      <c r="H140" s="152"/>
      <c r="I140" s="147"/>
    </row>
    <row r="141" spans="1:9" x14ac:dyDescent="0.2">
      <c r="A141" s="27">
        <v>130</v>
      </c>
      <c r="B141" s="57" t="s">
        <v>218</v>
      </c>
      <c r="C141" s="144" t="s">
        <v>219</v>
      </c>
      <c r="D141" s="15"/>
      <c r="E141" s="83"/>
      <c r="F141" s="139"/>
      <c r="G141" s="24"/>
      <c r="H141" s="152"/>
      <c r="I141" s="147"/>
    </row>
    <row r="142" spans="1:9" x14ac:dyDescent="0.2">
      <c r="A142" s="27">
        <v>131</v>
      </c>
      <c r="B142" s="57" t="s">
        <v>220</v>
      </c>
      <c r="C142" s="144" t="s">
        <v>42</v>
      </c>
      <c r="D142" s="15"/>
      <c r="E142" s="83"/>
      <c r="F142" s="139"/>
      <c r="G142" s="24"/>
      <c r="H142" s="152"/>
      <c r="I142" s="147"/>
    </row>
    <row r="143" spans="1:9" x14ac:dyDescent="0.2">
      <c r="A143" s="27">
        <v>132</v>
      </c>
      <c r="B143" s="55" t="s">
        <v>221</v>
      </c>
      <c r="C143" s="144" t="s">
        <v>249</v>
      </c>
      <c r="D143" s="15"/>
      <c r="E143" s="83"/>
      <c r="F143" s="139"/>
      <c r="G143" s="24"/>
      <c r="H143" s="152"/>
      <c r="I143" s="147"/>
    </row>
    <row r="144" spans="1:9" x14ac:dyDescent="0.2">
      <c r="A144" s="27">
        <v>133</v>
      </c>
      <c r="B144" s="56" t="s">
        <v>222</v>
      </c>
      <c r="C144" s="144" t="s">
        <v>223</v>
      </c>
      <c r="D144" s="15"/>
      <c r="E144" s="83"/>
      <c r="F144" s="139"/>
      <c r="G144" s="24"/>
      <c r="H144" s="152"/>
      <c r="I144" s="147"/>
    </row>
    <row r="145" spans="1:9" x14ac:dyDescent="0.2">
      <c r="A145" s="27">
        <v>134</v>
      </c>
      <c r="B145" s="57" t="s">
        <v>224</v>
      </c>
      <c r="C145" s="144" t="s">
        <v>225</v>
      </c>
      <c r="D145" s="15"/>
      <c r="E145" s="83"/>
      <c r="F145" s="139"/>
      <c r="G145" s="24"/>
      <c r="H145" s="152"/>
      <c r="I145" s="147"/>
    </row>
    <row r="146" spans="1:9" x14ac:dyDescent="0.2">
      <c r="A146" s="27">
        <v>135</v>
      </c>
      <c r="B146" s="55" t="s">
        <v>226</v>
      </c>
      <c r="C146" s="144" t="s">
        <v>227</v>
      </c>
      <c r="D146" s="15"/>
      <c r="E146" s="83"/>
      <c r="F146" s="139"/>
      <c r="G146" s="24"/>
      <c r="H146" s="152"/>
      <c r="I146" s="147"/>
    </row>
    <row r="147" spans="1:9" x14ac:dyDescent="0.2">
      <c r="A147" s="27">
        <v>136</v>
      </c>
      <c r="B147" s="57" t="s">
        <v>228</v>
      </c>
      <c r="C147" s="144" t="s">
        <v>229</v>
      </c>
      <c r="D147" s="16"/>
      <c r="E147" s="82"/>
      <c r="F147" s="138"/>
      <c r="G147" s="24"/>
      <c r="H147" s="152"/>
      <c r="I147" s="147"/>
    </row>
    <row r="148" spans="1:9" x14ac:dyDescent="0.2">
      <c r="A148" s="27">
        <v>137</v>
      </c>
      <c r="B148" s="47" t="s">
        <v>282</v>
      </c>
      <c r="C148" s="111" t="s">
        <v>283</v>
      </c>
      <c r="D148" s="15"/>
      <c r="E148" s="83"/>
      <c r="F148" s="139"/>
      <c r="G148" s="284"/>
      <c r="H148" s="152"/>
      <c r="I148" s="147"/>
    </row>
    <row r="149" spans="1:9" x14ac:dyDescent="0.2">
      <c r="A149" s="27">
        <v>138</v>
      </c>
      <c r="B149" s="48" t="s">
        <v>284</v>
      </c>
      <c r="C149" s="98" t="s">
        <v>285</v>
      </c>
      <c r="D149" s="283"/>
      <c r="E149" s="51"/>
      <c r="F149" s="111"/>
      <c r="G149" s="284"/>
      <c r="H149" s="152"/>
      <c r="I149" s="147"/>
    </row>
    <row r="150" spans="1:9" x14ac:dyDescent="0.2">
      <c r="A150" s="289">
        <v>139</v>
      </c>
      <c r="B150" s="47" t="s">
        <v>286</v>
      </c>
      <c r="C150" s="111" t="s">
        <v>287</v>
      </c>
      <c r="D150" s="285"/>
      <c r="E150" s="52"/>
      <c r="F150" s="98"/>
      <c r="G150" s="284"/>
      <c r="H150" s="152"/>
      <c r="I150" s="147"/>
    </row>
    <row r="151" spans="1:9" x14ac:dyDescent="0.2">
      <c r="A151" s="261">
        <v>140</v>
      </c>
      <c r="B151" s="326" t="s">
        <v>292</v>
      </c>
      <c r="C151" s="262" t="s">
        <v>293</v>
      </c>
      <c r="D151" s="263"/>
      <c r="E151" s="264"/>
      <c r="F151" s="265"/>
      <c r="G151" s="266"/>
      <c r="H151" s="267"/>
      <c r="I151" s="268"/>
    </row>
    <row r="152" spans="1:9" x14ac:dyDescent="0.2">
      <c r="A152" s="295">
        <v>141</v>
      </c>
      <c r="B152" s="328" t="s">
        <v>339</v>
      </c>
      <c r="C152" s="260" t="s">
        <v>338</v>
      </c>
      <c r="D152" s="283"/>
      <c r="E152" s="51"/>
      <c r="F152" s="111"/>
      <c r="G152" s="284"/>
      <c r="H152" s="152"/>
      <c r="I152" s="147"/>
    </row>
    <row r="153" spans="1:9" ht="12.75" thickBot="1" x14ac:dyDescent="0.25">
      <c r="A153" s="273">
        <v>142</v>
      </c>
      <c r="B153" s="315" t="s">
        <v>341</v>
      </c>
      <c r="C153" s="300" t="s">
        <v>340</v>
      </c>
      <c r="D153" s="286"/>
      <c r="E153" s="281"/>
      <c r="F153" s="287"/>
      <c r="G153" s="26"/>
      <c r="H153" s="288"/>
      <c r="I153" s="282"/>
    </row>
  </sheetData>
  <mergeCells count="15">
    <mergeCell ref="B91:B94"/>
    <mergeCell ref="A6:C6"/>
    <mergeCell ref="A8:C8"/>
    <mergeCell ref="A1:I1"/>
    <mergeCell ref="A3:A5"/>
    <mergeCell ref="B3:B5"/>
    <mergeCell ref="C3:C5"/>
    <mergeCell ref="A91:A94"/>
    <mergeCell ref="D3:F3"/>
    <mergeCell ref="G3:G5"/>
    <mergeCell ref="H3:H5"/>
    <mergeCell ref="I3:I5"/>
    <mergeCell ref="D4:D5"/>
    <mergeCell ref="E4:E5"/>
    <mergeCell ref="F4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53"/>
  <sheetViews>
    <sheetView zoomScale="90" zoomScaleNormal="90" workbookViewId="0">
      <pane xSplit="3" ySplit="8" topLeftCell="D9" activePane="bottomRight" state="frozen"/>
      <selection activeCell="C173" sqref="C173"/>
      <selection pane="topRight" activeCell="C173" sqref="C173"/>
      <selection pane="bottomLeft" activeCell="C173" sqref="C173"/>
      <selection pane="bottomRight" activeCell="N14" sqref="N14"/>
    </sheetView>
  </sheetViews>
  <sheetFormatPr defaultRowHeight="12" x14ac:dyDescent="0.2"/>
  <cols>
    <col min="1" max="1" width="5" style="10" customWidth="1"/>
    <col min="2" max="2" width="8.5703125" style="10" customWidth="1"/>
    <col min="3" max="3" width="37.5703125" style="11" customWidth="1"/>
    <col min="4" max="4" width="13" style="11" customWidth="1"/>
    <col min="5" max="5" width="13.42578125" style="11" customWidth="1"/>
    <col min="6" max="6" width="12.7109375" style="11" customWidth="1"/>
    <col min="7" max="7" width="12.85546875" style="12" customWidth="1"/>
    <col min="8" max="10" width="14" style="12" customWidth="1"/>
    <col min="11" max="11" width="14.7109375" style="12" customWidth="1"/>
    <col min="12" max="16384" width="9.140625" style="10"/>
  </cols>
  <sheetData>
    <row r="1" spans="1:11" ht="19.5" customHeight="1" x14ac:dyDescent="0.2">
      <c r="A1" s="480" t="s">
        <v>297</v>
      </c>
      <c r="B1" s="481"/>
      <c r="C1" s="481"/>
      <c r="D1" s="481"/>
      <c r="E1" s="481"/>
      <c r="F1" s="481"/>
      <c r="G1" s="482"/>
      <c r="H1" s="482"/>
      <c r="I1" s="482"/>
      <c r="J1" s="482"/>
      <c r="K1" s="482"/>
    </row>
    <row r="2" spans="1:11" ht="12.75" customHeight="1" thickBot="1" x14ac:dyDescent="0.25">
      <c r="A2" s="13"/>
      <c r="B2" s="13"/>
      <c r="C2" s="13"/>
      <c r="D2" s="13"/>
      <c r="E2" s="13"/>
      <c r="F2" s="13"/>
      <c r="G2" s="14"/>
    </row>
    <row r="3" spans="1:11" ht="12.75" x14ac:dyDescent="0.2">
      <c r="A3" s="455" t="s">
        <v>45</v>
      </c>
      <c r="B3" s="458" t="s">
        <v>295</v>
      </c>
      <c r="C3" s="461" t="s">
        <v>46</v>
      </c>
      <c r="D3" s="465" t="s">
        <v>290</v>
      </c>
      <c r="E3" s="466"/>
      <c r="F3" s="467"/>
      <c r="G3" s="483" t="s">
        <v>319</v>
      </c>
      <c r="H3" s="486" t="s">
        <v>318</v>
      </c>
      <c r="I3" s="491" t="s">
        <v>335</v>
      </c>
      <c r="J3" s="492"/>
      <c r="K3" s="489" t="s">
        <v>289</v>
      </c>
    </row>
    <row r="4" spans="1:11" ht="7.5" customHeight="1" x14ac:dyDescent="0.2">
      <c r="A4" s="456"/>
      <c r="B4" s="459"/>
      <c r="C4" s="462"/>
      <c r="D4" s="476" t="s">
        <v>316</v>
      </c>
      <c r="E4" s="478" t="s">
        <v>253</v>
      </c>
      <c r="F4" s="479" t="s">
        <v>257</v>
      </c>
      <c r="G4" s="484"/>
      <c r="H4" s="487"/>
      <c r="I4" s="493"/>
      <c r="J4" s="494"/>
      <c r="K4" s="475"/>
    </row>
    <row r="5" spans="1:11" ht="58.5" customHeight="1" thickBot="1" x14ac:dyDescent="0.25">
      <c r="A5" s="457"/>
      <c r="B5" s="460"/>
      <c r="C5" s="463"/>
      <c r="D5" s="477"/>
      <c r="E5" s="426"/>
      <c r="F5" s="431"/>
      <c r="G5" s="485"/>
      <c r="H5" s="488"/>
      <c r="I5" s="239" t="s">
        <v>336</v>
      </c>
      <c r="J5" s="240" t="s">
        <v>337</v>
      </c>
      <c r="K5" s="490"/>
    </row>
    <row r="6" spans="1:11" x14ac:dyDescent="0.2">
      <c r="A6" s="447" t="s">
        <v>246</v>
      </c>
      <c r="B6" s="448"/>
      <c r="C6" s="449"/>
      <c r="D6" s="131">
        <f>SUM(D7:D8)</f>
        <v>0</v>
      </c>
      <c r="E6" s="127">
        <f>SUM(E7:E8)</f>
        <v>0</v>
      </c>
      <c r="F6" s="209">
        <f>SUM(F7:F8)</f>
        <v>0</v>
      </c>
      <c r="G6" s="212">
        <f>SUM(G7:G8)</f>
        <v>0</v>
      </c>
      <c r="H6" s="243">
        <f>SUM(H7:H8)</f>
        <v>75396000</v>
      </c>
      <c r="I6" s="244">
        <f>SUM(I7:I8)</f>
        <v>16644000</v>
      </c>
      <c r="J6" s="245">
        <f>SUM(J7:J8)</f>
        <v>58752000</v>
      </c>
      <c r="K6" s="130">
        <f>SUM(K7:K8)</f>
        <v>75396000</v>
      </c>
    </row>
    <row r="7" spans="1:11" x14ac:dyDescent="0.2">
      <c r="A7" s="6"/>
      <c r="B7" s="54"/>
      <c r="C7" s="149" t="s">
        <v>55</v>
      </c>
      <c r="D7" s="132"/>
      <c r="E7" s="210"/>
      <c r="F7" s="211"/>
      <c r="G7" s="167"/>
      <c r="H7" s="241"/>
      <c r="I7" s="69"/>
      <c r="J7" s="133"/>
      <c r="K7" s="146"/>
    </row>
    <row r="8" spans="1:11" x14ac:dyDescent="0.2">
      <c r="A8" s="450" t="s">
        <v>245</v>
      </c>
      <c r="B8" s="451"/>
      <c r="C8" s="452"/>
      <c r="D8" s="201">
        <f t="shared" ref="D8:K8" si="0">SUM(D9:D151)-D91</f>
        <v>0</v>
      </c>
      <c r="E8" s="202">
        <f t="shared" si="0"/>
        <v>0</v>
      </c>
      <c r="F8" s="203">
        <f t="shared" si="0"/>
        <v>0</v>
      </c>
      <c r="G8" s="214">
        <f t="shared" si="0"/>
        <v>0</v>
      </c>
      <c r="H8" s="242">
        <f t="shared" si="0"/>
        <v>75396000</v>
      </c>
      <c r="I8" s="207">
        <f t="shared" si="0"/>
        <v>16644000</v>
      </c>
      <c r="J8" s="103">
        <f t="shared" si="0"/>
        <v>58752000</v>
      </c>
      <c r="K8" s="103">
        <f t="shared" si="0"/>
        <v>75396000</v>
      </c>
    </row>
    <row r="9" spans="1:11" x14ac:dyDescent="0.2">
      <c r="A9" s="27">
        <v>1</v>
      </c>
      <c r="B9" s="55" t="s">
        <v>57</v>
      </c>
      <c r="C9" s="144" t="s">
        <v>43</v>
      </c>
      <c r="D9" s="16"/>
      <c r="E9" s="82"/>
      <c r="F9" s="138"/>
      <c r="G9" s="221"/>
      <c r="H9" s="235"/>
      <c r="I9" s="234"/>
      <c r="J9" s="236"/>
      <c r="K9" s="147"/>
    </row>
    <row r="10" spans="1:11" x14ac:dyDescent="0.2">
      <c r="A10" s="27">
        <v>2</v>
      </c>
      <c r="B10" s="56" t="s">
        <v>58</v>
      </c>
      <c r="C10" s="144" t="s">
        <v>230</v>
      </c>
      <c r="D10" s="16"/>
      <c r="E10" s="82"/>
      <c r="F10" s="138"/>
      <c r="G10" s="233"/>
      <c r="H10" s="235"/>
      <c r="I10" s="234"/>
      <c r="J10" s="236"/>
      <c r="K10" s="147"/>
    </row>
    <row r="11" spans="1:11" x14ac:dyDescent="0.2">
      <c r="A11" s="27">
        <v>3</v>
      </c>
      <c r="B11" s="46" t="s">
        <v>59</v>
      </c>
      <c r="C11" s="97" t="s">
        <v>5</v>
      </c>
      <c r="D11" s="15"/>
      <c r="E11" s="83"/>
      <c r="F11" s="139"/>
      <c r="G11" s="233"/>
      <c r="H11" s="235"/>
      <c r="I11" s="234"/>
      <c r="J11" s="236"/>
      <c r="K11" s="147"/>
    </row>
    <row r="12" spans="1:11" x14ac:dyDescent="0.2">
      <c r="A12" s="27">
        <v>4</v>
      </c>
      <c r="B12" s="55" t="s">
        <v>60</v>
      </c>
      <c r="C12" s="144" t="s">
        <v>231</v>
      </c>
      <c r="D12" s="16"/>
      <c r="E12" s="82"/>
      <c r="F12" s="138"/>
      <c r="G12" s="233"/>
      <c r="H12" s="235"/>
      <c r="I12" s="234"/>
      <c r="J12" s="236"/>
      <c r="K12" s="147"/>
    </row>
    <row r="13" spans="1:11" x14ac:dyDescent="0.2">
      <c r="A13" s="27">
        <v>5</v>
      </c>
      <c r="B13" s="55" t="s">
        <v>61</v>
      </c>
      <c r="C13" s="144" t="s">
        <v>8</v>
      </c>
      <c r="D13" s="16"/>
      <c r="E13" s="82"/>
      <c r="F13" s="138"/>
      <c r="G13" s="233"/>
      <c r="H13" s="235"/>
      <c r="I13" s="234"/>
      <c r="J13" s="236"/>
      <c r="K13" s="147"/>
    </row>
    <row r="14" spans="1:11" x14ac:dyDescent="0.2">
      <c r="A14" s="27">
        <v>6</v>
      </c>
      <c r="B14" s="46" t="s">
        <v>62</v>
      </c>
      <c r="C14" s="97" t="s">
        <v>63</v>
      </c>
      <c r="D14" s="15"/>
      <c r="E14" s="83"/>
      <c r="F14" s="139"/>
      <c r="G14" s="233"/>
      <c r="H14" s="235"/>
      <c r="I14" s="234"/>
      <c r="J14" s="236"/>
      <c r="K14" s="147"/>
    </row>
    <row r="15" spans="1:11" x14ac:dyDescent="0.2">
      <c r="A15" s="27">
        <v>7</v>
      </c>
      <c r="B15" s="55" t="s">
        <v>64</v>
      </c>
      <c r="C15" s="144" t="s">
        <v>232</v>
      </c>
      <c r="D15" s="17"/>
      <c r="E15" s="84"/>
      <c r="F15" s="140"/>
      <c r="G15" s="233"/>
      <c r="H15" s="235"/>
      <c r="I15" s="234"/>
      <c r="J15" s="236"/>
      <c r="K15" s="147"/>
    </row>
    <row r="16" spans="1:11" x14ac:dyDescent="0.2">
      <c r="A16" s="27">
        <v>8</v>
      </c>
      <c r="B16" s="57" t="s">
        <v>65</v>
      </c>
      <c r="C16" s="144" t="s">
        <v>17</v>
      </c>
      <c r="D16" s="15"/>
      <c r="E16" s="83"/>
      <c r="F16" s="139"/>
      <c r="G16" s="233"/>
      <c r="H16" s="235"/>
      <c r="I16" s="234"/>
      <c r="J16" s="236"/>
      <c r="K16" s="147"/>
    </row>
    <row r="17" spans="1:11" x14ac:dyDescent="0.2">
      <c r="A17" s="27">
        <v>9</v>
      </c>
      <c r="B17" s="57" t="s">
        <v>66</v>
      </c>
      <c r="C17" s="144" t="s">
        <v>6</v>
      </c>
      <c r="D17" s="15"/>
      <c r="E17" s="83"/>
      <c r="F17" s="139"/>
      <c r="G17" s="233"/>
      <c r="H17" s="235"/>
      <c r="I17" s="234"/>
      <c r="J17" s="236"/>
      <c r="K17" s="147"/>
    </row>
    <row r="18" spans="1:11" x14ac:dyDescent="0.2">
      <c r="A18" s="27">
        <v>10</v>
      </c>
      <c r="B18" s="57" t="s">
        <v>67</v>
      </c>
      <c r="C18" s="144" t="s">
        <v>18</v>
      </c>
      <c r="D18" s="15"/>
      <c r="E18" s="83"/>
      <c r="F18" s="139"/>
      <c r="G18" s="233"/>
      <c r="H18" s="235"/>
      <c r="I18" s="234"/>
      <c r="J18" s="236"/>
      <c r="K18" s="147"/>
    </row>
    <row r="19" spans="1:11" x14ac:dyDescent="0.2">
      <c r="A19" s="27">
        <v>11</v>
      </c>
      <c r="B19" s="57" t="s">
        <v>68</v>
      </c>
      <c r="C19" s="144" t="s">
        <v>7</v>
      </c>
      <c r="D19" s="15"/>
      <c r="E19" s="83"/>
      <c r="F19" s="139"/>
      <c r="G19" s="233"/>
      <c r="H19" s="235"/>
      <c r="I19" s="234"/>
      <c r="J19" s="236"/>
      <c r="K19" s="147"/>
    </row>
    <row r="20" spans="1:11" x14ac:dyDescent="0.2">
      <c r="A20" s="27">
        <v>12</v>
      </c>
      <c r="B20" s="57" t="s">
        <v>69</v>
      </c>
      <c r="C20" s="144" t="s">
        <v>19</v>
      </c>
      <c r="D20" s="15"/>
      <c r="E20" s="83"/>
      <c r="F20" s="139"/>
      <c r="G20" s="233"/>
      <c r="H20" s="235"/>
      <c r="I20" s="234"/>
      <c r="J20" s="236"/>
      <c r="K20" s="147"/>
    </row>
    <row r="21" spans="1:11" x14ac:dyDescent="0.2">
      <c r="A21" s="27">
        <v>13</v>
      </c>
      <c r="B21" s="57" t="s">
        <v>258</v>
      </c>
      <c r="C21" s="144" t="s">
        <v>259</v>
      </c>
      <c r="D21" s="18"/>
      <c r="E21" s="85"/>
      <c r="F21" s="141"/>
      <c r="G21" s="233"/>
      <c r="H21" s="235"/>
      <c r="I21" s="234"/>
      <c r="J21" s="236"/>
      <c r="K21" s="147"/>
    </row>
    <row r="22" spans="1:11" x14ac:dyDescent="0.2">
      <c r="A22" s="27">
        <v>14</v>
      </c>
      <c r="B22" s="55" t="s">
        <v>70</v>
      </c>
      <c r="C22" s="144" t="s">
        <v>71</v>
      </c>
      <c r="D22" s="19"/>
      <c r="E22" s="86"/>
      <c r="F22" s="142"/>
      <c r="G22" s="233"/>
      <c r="H22" s="235"/>
      <c r="I22" s="234"/>
      <c r="J22" s="236"/>
      <c r="K22" s="147"/>
    </row>
    <row r="23" spans="1:11" x14ac:dyDescent="0.2">
      <c r="A23" s="27">
        <v>15</v>
      </c>
      <c r="B23" s="57" t="s">
        <v>72</v>
      </c>
      <c r="C23" s="144" t="s">
        <v>22</v>
      </c>
      <c r="D23" s="15"/>
      <c r="E23" s="83"/>
      <c r="F23" s="139"/>
      <c r="G23" s="233"/>
      <c r="H23" s="235"/>
      <c r="I23" s="234"/>
      <c r="J23" s="236"/>
      <c r="K23" s="147"/>
    </row>
    <row r="24" spans="1:11" x14ac:dyDescent="0.2">
      <c r="A24" s="27">
        <v>16</v>
      </c>
      <c r="B24" s="57" t="s">
        <v>73</v>
      </c>
      <c r="C24" s="144" t="s">
        <v>10</v>
      </c>
      <c r="D24" s="15"/>
      <c r="E24" s="83"/>
      <c r="F24" s="139"/>
      <c r="G24" s="233"/>
      <c r="H24" s="235"/>
      <c r="I24" s="234"/>
      <c r="J24" s="236"/>
      <c r="K24" s="147"/>
    </row>
    <row r="25" spans="1:11" x14ac:dyDescent="0.2">
      <c r="A25" s="27">
        <v>17</v>
      </c>
      <c r="B25" s="57" t="s">
        <v>74</v>
      </c>
      <c r="C25" s="144" t="s">
        <v>233</v>
      </c>
      <c r="D25" s="15"/>
      <c r="E25" s="83"/>
      <c r="F25" s="139"/>
      <c r="G25" s="233"/>
      <c r="H25" s="235"/>
      <c r="I25" s="234"/>
      <c r="J25" s="236"/>
      <c r="K25" s="147"/>
    </row>
    <row r="26" spans="1:11" x14ac:dyDescent="0.2">
      <c r="A26" s="27">
        <v>18</v>
      </c>
      <c r="B26" s="46" t="s">
        <v>75</v>
      </c>
      <c r="C26" s="97" t="s">
        <v>9</v>
      </c>
      <c r="D26" s="15"/>
      <c r="E26" s="83"/>
      <c r="F26" s="139"/>
      <c r="G26" s="233"/>
      <c r="H26" s="235"/>
      <c r="I26" s="234"/>
      <c r="J26" s="236"/>
      <c r="K26" s="147"/>
    </row>
    <row r="27" spans="1:11" x14ac:dyDescent="0.2">
      <c r="A27" s="27">
        <v>19</v>
      </c>
      <c r="B27" s="55" t="s">
        <v>76</v>
      </c>
      <c r="C27" s="144" t="s">
        <v>11</v>
      </c>
      <c r="D27" s="16"/>
      <c r="E27" s="82"/>
      <c r="F27" s="138"/>
      <c r="G27" s="233"/>
      <c r="H27" s="235"/>
      <c r="I27" s="234"/>
      <c r="J27" s="236"/>
      <c r="K27" s="147"/>
    </row>
    <row r="28" spans="1:11" x14ac:dyDescent="0.2">
      <c r="A28" s="27">
        <v>20</v>
      </c>
      <c r="B28" s="55" t="s">
        <v>77</v>
      </c>
      <c r="C28" s="144" t="s">
        <v>234</v>
      </c>
      <c r="D28" s="16"/>
      <c r="E28" s="82"/>
      <c r="F28" s="138"/>
      <c r="G28" s="233"/>
      <c r="H28" s="235"/>
      <c r="I28" s="234"/>
      <c r="J28" s="236"/>
      <c r="K28" s="147"/>
    </row>
    <row r="29" spans="1:11" x14ac:dyDescent="0.2">
      <c r="A29" s="27">
        <v>21</v>
      </c>
      <c r="B29" s="55" t="s">
        <v>78</v>
      </c>
      <c r="C29" s="144" t="s">
        <v>79</v>
      </c>
      <c r="D29" s="16"/>
      <c r="E29" s="82"/>
      <c r="F29" s="138"/>
      <c r="G29" s="233"/>
      <c r="H29" s="235"/>
      <c r="I29" s="234"/>
      <c r="J29" s="236"/>
      <c r="K29" s="147"/>
    </row>
    <row r="30" spans="1:11" x14ac:dyDescent="0.2">
      <c r="A30" s="27">
        <v>22</v>
      </c>
      <c r="B30" s="58" t="s">
        <v>80</v>
      </c>
      <c r="C30" s="97" t="s">
        <v>39</v>
      </c>
      <c r="D30" s="16"/>
      <c r="E30" s="82"/>
      <c r="F30" s="138"/>
      <c r="G30" s="233"/>
      <c r="H30" s="235"/>
      <c r="I30" s="234"/>
      <c r="J30" s="236"/>
      <c r="K30" s="147"/>
    </row>
    <row r="31" spans="1:11" x14ac:dyDescent="0.2">
      <c r="A31" s="27">
        <v>23</v>
      </c>
      <c r="B31" s="46" t="s">
        <v>81</v>
      </c>
      <c r="C31" s="97" t="s">
        <v>82</v>
      </c>
      <c r="D31" s="15"/>
      <c r="E31" s="83"/>
      <c r="F31" s="139"/>
      <c r="G31" s="233"/>
      <c r="H31" s="235"/>
      <c r="I31" s="234"/>
      <c r="J31" s="236"/>
      <c r="K31" s="147"/>
    </row>
    <row r="32" spans="1:11" x14ac:dyDescent="0.2">
      <c r="A32" s="27">
        <v>24</v>
      </c>
      <c r="B32" s="57" t="s">
        <v>83</v>
      </c>
      <c r="C32" s="144" t="s">
        <v>84</v>
      </c>
      <c r="D32" s="15"/>
      <c r="E32" s="83"/>
      <c r="F32" s="139"/>
      <c r="G32" s="233"/>
      <c r="H32" s="235"/>
      <c r="I32" s="234"/>
      <c r="J32" s="236"/>
      <c r="K32" s="147"/>
    </row>
    <row r="33" spans="1:11" ht="25.5" customHeight="1" x14ac:dyDescent="0.2">
      <c r="A33" s="27">
        <v>25</v>
      </c>
      <c r="B33" s="57" t="s">
        <v>85</v>
      </c>
      <c r="C33" s="144" t="s">
        <v>86</v>
      </c>
      <c r="D33" s="15"/>
      <c r="E33" s="83"/>
      <c r="F33" s="139"/>
      <c r="G33" s="233"/>
      <c r="H33" s="235"/>
      <c r="I33" s="234"/>
      <c r="J33" s="236"/>
      <c r="K33" s="147"/>
    </row>
    <row r="34" spans="1:11" x14ac:dyDescent="0.2">
      <c r="A34" s="27">
        <v>26</v>
      </c>
      <c r="B34" s="55" t="s">
        <v>87</v>
      </c>
      <c r="C34" s="144" t="s">
        <v>88</v>
      </c>
      <c r="D34" s="17"/>
      <c r="E34" s="84"/>
      <c r="F34" s="140"/>
      <c r="G34" s="233"/>
      <c r="H34" s="235"/>
      <c r="I34" s="234"/>
      <c r="J34" s="236"/>
      <c r="K34" s="147"/>
    </row>
    <row r="35" spans="1:11" x14ac:dyDescent="0.2">
      <c r="A35" s="27">
        <v>27</v>
      </c>
      <c r="B35" s="57" t="s">
        <v>89</v>
      </c>
      <c r="C35" s="144" t="s">
        <v>90</v>
      </c>
      <c r="D35" s="15"/>
      <c r="E35" s="83"/>
      <c r="F35" s="139"/>
      <c r="G35" s="233"/>
      <c r="H35" s="235"/>
      <c r="I35" s="234"/>
      <c r="J35" s="236"/>
      <c r="K35" s="147"/>
    </row>
    <row r="36" spans="1:11" x14ac:dyDescent="0.2">
      <c r="A36" s="27">
        <v>28</v>
      </c>
      <c r="B36" s="57" t="s">
        <v>91</v>
      </c>
      <c r="C36" s="144" t="s">
        <v>92</v>
      </c>
      <c r="D36" s="15"/>
      <c r="E36" s="83"/>
      <c r="F36" s="139"/>
      <c r="G36" s="233"/>
      <c r="H36" s="235"/>
      <c r="I36" s="234"/>
      <c r="J36" s="236"/>
      <c r="K36" s="147"/>
    </row>
    <row r="37" spans="1:11" x14ac:dyDescent="0.2">
      <c r="A37" s="27">
        <v>29</v>
      </c>
      <c r="B37" s="56" t="s">
        <v>93</v>
      </c>
      <c r="C37" s="144" t="s">
        <v>94</v>
      </c>
      <c r="D37" s="16"/>
      <c r="E37" s="82"/>
      <c r="F37" s="138"/>
      <c r="G37" s="233"/>
      <c r="H37" s="235"/>
      <c r="I37" s="234"/>
      <c r="J37" s="236"/>
      <c r="K37" s="147"/>
    </row>
    <row r="38" spans="1:11" ht="24" x14ac:dyDescent="0.2">
      <c r="A38" s="27">
        <v>30</v>
      </c>
      <c r="B38" s="58" t="s">
        <v>95</v>
      </c>
      <c r="C38" s="97" t="s">
        <v>23</v>
      </c>
      <c r="D38" s="17"/>
      <c r="E38" s="84"/>
      <c r="F38" s="140"/>
      <c r="G38" s="233"/>
      <c r="H38" s="235"/>
      <c r="I38" s="234"/>
      <c r="J38" s="236"/>
      <c r="K38" s="147"/>
    </row>
    <row r="39" spans="1:11" x14ac:dyDescent="0.2">
      <c r="A39" s="27">
        <v>31</v>
      </c>
      <c r="B39" s="46" t="s">
        <v>96</v>
      </c>
      <c r="C39" s="97" t="s">
        <v>56</v>
      </c>
      <c r="D39" s="16"/>
      <c r="E39" s="82"/>
      <c r="F39" s="138"/>
      <c r="G39" s="233"/>
      <c r="H39" s="235"/>
      <c r="I39" s="234"/>
      <c r="J39" s="236"/>
      <c r="K39" s="147"/>
    </row>
    <row r="40" spans="1:11" x14ac:dyDescent="0.2">
      <c r="A40" s="27">
        <v>32</v>
      </c>
      <c r="B40" s="45" t="s">
        <v>97</v>
      </c>
      <c r="C40" s="97" t="s">
        <v>40</v>
      </c>
      <c r="D40" s="15"/>
      <c r="E40" s="83"/>
      <c r="F40" s="139"/>
      <c r="G40" s="233"/>
      <c r="H40" s="235"/>
      <c r="I40" s="234"/>
      <c r="J40" s="236"/>
      <c r="K40" s="147"/>
    </row>
    <row r="41" spans="1:11" x14ac:dyDescent="0.2">
      <c r="A41" s="27">
        <v>33</v>
      </c>
      <c r="B41" s="55" t="s">
        <v>98</v>
      </c>
      <c r="C41" s="144" t="s">
        <v>38</v>
      </c>
      <c r="D41" s="16"/>
      <c r="E41" s="82"/>
      <c r="F41" s="138"/>
      <c r="G41" s="233"/>
      <c r="H41" s="235"/>
      <c r="I41" s="234"/>
      <c r="J41" s="236"/>
      <c r="K41" s="147"/>
    </row>
    <row r="42" spans="1:11" x14ac:dyDescent="0.2">
      <c r="A42" s="27">
        <v>34</v>
      </c>
      <c r="B42" s="56" t="s">
        <v>99</v>
      </c>
      <c r="C42" s="144" t="s">
        <v>16</v>
      </c>
      <c r="D42" s="17"/>
      <c r="E42" s="84"/>
      <c r="F42" s="140"/>
      <c r="G42" s="233"/>
      <c r="H42" s="235"/>
      <c r="I42" s="234"/>
      <c r="J42" s="236"/>
      <c r="K42" s="147"/>
    </row>
    <row r="43" spans="1:11" x14ac:dyDescent="0.2">
      <c r="A43" s="27">
        <v>35</v>
      </c>
      <c r="B43" s="57" t="s">
        <v>100</v>
      </c>
      <c r="C43" s="144" t="s">
        <v>21</v>
      </c>
      <c r="D43" s="16"/>
      <c r="E43" s="82"/>
      <c r="F43" s="138"/>
      <c r="G43" s="233"/>
      <c r="H43" s="235"/>
      <c r="I43" s="234"/>
      <c r="J43" s="236"/>
      <c r="K43" s="147"/>
    </row>
    <row r="44" spans="1:11" x14ac:dyDescent="0.2">
      <c r="A44" s="27">
        <v>36</v>
      </c>
      <c r="B44" s="56" t="s">
        <v>101</v>
      </c>
      <c r="C44" s="144" t="s">
        <v>25</v>
      </c>
      <c r="D44" s="16"/>
      <c r="E44" s="82"/>
      <c r="F44" s="138"/>
      <c r="G44" s="233"/>
      <c r="H44" s="235"/>
      <c r="I44" s="234"/>
      <c r="J44" s="236"/>
      <c r="K44" s="147"/>
    </row>
    <row r="45" spans="1:11" x14ac:dyDescent="0.2">
      <c r="A45" s="27">
        <v>37</v>
      </c>
      <c r="B45" s="55" t="s">
        <v>102</v>
      </c>
      <c r="C45" s="144" t="s">
        <v>235</v>
      </c>
      <c r="D45" s="15"/>
      <c r="E45" s="83"/>
      <c r="F45" s="139"/>
      <c r="G45" s="233"/>
      <c r="H45" s="235"/>
      <c r="I45" s="234"/>
      <c r="J45" s="236"/>
      <c r="K45" s="147"/>
    </row>
    <row r="46" spans="1:11" x14ac:dyDescent="0.2">
      <c r="A46" s="27">
        <v>38</v>
      </c>
      <c r="B46" s="59" t="s">
        <v>103</v>
      </c>
      <c r="C46" s="150" t="s">
        <v>236</v>
      </c>
      <c r="D46" s="16"/>
      <c r="E46" s="82"/>
      <c r="F46" s="138"/>
      <c r="G46" s="233"/>
      <c r="H46" s="235"/>
      <c r="I46" s="234"/>
      <c r="J46" s="236"/>
      <c r="K46" s="147"/>
    </row>
    <row r="47" spans="1:11" x14ac:dyDescent="0.2">
      <c r="A47" s="27">
        <v>39</v>
      </c>
      <c r="B47" s="55" t="s">
        <v>104</v>
      </c>
      <c r="C47" s="144" t="s">
        <v>237</v>
      </c>
      <c r="D47" s="16"/>
      <c r="E47" s="82"/>
      <c r="F47" s="138"/>
      <c r="G47" s="233"/>
      <c r="H47" s="235"/>
      <c r="I47" s="234"/>
      <c r="J47" s="236"/>
      <c r="K47" s="147"/>
    </row>
    <row r="48" spans="1:11" x14ac:dyDescent="0.2">
      <c r="A48" s="27">
        <v>40</v>
      </c>
      <c r="B48" s="55" t="s">
        <v>105</v>
      </c>
      <c r="C48" s="144" t="s">
        <v>24</v>
      </c>
      <c r="D48" s="20"/>
      <c r="E48" s="87"/>
      <c r="F48" s="143"/>
      <c r="G48" s="233"/>
      <c r="H48" s="235"/>
      <c r="I48" s="234"/>
      <c r="J48" s="236"/>
      <c r="K48" s="147"/>
    </row>
    <row r="49" spans="1:11" x14ac:dyDescent="0.2">
      <c r="A49" s="27">
        <v>41</v>
      </c>
      <c r="B49" s="57" t="s">
        <v>106</v>
      </c>
      <c r="C49" s="144" t="s">
        <v>20</v>
      </c>
      <c r="D49" s="16"/>
      <c r="E49" s="82"/>
      <c r="F49" s="138"/>
      <c r="G49" s="233"/>
      <c r="H49" s="235"/>
      <c r="I49" s="234"/>
      <c r="J49" s="236"/>
      <c r="K49" s="147"/>
    </row>
    <row r="50" spans="1:11" x14ac:dyDescent="0.2">
      <c r="A50" s="27">
        <v>42</v>
      </c>
      <c r="B50" s="56" t="s">
        <v>107</v>
      </c>
      <c r="C50" s="144" t="s">
        <v>108</v>
      </c>
      <c r="D50" s="17"/>
      <c r="E50" s="84"/>
      <c r="F50" s="140"/>
      <c r="G50" s="233"/>
      <c r="H50" s="235"/>
      <c r="I50" s="234"/>
      <c r="J50" s="236"/>
      <c r="K50" s="147"/>
    </row>
    <row r="51" spans="1:11" x14ac:dyDescent="0.2">
      <c r="A51" s="27">
        <v>43</v>
      </c>
      <c r="B51" s="46" t="s">
        <v>109</v>
      </c>
      <c r="C51" s="97" t="s">
        <v>110</v>
      </c>
      <c r="D51" s="15"/>
      <c r="E51" s="83"/>
      <c r="F51" s="139"/>
      <c r="G51" s="233"/>
      <c r="H51" s="235"/>
      <c r="I51" s="234"/>
      <c r="J51" s="236"/>
      <c r="K51" s="147"/>
    </row>
    <row r="52" spans="1:11" x14ac:dyDescent="0.2">
      <c r="A52" s="27">
        <v>44</v>
      </c>
      <c r="B52" s="55" t="s">
        <v>111</v>
      </c>
      <c r="C52" s="144" t="s">
        <v>242</v>
      </c>
      <c r="D52" s="16"/>
      <c r="E52" s="82"/>
      <c r="F52" s="138"/>
      <c r="G52" s="233"/>
      <c r="H52" s="235"/>
      <c r="I52" s="234"/>
      <c r="J52" s="236"/>
      <c r="K52" s="147"/>
    </row>
    <row r="53" spans="1:11" x14ac:dyDescent="0.2">
      <c r="A53" s="27">
        <v>45</v>
      </c>
      <c r="B53" s="55" t="s">
        <v>112</v>
      </c>
      <c r="C53" s="144" t="s">
        <v>2</v>
      </c>
      <c r="D53" s="15"/>
      <c r="E53" s="83"/>
      <c r="F53" s="139"/>
      <c r="G53" s="233"/>
      <c r="H53" s="235"/>
      <c r="I53" s="234"/>
      <c r="J53" s="236"/>
      <c r="K53" s="147"/>
    </row>
    <row r="54" spans="1:11" x14ac:dyDescent="0.2">
      <c r="A54" s="27">
        <v>46</v>
      </c>
      <c r="B54" s="57" t="s">
        <v>113</v>
      </c>
      <c r="C54" s="144" t="s">
        <v>3</v>
      </c>
      <c r="D54" s="16"/>
      <c r="E54" s="82"/>
      <c r="F54" s="138"/>
      <c r="G54" s="233"/>
      <c r="H54" s="235"/>
      <c r="I54" s="234"/>
      <c r="J54" s="236"/>
      <c r="K54" s="147"/>
    </row>
    <row r="55" spans="1:11" x14ac:dyDescent="0.2">
      <c r="A55" s="27">
        <v>47</v>
      </c>
      <c r="B55" s="57" t="s">
        <v>114</v>
      </c>
      <c r="C55" s="144" t="s">
        <v>238</v>
      </c>
      <c r="D55" s="16"/>
      <c r="E55" s="82"/>
      <c r="F55" s="138"/>
      <c r="G55" s="233"/>
      <c r="H55" s="235"/>
      <c r="I55" s="234"/>
      <c r="J55" s="236"/>
      <c r="K55" s="147"/>
    </row>
    <row r="56" spans="1:11" x14ac:dyDescent="0.2">
      <c r="A56" s="27">
        <v>48</v>
      </c>
      <c r="B56" s="56" t="s">
        <v>115</v>
      </c>
      <c r="C56" s="144" t="s">
        <v>0</v>
      </c>
      <c r="D56" s="15"/>
      <c r="E56" s="83"/>
      <c r="F56" s="139"/>
      <c r="G56" s="233"/>
      <c r="H56" s="235"/>
      <c r="I56" s="234"/>
      <c r="J56" s="236"/>
      <c r="K56" s="147"/>
    </row>
    <row r="57" spans="1:11" x14ac:dyDescent="0.2">
      <c r="A57" s="27">
        <v>49</v>
      </c>
      <c r="B57" s="57" t="s">
        <v>116</v>
      </c>
      <c r="C57" s="144" t="s">
        <v>4</v>
      </c>
      <c r="D57" s="15"/>
      <c r="E57" s="83"/>
      <c r="F57" s="139"/>
      <c r="G57" s="233"/>
      <c r="H57" s="235"/>
      <c r="I57" s="234"/>
      <c r="J57" s="236"/>
      <c r="K57" s="147"/>
    </row>
    <row r="58" spans="1:11" x14ac:dyDescent="0.2">
      <c r="A58" s="27">
        <v>50</v>
      </c>
      <c r="B58" s="56" t="s">
        <v>117</v>
      </c>
      <c r="C58" s="144" t="s">
        <v>1</v>
      </c>
      <c r="D58" s="16"/>
      <c r="E58" s="82"/>
      <c r="F58" s="138"/>
      <c r="G58" s="233"/>
      <c r="H58" s="235"/>
      <c r="I58" s="234"/>
      <c r="J58" s="236"/>
      <c r="K58" s="147"/>
    </row>
    <row r="59" spans="1:11" x14ac:dyDescent="0.2">
      <c r="A59" s="27">
        <v>51</v>
      </c>
      <c r="B59" s="57" t="s">
        <v>118</v>
      </c>
      <c r="C59" s="144" t="s">
        <v>239</v>
      </c>
      <c r="D59" s="15"/>
      <c r="E59" s="83"/>
      <c r="F59" s="139"/>
      <c r="G59" s="233"/>
      <c r="H59" s="235"/>
      <c r="I59" s="234"/>
      <c r="J59" s="236"/>
      <c r="K59" s="147"/>
    </row>
    <row r="60" spans="1:11" x14ac:dyDescent="0.2">
      <c r="A60" s="27">
        <v>52</v>
      </c>
      <c r="B60" s="57" t="s">
        <v>119</v>
      </c>
      <c r="C60" s="144" t="s">
        <v>26</v>
      </c>
      <c r="D60" s="16"/>
      <c r="E60" s="82"/>
      <c r="F60" s="138"/>
      <c r="G60" s="233"/>
      <c r="H60" s="235"/>
      <c r="I60" s="234"/>
      <c r="J60" s="236"/>
      <c r="K60" s="147"/>
    </row>
    <row r="61" spans="1:11" x14ac:dyDescent="0.2">
      <c r="A61" s="27">
        <v>53</v>
      </c>
      <c r="B61" s="57" t="s">
        <v>120</v>
      </c>
      <c r="C61" s="144" t="s">
        <v>240</v>
      </c>
      <c r="D61" s="15"/>
      <c r="E61" s="83"/>
      <c r="F61" s="139"/>
      <c r="G61" s="233"/>
      <c r="H61" s="235"/>
      <c r="I61" s="234"/>
      <c r="J61" s="236"/>
      <c r="K61" s="147"/>
    </row>
    <row r="62" spans="1:11" x14ac:dyDescent="0.2">
      <c r="A62" s="27">
        <v>54</v>
      </c>
      <c r="B62" s="57" t="s">
        <v>121</v>
      </c>
      <c r="C62" s="144" t="s">
        <v>122</v>
      </c>
      <c r="D62" s="15"/>
      <c r="E62" s="83"/>
      <c r="F62" s="139"/>
      <c r="G62" s="233"/>
      <c r="H62" s="235"/>
      <c r="I62" s="234"/>
      <c r="J62" s="236"/>
      <c r="K62" s="147"/>
    </row>
    <row r="63" spans="1:11" x14ac:dyDescent="0.2">
      <c r="A63" s="27">
        <v>55</v>
      </c>
      <c r="B63" s="57" t="s">
        <v>244</v>
      </c>
      <c r="C63" s="144" t="s">
        <v>243</v>
      </c>
      <c r="D63" s="15"/>
      <c r="E63" s="83"/>
      <c r="F63" s="139"/>
      <c r="G63" s="233"/>
      <c r="H63" s="235"/>
      <c r="I63" s="234"/>
      <c r="J63" s="236"/>
      <c r="K63" s="147"/>
    </row>
    <row r="64" spans="1:11" x14ac:dyDescent="0.2">
      <c r="A64" s="27">
        <v>56</v>
      </c>
      <c r="B64" s="57" t="s">
        <v>260</v>
      </c>
      <c r="C64" s="144" t="s">
        <v>261</v>
      </c>
      <c r="D64" s="21"/>
      <c r="E64" s="73"/>
      <c r="F64" s="144"/>
      <c r="G64" s="233"/>
      <c r="H64" s="235"/>
      <c r="I64" s="234"/>
      <c r="J64" s="236"/>
      <c r="K64" s="147"/>
    </row>
    <row r="65" spans="1:11" x14ac:dyDescent="0.2">
      <c r="A65" s="27">
        <v>57</v>
      </c>
      <c r="B65" s="57" t="s">
        <v>123</v>
      </c>
      <c r="C65" s="144" t="s">
        <v>53</v>
      </c>
      <c r="D65" s="15"/>
      <c r="E65" s="83"/>
      <c r="F65" s="139"/>
      <c r="G65" s="233"/>
      <c r="H65" s="235"/>
      <c r="I65" s="234"/>
      <c r="J65" s="236"/>
      <c r="K65" s="147"/>
    </row>
    <row r="66" spans="1:11" x14ac:dyDescent="0.2">
      <c r="A66" s="27">
        <v>58</v>
      </c>
      <c r="B66" s="56" t="s">
        <v>124</v>
      </c>
      <c r="C66" s="144" t="s">
        <v>262</v>
      </c>
      <c r="D66" s="15"/>
      <c r="E66" s="83"/>
      <c r="F66" s="139"/>
      <c r="G66" s="233"/>
      <c r="H66" s="235"/>
      <c r="I66" s="234"/>
      <c r="J66" s="236"/>
      <c r="K66" s="147"/>
    </row>
    <row r="67" spans="1:11" x14ac:dyDescent="0.2">
      <c r="A67" s="27">
        <v>59</v>
      </c>
      <c r="B67" s="55" t="s">
        <v>125</v>
      </c>
      <c r="C67" s="144" t="s">
        <v>126</v>
      </c>
      <c r="D67" s="15"/>
      <c r="E67" s="83"/>
      <c r="F67" s="139"/>
      <c r="G67" s="233"/>
      <c r="H67" s="235"/>
      <c r="I67" s="234"/>
      <c r="J67" s="236"/>
      <c r="K67" s="147"/>
    </row>
    <row r="68" spans="1:11" x14ac:dyDescent="0.2">
      <c r="A68" s="27">
        <v>60</v>
      </c>
      <c r="B68" s="56" t="s">
        <v>127</v>
      </c>
      <c r="C68" s="144" t="s">
        <v>263</v>
      </c>
      <c r="D68" s="15"/>
      <c r="E68" s="83"/>
      <c r="F68" s="139"/>
      <c r="G68" s="233"/>
      <c r="H68" s="235"/>
      <c r="I68" s="234"/>
      <c r="J68" s="236"/>
      <c r="K68" s="147"/>
    </row>
    <row r="69" spans="1:11" ht="24" x14ac:dyDescent="0.2">
      <c r="A69" s="27">
        <v>61</v>
      </c>
      <c r="B69" s="57" t="s">
        <v>128</v>
      </c>
      <c r="C69" s="144" t="s">
        <v>248</v>
      </c>
      <c r="D69" s="15"/>
      <c r="E69" s="83"/>
      <c r="F69" s="139"/>
      <c r="G69" s="233"/>
      <c r="H69" s="235"/>
      <c r="I69" s="234"/>
      <c r="J69" s="236"/>
      <c r="K69" s="147"/>
    </row>
    <row r="70" spans="1:11" ht="24" x14ac:dyDescent="0.2">
      <c r="A70" s="27">
        <v>62</v>
      </c>
      <c r="B70" s="55" t="s">
        <v>129</v>
      </c>
      <c r="C70" s="144" t="s">
        <v>264</v>
      </c>
      <c r="D70" s="15"/>
      <c r="E70" s="83"/>
      <c r="F70" s="139"/>
      <c r="G70" s="233"/>
      <c r="H70" s="235"/>
      <c r="I70" s="234"/>
      <c r="J70" s="236"/>
      <c r="K70" s="147"/>
    </row>
    <row r="71" spans="1:11" ht="24" x14ac:dyDescent="0.2">
      <c r="A71" s="27">
        <v>63</v>
      </c>
      <c r="B71" s="55" t="s">
        <v>130</v>
      </c>
      <c r="C71" s="144" t="s">
        <v>265</v>
      </c>
      <c r="D71" s="15"/>
      <c r="E71" s="83"/>
      <c r="F71" s="139"/>
      <c r="G71" s="233"/>
      <c r="H71" s="235"/>
      <c r="I71" s="234"/>
      <c r="J71" s="236"/>
      <c r="K71" s="147"/>
    </row>
    <row r="72" spans="1:11" x14ac:dyDescent="0.2">
      <c r="A72" s="27">
        <v>64</v>
      </c>
      <c r="B72" s="56" t="s">
        <v>131</v>
      </c>
      <c r="C72" s="144" t="s">
        <v>266</v>
      </c>
      <c r="D72" s="15"/>
      <c r="E72" s="83"/>
      <c r="F72" s="139"/>
      <c r="G72" s="233"/>
      <c r="H72" s="235"/>
      <c r="I72" s="234"/>
      <c r="J72" s="236"/>
      <c r="K72" s="147"/>
    </row>
    <row r="73" spans="1:11" x14ac:dyDescent="0.2">
      <c r="A73" s="27">
        <v>65</v>
      </c>
      <c r="B73" s="56" t="s">
        <v>132</v>
      </c>
      <c r="C73" s="144" t="s">
        <v>52</v>
      </c>
      <c r="D73" s="15"/>
      <c r="E73" s="83"/>
      <c r="F73" s="139"/>
      <c r="G73" s="233"/>
      <c r="H73" s="235"/>
      <c r="I73" s="234"/>
      <c r="J73" s="236"/>
      <c r="K73" s="147"/>
    </row>
    <row r="74" spans="1:11" x14ac:dyDescent="0.2">
      <c r="A74" s="27">
        <v>66</v>
      </c>
      <c r="B74" s="56" t="s">
        <v>133</v>
      </c>
      <c r="C74" s="144" t="s">
        <v>267</v>
      </c>
      <c r="D74" s="15"/>
      <c r="E74" s="83"/>
      <c r="F74" s="139"/>
      <c r="G74" s="233"/>
      <c r="H74" s="235"/>
      <c r="I74" s="234"/>
      <c r="J74" s="236"/>
      <c r="K74" s="147"/>
    </row>
    <row r="75" spans="1:11" ht="23.25" customHeight="1" x14ac:dyDescent="0.2">
      <c r="A75" s="27">
        <v>67</v>
      </c>
      <c r="B75" s="56" t="s">
        <v>134</v>
      </c>
      <c r="C75" s="144" t="s">
        <v>268</v>
      </c>
      <c r="D75" s="15"/>
      <c r="E75" s="83"/>
      <c r="F75" s="139"/>
      <c r="G75" s="233"/>
      <c r="H75" s="235"/>
      <c r="I75" s="234"/>
      <c r="J75" s="236"/>
      <c r="K75" s="147"/>
    </row>
    <row r="76" spans="1:11" ht="23.25" customHeight="1" x14ac:dyDescent="0.2">
      <c r="A76" s="27">
        <v>68</v>
      </c>
      <c r="B76" s="55" t="s">
        <v>135</v>
      </c>
      <c r="C76" s="144" t="s">
        <v>269</v>
      </c>
      <c r="D76" s="15"/>
      <c r="E76" s="83"/>
      <c r="F76" s="139"/>
      <c r="G76" s="233"/>
      <c r="H76" s="235"/>
      <c r="I76" s="234"/>
      <c r="J76" s="236"/>
      <c r="K76" s="147"/>
    </row>
    <row r="77" spans="1:11" ht="23.25" customHeight="1" x14ac:dyDescent="0.2">
      <c r="A77" s="27">
        <v>69</v>
      </c>
      <c r="B77" s="56" t="s">
        <v>136</v>
      </c>
      <c r="C77" s="144" t="s">
        <v>270</v>
      </c>
      <c r="D77" s="15"/>
      <c r="E77" s="83"/>
      <c r="F77" s="139"/>
      <c r="G77" s="233"/>
      <c r="H77" s="235"/>
      <c r="I77" s="234"/>
      <c r="J77" s="236"/>
      <c r="K77" s="147"/>
    </row>
    <row r="78" spans="1:11" ht="23.25" customHeight="1" x14ac:dyDescent="0.2">
      <c r="A78" s="27">
        <v>70</v>
      </c>
      <c r="B78" s="56" t="s">
        <v>137</v>
      </c>
      <c r="C78" s="144" t="s">
        <v>271</v>
      </c>
      <c r="D78" s="15"/>
      <c r="E78" s="83"/>
      <c r="F78" s="139"/>
      <c r="G78" s="233"/>
      <c r="H78" s="235"/>
      <c r="I78" s="234"/>
      <c r="J78" s="236"/>
      <c r="K78" s="147"/>
    </row>
    <row r="79" spans="1:11" ht="23.25" customHeight="1" x14ac:dyDescent="0.2">
      <c r="A79" s="27">
        <v>71</v>
      </c>
      <c r="B79" s="55" t="s">
        <v>138</v>
      </c>
      <c r="C79" s="144" t="s">
        <v>272</v>
      </c>
      <c r="D79" s="15"/>
      <c r="E79" s="83"/>
      <c r="F79" s="139"/>
      <c r="G79" s="233"/>
      <c r="H79" s="235"/>
      <c r="I79" s="234"/>
      <c r="J79" s="236"/>
      <c r="K79" s="147"/>
    </row>
    <row r="80" spans="1:11" ht="23.25" customHeight="1" x14ac:dyDescent="0.2">
      <c r="A80" s="27">
        <v>72</v>
      </c>
      <c r="B80" s="55" t="s">
        <v>139</v>
      </c>
      <c r="C80" s="144" t="s">
        <v>273</v>
      </c>
      <c r="D80" s="16"/>
      <c r="E80" s="82"/>
      <c r="F80" s="138"/>
      <c r="G80" s="233"/>
      <c r="H80" s="235"/>
      <c r="I80" s="234"/>
      <c r="J80" s="236"/>
      <c r="K80" s="147"/>
    </row>
    <row r="81" spans="1:11" ht="23.25" customHeight="1" x14ac:dyDescent="0.2">
      <c r="A81" s="27">
        <v>73</v>
      </c>
      <c r="B81" s="55" t="s">
        <v>140</v>
      </c>
      <c r="C81" s="144" t="s">
        <v>274</v>
      </c>
      <c r="D81" s="15"/>
      <c r="E81" s="83"/>
      <c r="F81" s="139"/>
      <c r="G81" s="233"/>
      <c r="H81" s="235"/>
      <c r="I81" s="234"/>
      <c r="J81" s="236"/>
      <c r="K81" s="147"/>
    </row>
    <row r="82" spans="1:11" x14ac:dyDescent="0.2">
      <c r="A82" s="27">
        <v>74</v>
      </c>
      <c r="B82" s="57" t="s">
        <v>141</v>
      </c>
      <c r="C82" s="144" t="s">
        <v>142</v>
      </c>
      <c r="D82" s="15"/>
      <c r="E82" s="83"/>
      <c r="F82" s="139"/>
      <c r="G82" s="233"/>
      <c r="H82" s="235"/>
      <c r="I82" s="234"/>
      <c r="J82" s="236"/>
      <c r="K82" s="147"/>
    </row>
    <row r="83" spans="1:11" x14ac:dyDescent="0.2">
      <c r="A83" s="27">
        <v>75</v>
      </c>
      <c r="B83" s="55" t="s">
        <v>143</v>
      </c>
      <c r="C83" s="144" t="s">
        <v>275</v>
      </c>
      <c r="D83" s="15"/>
      <c r="E83" s="83"/>
      <c r="F83" s="139"/>
      <c r="G83" s="233"/>
      <c r="H83" s="235"/>
      <c r="I83" s="234"/>
      <c r="J83" s="236"/>
      <c r="K83" s="147"/>
    </row>
    <row r="84" spans="1:11" x14ac:dyDescent="0.2">
      <c r="A84" s="27">
        <v>76</v>
      </c>
      <c r="B84" s="57" t="s">
        <v>144</v>
      </c>
      <c r="C84" s="144" t="s">
        <v>35</v>
      </c>
      <c r="D84" s="15"/>
      <c r="E84" s="83"/>
      <c r="F84" s="139"/>
      <c r="G84" s="233"/>
      <c r="H84" s="235"/>
      <c r="I84" s="234"/>
      <c r="J84" s="236"/>
      <c r="K84" s="147"/>
    </row>
    <row r="85" spans="1:11" x14ac:dyDescent="0.2">
      <c r="A85" s="27">
        <v>77</v>
      </c>
      <c r="B85" s="55" t="s">
        <v>145</v>
      </c>
      <c r="C85" s="144" t="s">
        <v>37</v>
      </c>
      <c r="D85" s="15"/>
      <c r="E85" s="83"/>
      <c r="F85" s="139"/>
      <c r="G85" s="233"/>
      <c r="H85" s="235"/>
      <c r="I85" s="234"/>
      <c r="J85" s="236"/>
      <c r="K85" s="147"/>
    </row>
    <row r="86" spans="1:11" x14ac:dyDescent="0.2">
      <c r="A86" s="27">
        <v>78</v>
      </c>
      <c r="B86" s="55" t="s">
        <v>146</v>
      </c>
      <c r="C86" s="144" t="s">
        <v>36</v>
      </c>
      <c r="D86" s="15"/>
      <c r="E86" s="83"/>
      <c r="F86" s="139"/>
      <c r="G86" s="233"/>
      <c r="H86" s="235"/>
      <c r="I86" s="234"/>
      <c r="J86" s="236"/>
      <c r="K86" s="147"/>
    </row>
    <row r="87" spans="1:11" x14ac:dyDescent="0.2">
      <c r="A87" s="27">
        <v>79</v>
      </c>
      <c r="B87" s="55" t="s">
        <v>147</v>
      </c>
      <c r="C87" s="144" t="s">
        <v>51</v>
      </c>
      <c r="D87" s="15"/>
      <c r="E87" s="83"/>
      <c r="F87" s="139"/>
      <c r="G87" s="233"/>
      <c r="H87" s="235"/>
      <c r="I87" s="234"/>
      <c r="J87" s="236"/>
      <c r="K87" s="147"/>
    </row>
    <row r="88" spans="1:11" x14ac:dyDescent="0.2">
      <c r="A88" s="27">
        <v>80</v>
      </c>
      <c r="B88" s="55" t="s">
        <v>148</v>
      </c>
      <c r="C88" s="144" t="s">
        <v>254</v>
      </c>
      <c r="D88" s="15"/>
      <c r="E88" s="83"/>
      <c r="F88" s="139"/>
      <c r="G88" s="233"/>
      <c r="H88" s="235"/>
      <c r="I88" s="234"/>
      <c r="J88" s="236"/>
      <c r="K88" s="147"/>
    </row>
    <row r="89" spans="1:11" x14ac:dyDescent="0.2">
      <c r="A89" s="27">
        <v>81</v>
      </c>
      <c r="B89" s="55" t="s">
        <v>149</v>
      </c>
      <c r="C89" s="73" t="s">
        <v>334</v>
      </c>
      <c r="D89" s="15"/>
      <c r="E89" s="83"/>
      <c r="F89" s="139"/>
      <c r="G89" s="233"/>
      <c r="H89" s="235"/>
      <c r="I89" s="234"/>
      <c r="J89" s="236"/>
      <c r="K89" s="147"/>
    </row>
    <row r="90" spans="1:11" x14ac:dyDescent="0.2">
      <c r="A90" s="27">
        <v>82</v>
      </c>
      <c r="B90" s="56" t="s">
        <v>150</v>
      </c>
      <c r="C90" s="97" t="s">
        <v>291</v>
      </c>
      <c r="D90" s="15"/>
      <c r="E90" s="83"/>
      <c r="F90" s="139"/>
      <c r="G90" s="233"/>
      <c r="H90" s="235"/>
      <c r="I90" s="234"/>
      <c r="J90" s="236"/>
      <c r="K90" s="147"/>
    </row>
    <row r="91" spans="1:11" ht="24" x14ac:dyDescent="0.2">
      <c r="A91" s="464">
        <v>83</v>
      </c>
      <c r="B91" s="446" t="s">
        <v>151</v>
      </c>
      <c r="C91" s="129" t="s">
        <v>276</v>
      </c>
      <c r="D91" s="15"/>
      <c r="E91" s="83"/>
      <c r="F91" s="139"/>
      <c r="G91" s="233"/>
      <c r="H91" s="235"/>
      <c r="I91" s="234"/>
      <c r="J91" s="236"/>
      <c r="K91" s="147"/>
    </row>
    <row r="92" spans="1:11" ht="36" x14ac:dyDescent="0.2">
      <c r="A92" s="464"/>
      <c r="B92" s="446"/>
      <c r="C92" s="73" t="s">
        <v>330</v>
      </c>
      <c r="D92" s="15"/>
      <c r="E92" s="83"/>
      <c r="F92" s="139"/>
      <c r="G92" s="233"/>
      <c r="H92" s="235"/>
      <c r="I92" s="234"/>
      <c r="J92" s="236"/>
      <c r="K92" s="147"/>
    </row>
    <row r="93" spans="1:11" ht="24" x14ac:dyDescent="0.2">
      <c r="A93" s="464"/>
      <c r="B93" s="446"/>
      <c r="C93" s="73" t="s">
        <v>277</v>
      </c>
      <c r="D93" s="15"/>
      <c r="E93" s="83"/>
      <c r="F93" s="139"/>
      <c r="G93" s="233"/>
      <c r="H93" s="235"/>
      <c r="I93" s="234"/>
      <c r="J93" s="236"/>
      <c r="K93" s="147"/>
    </row>
    <row r="94" spans="1:11" ht="36" x14ac:dyDescent="0.2">
      <c r="A94" s="464"/>
      <c r="B94" s="446"/>
      <c r="C94" s="166" t="s">
        <v>331</v>
      </c>
      <c r="D94" s="15"/>
      <c r="E94" s="83"/>
      <c r="F94" s="139"/>
      <c r="G94" s="233"/>
      <c r="H94" s="235"/>
      <c r="I94" s="234"/>
      <c r="J94" s="236"/>
      <c r="K94" s="147"/>
    </row>
    <row r="95" spans="1:11" ht="24" x14ac:dyDescent="0.2">
      <c r="A95" s="27">
        <v>84</v>
      </c>
      <c r="B95" s="56" t="s">
        <v>152</v>
      </c>
      <c r="C95" s="97" t="s">
        <v>50</v>
      </c>
      <c r="D95" s="15"/>
      <c r="E95" s="83"/>
      <c r="F95" s="139"/>
      <c r="G95" s="233"/>
      <c r="H95" s="235"/>
      <c r="I95" s="234"/>
      <c r="J95" s="236"/>
      <c r="K95" s="147"/>
    </row>
    <row r="96" spans="1:11" x14ac:dyDescent="0.2">
      <c r="A96" s="27">
        <v>85</v>
      </c>
      <c r="B96" s="56" t="s">
        <v>153</v>
      </c>
      <c r="C96" s="97" t="s">
        <v>154</v>
      </c>
      <c r="D96" s="15"/>
      <c r="E96" s="83"/>
      <c r="F96" s="139"/>
      <c r="G96" s="233"/>
      <c r="H96" s="235"/>
      <c r="I96" s="234"/>
      <c r="J96" s="236"/>
      <c r="K96" s="147"/>
    </row>
    <row r="97" spans="1:11" x14ac:dyDescent="0.2">
      <c r="A97" s="27">
        <v>86</v>
      </c>
      <c r="B97" s="57" t="s">
        <v>155</v>
      </c>
      <c r="C97" s="97" t="s">
        <v>156</v>
      </c>
      <c r="D97" s="15"/>
      <c r="E97" s="83"/>
      <c r="F97" s="139"/>
      <c r="G97" s="233"/>
      <c r="H97" s="235"/>
      <c r="I97" s="234"/>
      <c r="J97" s="236"/>
      <c r="K97" s="147"/>
    </row>
    <row r="98" spans="1:11" x14ac:dyDescent="0.2">
      <c r="A98" s="27">
        <v>87</v>
      </c>
      <c r="B98" s="56" t="s">
        <v>157</v>
      </c>
      <c r="C98" s="144" t="s">
        <v>28</v>
      </c>
      <c r="D98" s="17"/>
      <c r="E98" s="84"/>
      <c r="F98" s="140"/>
      <c r="G98" s="233"/>
      <c r="H98" s="235"/>
      <c r="I98" s="234"/>
      <c r="J98" s="236"/>
      <c r="K98" s="147"/>
    </row>
    <row r="99" spans="1:11" x14ac:dyDescent="0.2">
      <c r="A99" s="27">
        <v>88</v>
      </c>
      <c r="B99" s="57" t="s">
        <v>158</v>
      </c>
      <c r="C99" s="144" t="s">
        <v>12</v>
      </c>
      <c r="D99" s="15"/>
      <c r="E99" s="83"/>
      <c r="F99" s="139"/>
      <c r="G99" s="233"/>
      <c r="H99" s="235"/>
      <c r="I99" s="234"/>
      <c r="J99" s="236"/>
      <c r="K99" s="147"/>
    </row>
    <row r="100" spans="1:11" x14ac:dyDescent="0.2">
      <c r="A100" s="27">
        <v>89</v>
      </c>
      <c r="B100" s="57" t="s">
        <v>159</v>
      </c>
      <c r="C100" s="144" t="s">
        <v>27</v>
      </c>
      <c r="D100" s="15"/>
      <c r="E100" s="83"/>
      <c r="F100" s="139"/>
      <c r="G100" s="233"/>
      <c r="H100" s="235"/>
      <c r="I100" s="234"/>
      <c r="J100" s="236"/>
      <c r="K100" s="147"/>
    </row>
    <row r="101" spans="1:11" x14ac:dyDescent="0.2">
      <c r="A101" s="27">
        <v>90</v>
      </c>
      <c r="B101" s="56" t="s">
        <v>160</v>
      </c>
      <c r="C101" s="144" t="s">
        <v>44</v>
      </c>
      <c r="D101" s="17"/>
      <c r="E101" s="84"/>
      <c r="F101" s="140"/>
      <c r="G101" s="233"/>
      <c r="H101" s="235"/>
      <c r="I101" s="234"/>
      <c r="J101" s="236"/>
      <c r="K101" s="147"/>
    </row>
    <row r="102" spans="1:11" x14ac:dyDescent="0.2">
      <c r="A102" s="27">
        <v>91</v>
      </c>
      <c r="B102" s="56" t="s">
        <v>161</v>
      </c>
      <c r="C102" s="144" t="s">
        <v>33</v>
      </c>
      <c r="D102" s="15"/>
      <c r="E102" s="83"/>
      <c r="F102" s="139"/>
      <c r="G102" s="233"/>
      <c r="H102" s="235"/>
      <c r="I102" s="234"/>
      <c r="J102" s="236"/>
      <c r="K102" s="147"/>
    </row>
    <row r="103" spans="1:11" x14ac:dyDescent="0.2">
      <c r="A103" s="27">
        <v>92</v>
      </c>
      <c r="B103" s="55" t="s">
        <v>162</v>
      </c>
      <c r="C103" s="144" t="s">
        <v>29</v>
      </c>
      <c r="D103" s="17"/>
      <c r="E103" s="84"/>
      <c r="F103" s="140"/>
      <c r="G103" s="233"/>
      <c r="H103" s="235"/>
      <c r="I103" s="234"/>
      <c r="J103" s="236"/>
      <c r="K103" s="147"/>
    </row>
    <row r="104" spans="1:11" x14ac:dyDescent="0.2">
      <c r="A104" s="27">
        <v>93</v>
      </c>
      <c r="B104" s="55" t="s">
        <v>163</v>
      </c>
      <c r="C104" s="144" t="s">
        <v>30</v>
      </c>
      <c r="D104" s="15"/>
      <c r="E104" s="83"/>
      <c r="F104" s="139"/>
      <c r="G104" s="233"/>
      <c r="H104" s="235"/>
      <c r="I104" s="234"/>
      <c r="J104" s="236"/>
      <c r="K104" s="147"/>
    </row>
    <row r="105" spans="1:11" x14ac:dyDescent="0.2">
      <c r="A105" s="27">
        <v>94</v>
      </c>
      <c r="B105" s="57" t="s">
        <v>164</v>
      </c>
      <c r="C105" s="144" t="s">
        <v>14</v>
      </c>
      <c r="D105" s="15"/>
      <c r="E105" s="83"/>
      <c r="F105" s="139"/>
      <c r="G105" s="233"/>
      <c r="H105" s="235"/>
      <c r="I105" s="234"/>
      <c r="J105" s="236"/>
      <c r="K105" s="147"/>
    </row>
    <row r="106" spans="1:11" x14ac:dyDescent="0.2">
      <c r="A106" s="27">
        <v>95</v>
      </c>
      <c r="B106" s="55" t="s">
        <v>165</v>
      </c>
      <c r="C106" s="144" t="s">
        <v>31</v>
      </c>
      <c r="D106" s="16"/>
      <c r="E106" s="82"/>
      <c r="F106" s="138"/>
      <c r="G106" s="233"/>
      <c r="H106" s="235"/>
      <c r="I106" s="234"/>
      <c r="J106" s="236"/>
      <c r="K106" s="147"/>
    </row>
    <row r="107" spans="1:11" x14ac:dyDescent="0.2">
      <c r="A107" s="27">
        <v>96</v>
      </c>
      <c r="B107" s="55" t="s">
        <v>166</v>
      </c>
      <c r="C107" s="144" t="s">
        <v>15</v>
      </c>
      <c r="D107" s="17"/>
      <c r="E107" s="84"/>
      <c r="F107" s="140"/>
      <c r="G107" s="233"/>
      <c r="H107" s="235"/>
      <c r="I107" s="234"/>
      <c r="J107" s="236"/>
      <c r="K107" s="147"/>
    </row>
    <row r="108" spans="1:11" x14ac:dyDescent="0.2">
      <c r="A108" s="27">
        <v>97</v>
      </c>
      <c r="B108" s="45" t="s">
        <v>167</v>
      </c>
      <c r="C108" s="97" t="s">
        <v>13</v>
      </c>
      <c r="D108" s="15"/>
      <c r="E108" s="83"/>
      <c r="F108" s="139"/>
      <c r="G108" s="233"/>
      <c r="H108" s="235"/>
      <c r="I108" s="234"/>
      <c r="J108" s="236"/>
      <c r="K108" s="147"/>
    </row>
    <row r="109" spans="1:11" x14ac:dyDescent="0.2">
      <c r="A109" s="27">
        <v>98</v>
      </c>
      <c r="B109" s="57" t="s">
        <v>168</v>
      </c>
      <c r="C109" s="144" t="s">
        <v>32</v>
      </c>
      <c r="D109" s="16"/>
      <c r="E109" s="82"/>
      <c r="F109" s="138"/>
      <c r="G109" s="233"/>
      <c r="H109" s="235"/>
      <c r="I109" s="234"/>
      <c r="J109" s="236"/>
      <c r="K109" s="147"/>
    </row>
    <row r="110" spans="1:11" x14ac:dyDescent="0.2">
      <c r="A110" s="27">
        <v>99</v>
      </c>
      <c r="B110" s="57" t="s">
        <v>169</v>
      </c>
      <c r="C110" s="144" t="s">
        <v>54</v>
      </c>
      <c r="D110" s="15"/>
      <c r="E110" s="83"/>
      <c r="F110" s="139"/>
      <c r="G110" s="233"/>
      <c r="H110" s="235"/>
      <c r="I110" s="234"/>
      <c r="J110" s="236"/>
      <c r="K110" s="147"/>
    </row>
    <row r="111" spans="1:11" x14ac:dyDescent="0.2">
      <c r="A111" s="27">
        <v>100</v>
      </c>
      <c r="B111" s="55" t="s">
        <v>170</v>
      </c>
      <c r="C111" s="144" t="s">
        <v>34</v>
      </c>
      <c r="D111" s="15"/>
      <c r="E111" s="83"/>
      <c r="F111" s="139"/>
      <c r="G111" s="233"/>
      <c r="H111" s="235"/>
      <c r="I111" s="234"/>
      <c r="J111" s="236"/>
      <c r="K111" s="147"/>
    </row>
    <row r="112" spans="1:11" x14ac:dyDescent="0.2">
      <c r="A112" s="27">
        <v>101</v>
      </c>
      <c r="B112" s="56" t="s">
        <v>171</v>
      </c>
      <c r="C112" s="144" t="s">
        <v>241</v>
      </c>
      <c r="D112" s="17"/>
      <c r="E112" s="84"/>
      <c r="F112" s="140"/>
      <c r="G112" s="233"/>
      <c r="H112" s="235"/>
      <c r="I112" s="234"/>
      <c r="J112" s="236"/>
      <c r="K112" s="147"/>
    </row>
    <row r="113" spans="1:11" x14ac:dyDescent="0.2">
      <c r="A113" s="27">
        <v>102</v>
      </c>
      <c r="B113" s="55" t="s">
        <v>172</v>
      </c>
      <c r="C113" s="144" t="s">
        <v>173</v>
      </c>
      <c r="D113" s="16"/>
      <c r="E113" s="82"/>
      <c r="F113" s="138"/>
      <c r="G113" s="233"/>
      <c r="H113" s="235"/>
      <c r="I113" s="234"/>
      <c r="J113" s="236"/>
      <c r="K113" s="147"/>
    </row>
    <row r="114" spans="1:11" x14ac:dyDescent="0.2">
      <c r="A114" s="27">
        <v>103</v>
      </c>
      <c r="B114" s="55" t="s">
        <v>174</v>
      </c>
      <c r="C114" s="144" t="s">
        <v>175</v>
      </c>
      <c r="D114" s="16"/>
      <c r="E114" s="82"/>
      <c r="F114" s="138"/>
      <c r="G114" s="233"/>
      <c r="H114" s="235"/>
      <c r="I114" s="234"/>
      <c r="J114" s="236"/>
      <c r="K114" s="147"/>
    </row>
    <row r="115" spans="1:11" x14ac:dyDescent="0.2">
      <c r="A115" s="27">
        <v>104</v>
      </c>
      <c r="B115" s="57" t="s">
        <v>176</v>
      </c>
      <c r="C115" s="144" t="s">
        <v>177</v>
      </c>
      <c r="D115" s="16"/>
      <c r="E115" s="82"/>
      <c r="F115" s="138"/>
      <c r="G115" s="233"/>
      <c r="H115" s="235"/>
      <c r="I115" s="234"/>
      <c r="J115" s="236"/>
      <c r="K115" s="147"/>
    </row>
    <row r="116" spans="1:11" x14ac:dyDescent="0.2">
      <c r="A116" s="27">
        <v>105</v>
      </c>
      <c r="B116" s="57" t="s">
        <v>178</v>
      </c>
      <c r="C116" s="144" t="s">
        <v>179</v>
      </c>
      <c r="D116" s="15"/>
      <c r="E116" s="83"/>
      <c r="F116" s="139"/>
      <c r="G116" s="233"/>
      <c r="H116" s="235"/>
      <c r="I116" s="234"/>
      <c r="J116" s="236"/>
      <c r="K116" s="147"/>
    </row>
    <row r="117" spans="1:11" x14ac:dyDescent="0.2">
      <c r="A117" s="27">
        <v>106</v>
      </c>
      <c r="B117" s="57" t="s">
        <v>180</v>
      </c>
      <c r="C117" s="144" t="s">
        <v>181</v>
      </c>
      <c r="D117" s="17"/>
      <c r="E117" s="84"/>
      <c r="F117" s="140"/>
      <c r="G117" s="233"/>
      <c r="H117" s="235"/>
      <c r="I117" s="234"/>
      <c r="J117" s="236"/>
      <c r="K117" s="147"/>
    </row>
    <row r="118" spans="1:11" x14ac:dyDescent="0.2">
      <c r="A118" s="27">
        <v>107</v>
      </c>
      <c r="B118" s="57" t="s">
        <v>182</v>
      </c>
      <c r="C118" s="144" t="s">
        <v>183</v>
      </c>
      <c r="D118" s="16"/>
      <c r="E118" s="82"/>
      <c r="F118" s="138"/>
      <c r="G118" s="233"/>
      <c r="H118" s="235"/>
      <c r="I118" s="234"/>
      <c r="J118" s="236"/>
      <c r="K118" s="147"/>
    </row>
    <row r="119" spans="1:11" x14ac:dyDescent="0.2">
      <c r="A119" s="27">
        <v>108</v>
      </c>
      <c r="B119" s="57" t="s">
        <v>184</v>
      </c>
      <c r="C119" s="144" t="s">
        <v>185</v>
      </c>
      <c r="D119" s="16"/>
      <c r="E119" s="82"/>
      <c r="F119" s="138"/>
      <c r="G119" s="233"/>
      <c r="H119" s="235"/>
      <c r="I119" s="234"/>
      <c r="J119" s="236"/>
      <c r="K119" s="147"/>
    </row>
    <row r="120" spans="1:11" x14ac:dyDescent="0.2">
      <c r="A120" s="27">
        <v>109</v>
      </c>
      <c r="B120" s="57" t="s">
        <v>186</v>
      </c>
      <c r="C120" s="144" t="s">
        <v>187</v>
      </c>
      <c r="D120" s="15"/>
      <c r="E120" s="83"/>
      <c r="F120" s="139"/>
      <c r="G120" s="233"/>
      <c r="H120" s="235"/>
      <c r="I120" s="234"/>
      <c r="J120" s="236"/>
      <c r="K120" s="147"/>
    </row>
    <row r="121" spans="1:11" x14ac:dyDescent="0.2">
      <c r="A121" s="27">
        <v>110</v>
      </c>
      <c r="B121" s="60" t="s">
        <v>188</v>
      </c>
      <c r="C121" s="150" t="s">
        <v>189</v>
      </c>
      <c r="D121" s="15"/>
      <c r="E121" s="83"/>
      <c r="F121" s="139"/>
      <c r="G121" s="233"/>
      <c r="H121" s="235"/>
      <c r="I121" s="234"/>
      <c r="J121" s="236"/>
      <c r="K121" s="147"/>
    </row>
    <row r="122" spans="1:11" x14ac:dyDescent="0.2">
      <c r="A122" s="27">
        <v>111</v>
      </c>
      <c r="B122" s="60" t="s">
        <v>278</v>
      </c>
      <c r="C122" s="150" t="s">
        <v>250</v>
      </c>
      <c r="D122" s="16"/>
      <c r="E122" s="82"/>
      <c r="F122" s="138"/>
      <c r="G122" s="233"/>
      <c r="H122" s="235"/>
      <c r="I122" s="234"/>
      <c r="J122" s="236"/>
      <c r="K122" s="147"/>
    </row>
    <row r="123" spans="1:11" x14ac:dyDescent="0.2">
      <c r="A123" s="27">
        <v>112</v>
      </c>
      <c r="B123" s="56" t="s">
        <v>190</v>
      </c>
      <c r="C123" s="144" t="s">
        <v>191</v>
      </c>
      <c r="D123" s="16"/>
      <c r="E123" s="82"/>
      <c r="F123" s="138"/>
      <c r="G123" s="233"/>
      <c r="H123" s="235"/>
      <c r="I123" s="234"/>
      <c r="J123" s="236"/>
      <c r="K123" s="147"/>
    </row>
    <row r="124" spans="1:11" x14ac:dyDescent="0.2">
      <c r="A124" s="27">
        <v>113</v>
      </c>
      <c r="B124" s="57" t="s">
        <v>192</v>
      </c>
      <c r="C124" s="144" t="s">
        <v>193</v>
      </c>
      <c r="D124" s="15"/>
      <c r="E124" s="83"/>
      <c r="F124" s="139"/>
      <c r="G124" s="233"/>
      <c r="H124" s="235"/>
      <c r="I124" s="234"/>
      <c r="J124" s="236"/>
      <c r="K124" s="147"/>
    </row>
    <row r="125" spans="1:11" x14ac:dyDescent="0.2">
      <c r="A125" s="27">
        <v>114</v>
      </c>
      <c r="B125" s="55" t="s">
        <v>194</v>
      </c>
      <c r="C125" s="151" t="s">
        <v>195</v>
      </c>
      <c r="D125" s="16"/>
      <c r="E125" s="82"/>
      <c r="F125" s="138"/>
      <c r="G125" s="233"/>
      <c r="H125" s="235"/>
      <c r="I125" s="234"/>
      <c r="J125" s="236"/>
      <c r="K125" s="147"/>
    </row>
    <row r="126" spans="1:11" x14ac:dyDescent="0.2">
      <c r="A126" s="27">
        <v>115</v>
      </c>
      <c r="B126" s="57" t="s">
        <v>196</v>
      </c>
      <c r="C126" s="144" t="s">
        <v>294</v>
      </c>
      <c r="D126" s="15"/>
      <c r="E126" s="83"/>
      <c r="F126" s="139"/>
      <c r="G126" s="233"/>
      <c r="H126" s="235"/>
      <c r="I126" s="234"/>
      <c r="J126" s="236"/>
      <c r="K126" s="147"/>
    </row>
    <row r="127" spans="1:11" x14ac:dyDescent="0.2">
      <c r="A127" s="27">
        <v>116</v>
      </c>
      <c r="B127" s="56" t="s">
        <v>197</v>
      </c>
      <c r="C127" s="144" t="s">
        <v>279</v>
      </c>
      <c r="D127" s="15"/>
      <c r="E127" s="83"/>
      <c r="F127" s="139"/>
      <c r="G127" s="233"/>
      <c r="H127" s="235"/>
      <c r="I127" s="234"/>
      <c r="J127" s="236"/>
      <c r="K127" s="147"/>
    </row>
    <row r="128" spans="1:11" x14ac:dyDescent="0.2">
      <c r="A128" s="27">
        <v>117</v>
      </c>
      <c r="B128" s="56" t="s">
        <v>198</v>
      </c>
      <c r="C128" s="144" t="s">
        <v>199</v>
      </c>
      <c r="D128" s="15"/>
      <c r="E128" s="83"/>
      <c r="F128" s="139"/>
      <c r="G128" s="221"/>
      <c r="H128" s="235"/>
      <c r="I128" s="234"/>
      <c r="J128" s="236"/>
      <c r="K128" s="148"/>
    </row>
    <row r="129" spans="1:11" x14ac:dyDescent="0.2">
      <c r="A129" s="27">
        <v>118</v>
      </c>
      <c r="B129" s="56" t="s">
        <v>200</v>
      </c>
      <c r="C129" s="144" t="s">
        <v>201</v>
      </c>
      <c r="D129" s="15"/>
      <c r="E129" s="83"/>
      <c r="F129" s="139"/>
      <c r="G129" s="221"/>
      <c r="H129" s="235"/>
      <c r="I129" s="234"/>
      <c r="J129" s="236"/>
      <c r="K129" s="148"/>
    </row>
    <row r="130" spans="1:11" x14ac:dyDescent="0.2">
      <c r="A130" s="27">
        <v>119</v>
      </c>
      <c r="B130" s="55" t="s">
        <v>202</v>
      </c>
      <c r="C130" s="144" t="s">
        <v>203</v>
      </c>
      <c r="D130" s="15"/>
      <c r="E130" s="83"/>
      <c r="F130" s="139"/>
      <c r="G130" s="233"/>
      <c r="H130" s="235"/>
      <c r="I130" s="234"/>
      <c r="J130" s="236"/>
      <c r="K130" s="147"/>
    </row>
    <row r="131" spans="1:11" x14ac:dyDescent="0.2">
      <c r="A131" s="27">
        <v>120</v>
      </c>
      <c r="B131" s="56" t="s">
        <v>204</v>
      </c>
      <c r="C131" s="144" t="s">
        <v>205</v>
      </c>
      <c r="D131" s="22"/>
      <c r="E131" s="88"/>
      <c r="F131" s="145"/>
      <c r="G131" s="233"/>
      <c r="H131" s="235"/>
      <c r="I131" s="234"/>
      <c r="J131" s="236"/>
      <c r="K131" s="147"/>
    </row>
    <row r="132" spans="1:11" x14ac:dyDescent="0.2">
      <c r="A132" s="27">
        <v>121</v>
      </c>
      <c r="B132" s="57" t="s">
        <v>206</v>
      </c>
      <c r="C132" s="144" t="s">
        <v>207</v>
      </c>
      <c r="D132" s="16"/>
      <c r="E132" s="82"/>
      <c r="F132" s="138"/>
      <c r="G132" s="233"/>
      <c r="H132" s="235"/>
      <c r="I132" s="234"/>
      <c r="J132" s="236"/>
      <c r="K132" s="147"/>
    </row>
    <row r="133" spans="1:11" x14ac:dyDescent="0.2">
      <c r="A133" s="27">
        <v>122</v>
      </c>
      <c r="B133" s="57" t="s">
        <v>208</v>
      </c>
      <c r="C133" s="144" t="s">
        <v>209</v>
      </c>
      <c r="D133" s="15"/>
      <c r="E133" s="83"/>
      <c r="F133" s="139"/>
      <c r="G133" s="233"/>
      <c r="H133" s="235"/>
      <c r="I133" s="234"/>
      <c r="J133" s="236"/>
      <c r="K133" s="147"/>
    </row>
    <row r="134" spans="1:11" x14ac:dyDescent="0.2">
      <c r="A134" s="27">
        <v>123</v>
      </c>
      <c r="B134" s="57" t="s">
        <v>210</v>
      </c>
      <c r="C134" s="144" t="s">
        <v>247</v>
      </c>
      <c r="D134" s="15"/>
      <c r="E134" s="83"/>
      <c r="F134" s="139"/>
      <c r="G134" s="233"/>
      <c r="H134" s="235"/>
      <c r="I134" s="234"/>
      <c r="J134" s="236"/>
      <c r="K134" s="147"/>
    </row>
    <row r="135" spans="1:11" x14ac:dyDescent="0.2">
      <c r="A135" s="27">
        <v>124</v>
      </c>
      <c r="B135" s="57" t="s">
        <v>211</v>
      </c>
      <c r="C135" s="144" t="s">
        <v>212</v>
      </c>
      <c r="D135" s="15"/>
      <c r="E135" s="83"/>
      <c r="F135" s="139"/>
      <c r="G135" s="233"/>
      <c r="H135" s="235"/>
      <c r="I135" s="234"/>
      <c r="J135" s="236"/>
      <c r="K135" s="147"/>
    </row>
    <row r="136" spans="1:11" x14ac:dyDescent="0.2">
      <c r="A136" s="27">
        <v>125</v>
      </c>
      <c r="B136" s="57" t="s">
        <v>213</v>
      </c>
      <c r="C136" s="144" t="s">
        <v>41</v>
      </c>
      <c r="D136" s="15"/>
      <c r="E136" s="83"/>
      <c r="F136" s="139"/>
      <c r="G136" s="233"/>
      <c r="H136" s="235"/>
      <c r="I136" s="234"/>
      <c r="J136" s="236"/>
      <c r="K136" s="147"/>
    </row>
    <row r="137" spans="1:11" x14ac:dyDescent="0.2">
      <c r="A137" s="27">
        <v>126</v>
      </c>
      <c r="B137" s="55" t="s">
        <v>214</v>
      </c>
      <c r="C137" s="144" t="s">
        <v>47</v>
      </c>
      <c r="D137" s="15"/>
      <c r="E137" s="83"/>
      <c r="F137" s="139"/>
      <c r="G137" s="233"/>
      <c r="H137" s="235"/>
      <c r="I137" s="234"/>
      <c r="J137" s="236"/>
      <c r="K137" s="147"/>
    </row>
    <row r="138" spans="1:11" x14ac:dyDescent="0.2">
      <c r="A138" s="27">
        <v>127</v>
      </c>
      <c r="B138" s="55" t="s">
        <v>215</v>
      </c>
      <c r="C138" s="144" t="s">
        <v>251</v>
      </c>
      <c r="D138" s="15"/>
      <c r="E138" s="83"/>
      <c r="F138" s="139"/>
      <c r="G138" s="233"/>
      <c r="H138" s="235"/>
      <c r="I138" s="234"/>
      <c r="J138" s="236"/>
      <c r="K138" s="147"/>
    </row>
    <row r="139" spans="1:11" x14ac:dyDescent="0.2">
      <c r="A139" s="27">
        <v>128</v>
      </c>
      <c r="B139" s="55" t="s">
        <v>216</v>
      </c>
      <c r="C139" s="144" t="s">
        <v>49</v>
      </c>
      <c r="D139" s="16"/>
      <c r="E139" s="82"/>
      <c r="F139" s="138"/>
      <c r="G139" s="233"/>
      <c r="H139" s="235"/>
      <c r="I139" s="234"/>
      <c r="J139" s="236"/>
      <c r="K139" s="147"/>
    </row>
    <row r="140" spans="1:11" x14ac:dyDescent="0.2">
      <c r="A140" s="27">
        <v>129</v>
      </c>
      <c r="B140" s="57" t="s">
        <v>217</v>
      </c>
      <c r="C140" s="144" t="s">
        <v>48</v>
      </c>
      <c r="D140" s="16"/>
      <c r="E140" s="82"/>
      <c r="F140" s="138"/>
      <c r="G140" s="233"/>
      <c r="H140" s="235"/>
      <c r="I140" s="234"/>
      <c r="J140" s="236"/>
      <c r="K140" s="147"/>
    </row>
    <row r="141" spans="1:11" x14ac:dyDescent="0.2">
      <c r="A141" s="27">
        <v>130</v>
      </c>
      <c r="B141" s="57" t="s">
        <v>218</v>
      </c>
      <c r="C141" s="144" t="s">
        <v>219</v>
      </c>
      <c r="D141" s="15"/>
      <c r="E141" s="83"/>
      <c r="F141" s="139"/>
      <c r="G141" s="233"/>
      <c r="H141" s="235"/>
      <c r="I141" s="234"/>
      <c r="J141" s="236"/>
      <c r="K141" s="147"/>
    </row>
    <row r="142" spans="1:11" x14ac:dyDescent="0.2">
      <c r="A142" s="27">
        <v>131</v>
      </c>
      <c r="B142" s="57" t="s">
        <v>220</v>
      </c>
      <c r="C142" s="144" t="s">
        <v>42</v>
      </c>
      <c r="D142" s="15"/>
      <c r="E142" s="83"/>
      <c r="F142" s="139"/>
      <c r="G142" s="233"/>
      <c r="H142" s="235"/>
      <c r="I142" s="234"/>
      <c r="J142" s="236"/>
      <c r="K142" s="147"/>
    </row>
    <row r="143" spans="1:11" x14ac:dyDescent="0.2">
      <c r="A143" s="27">
        <v>132</v>
      </c>
      <c r="B143" s="55" t="s">
        <v>221</v>
      </c>
      <c r="C143" s="144" t="s">
        <v>249</v>
      </c>
      <c r="D143" s="15"/>
      <c r="E143" s="83"/>
      <c r="F143" s="139"/>
      <c r="G143" s="233"/>
      <c r="H143" s="235"/>
      <c r="I143" s="234"/>
      <c r="J143" s="236"/>
      <c r="K143" s="147"/>
    </row>
    <row r="144" spans="1:11" x14ac:dyDescent="0.2">
      <c r="A144" s="27">
        <v>133</v>
      </c>
      <c r="B144" s="56" t="s">
        <v>222</v>
      </c>
      <c r="C144" s="144" t="s">
        <v>223</v>
      </c>
      <c r="D144" s="15"/>
      <c r="E144" s="83"/>
      <c r="F144" s="139"/>
      <c r="G144" s="233"/>
      <c r="H144" s="235"/>
      <c r="I144" s="234"/>
      <c r="J144" s="236"/>
      <c r="K144" s="147"/>
    </row>
    <row r="145" spans="1:11" x14ac:dyDescent="0.2">
      <c r="A145" s="27">
        <v>134</v>
      </c>
      <c r="B145" s="57" t="s">
        <v>224</v>
      </c>
      <c r="C145" s="144" t="s">
        <v>225</v>
      </c>
      <c r="D145" s="15"/>
      <c r="E145" s="83"/>
      <c r="F145" s="139"/>
      <c r="G145" s="233"/>
      <c r="H145" s="235"/>
      <c r="I145" s="234"/>
      <c r="J145" s="236"/>
      <c r="K145" s="147"/>
    </row>
    <row r="146" spans="1:11" x14ac:dyDescent="0.2">
      <c r="A146" s="27">
        <v>135</v>
      </c>
      <c r="B146" s="55" t="s">
        <v>226</v>
      </c>
      <c r="C146" s="144" t="s">
        <v>227</v>
      </c>
      <c r="D146" s="15"/>
      <c r="E146" s="83"/>
      <c r="F146" s="139"/>
      <c r="G146" s="233"/>
      <c r="H146" s="235"/>
      <c r="I146" s="234"/>
      <c r="J146" s="236"/>
      <c r="K146" s="147"/>
    </row>
    <row r="147" spans="1:11" x14ac:dyDescent="0.2">
      <c r="A147" s="289">
        <v>136</v>
      </c>
      <c r="B147" s="249" t="s">
        <v>228</v>
      </c>
      <c r="C147" s="144" t="s">
        <v>229</v>
      </c>
      <c r="D147" s="290"/>
      <c r="E147" s="82"/>
      <c r="F147" s="138"/>
      <c r="G147" s="284"/>
      <c r="H147" s="291">
        <f>SUM(I147:J147)</f>
        <v>75396000</v>
      </c>
      <c r="I147" s="234">
        <v>16644000</v>
      </c>
      <c r="J147" s="236">
        <v>58752000</v>
      </c>
      <c r="K147" s="148">
        <f>F147+G147+H147</f>
        <v>75396000</v>
      </c>
    </row>
    <row r="148" spans="1:11" x14ac:dyDescent="0.2">
      <c r="A148" s="289">
        <v>137</v>
      </c>
      <c r="B148" s="47" t="s">
        <v>282</v>
      </c>
      <c r="C148" s="344" t="s">
        <v>283</v>
      </c>
      <c r="D148" s="340"/>
      <c r="E148" s="83"/>
      <c r="F148" s="139"/>
      <c r="G148" s="284"/>
      <c r="H148" s="291"/>
      <c r="I148" s="234"/>
      <c r="J148" s="236"/>
      <c r="K148" s="147"/>
    </row>
    <row r="149" spans="1:11" x14ac:dyDescent="0.2">
      <c r="A149" s="289">
        <v>138</v>
      </c>
      <c r="B149" s="48" t="s">
        <v>284</v>
      </c>
      <c r="C149" s="329" t="s">
        <v>285</v>
      </c>
      <c r="D149" s="341"/>
      <c r="E149" s="51"/>
      <c r="F149" s="111"/>
      <c r="G149" s="284"/>
      <c r="H149" s="291"/>
      <c r="I149" s="234"/>
      <c r="J149" s="236"/>
      <c r="K149" s="147"/>
    </row>
    <row r="150" spans="1:11" x14ac:dyDescent="0.2">
      <c r="A150" s="289">
        <v>139</v>
      </c>
      <c r="B150" s="47" t="s">
        <v>286</v>
      </c>
      <c r="C150" s="344" t="s">
        <v>287</v>
      </c>
      <c r="D150" s="342"/>
      <c r="E150" s="52"/>
      <c r="F150" s="98"/>
      <c r="G150" s="284"/>
      <c r="H150" s="235"/>
      <c r="I150" s="234"/>
      <c r="J150" s="236"/>
      <c r="K150" s="147"/>
    </row>
    <row r="151" spans="1:11" x14ac:dyDescent="0.2">
      <c r="A151" s="289">
        <v>140</v>
      </c>
      <c r="B151" s="44" t="s">
        <v>292</v>
      </c>
      <c r="C151" s="330" t="s">
        <v>293</v>
      </c>
      <c r="D151" s="341"/>
      <c r="E151" s="51"/>
      <c r="F151" s="111"/>
      <c r="G151" s="284"/>
      <c r="H151" s="235"/>
      <c r="I151" s="234"/>
      <c r="J151" s="236"/>
      <c r="K151" s="147"/>
    </row>
    <row r="152" spans="1:11" x14ac:dyDescent="0.2">
      <c r="A152" s="295">
        <v>141</v>
      </c>
      <c r="B152" s="328" t="s">
        <v>339</v>
      </c>
      <c r="C152" s="330" t="s">
        <v>338</v>
      </c>
      <c r="D152" s="341"/>
      <c r="E152" s="51"/>
      <c r="F152" s="111"/>
      <c r="G152" s="284"/>
      <c r="H152" s="235"/>
      <c r="I152" s="234"/>
      <c r="J152" s="236"/>
      <c r="K152" s="147"/>
    </row>
    <row r="153" spans="1:11" ht="12.75" thickBot="1" x14ac:dyDescent="0.25">
      <c r="A153" s="273">
        <v>142</v>
      </c>
      <c r="B153" s="315" t="s">
        <v>341</v>
      </c>
      <c r="C153" s="300" t="s">
        <v>340</v>
      </c>
      <c r="D153" s="343"/>
      <c r="E153" s="281"/>
      <c r="F153" s="287"/>
      <c r="G153" s="26"/>
      <c r="H153" s="339"/>
      <c r="I153" s="237"/>
      <c r="J153" s="238"/>
      <c r="K153" s="282"/>
    </row>
  </sheetData>
  <mergeCells count="16">
    <mergeCell ref="B91:B94"/>
    <mergeCell ref="A6:C6"/>
    <mergeCell ref="A8:C8"/>
    <mergeCell ref="A1:K1"/>
    <mergeCell ref="A3:A5"/>
    <mergeCell ref="B3:B5"/>
    <mergeCell ref="C3:C5"/>
    <mergeCell ref="A91:A94"/>
    <mergeCell ref="D3:F3"/>
    <mergeCell ref="G3:G5"/>
    <mergeCell ref="H3:H5"/>
    <mergeCell ref="K3:K5"/>
    <mergeCell ref="D4:D5"/>
    <mergeCell ref="E4:E5"/>
    <mergeCell ref="F4:F5"/>
    <mergeCell ref="I3:J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156"/>
  <sheetViews>
    <sheetView zoomScale="90" zoomScaleNormal="90" workbookViewId="0">
      <pane xSplit="3" ySplit="8" topLeftCell="D9" activePane="bottomRight" state="frozen"/>
      <selection activeCell="C173" sqref="C173"/>
      <selection pane="topRight" activeCell="C173" sqref="C173"/>
      <selection pane="bottomLeft" activeCell="C173" sqref="C173"/>
      <selection pane="bottomRight" activeCell="G20" sqref="G20"/>
    </sheetView>
  </sheetViews>
  <sheetFormatPr defaultRowHeight="12" x14ac:dyDescent="0.2"/>
  <cols>
    <col min="1" max="1" width="6.28515625" style="1" customWidth="1"/>
    <col min="2" max="2" width="8.140625" style="1" customWidth="1"/>
    <col min="3" max="3" width="35.85546875" style="28" customWidth="1"/>
    <col min="4" max="4" width="15" style="30" customWidth="1"/>
    <col min="5" max="5" width="14" style="30" customWidth="1"/>
    <col min="6" max="6" width="13.7109375" style="92" customWidth="1"/>
    <col min="7" max="7" width="12.7109375" style="30" customWidth="1"/>
    <col min="8" max="8" width="12.85546875" style="30" customWidth="1"/>
    <col min="9" max="9" width="14" style="92" customWidth="1"/>
    <col min="10" max="16384" width="9.140625" style="1"/>
  </cols>
  <sheetData>
    <row r="2" spans="1:9" ht="15" x14ac:dyDescent="0.2">
      <c r="A2" s="496" t="s">
        <v>280</v>
      </c>
      <c r="B2" s="497"/>
      <c r="C2" s="497"/>
      <c r="D2" s="498"/>
      <c r="E2" s="498"/>
      <c r="F2" s="498"/>
      <c r="G2" s="498"/>
      <c r="H2" s="498"/>
      <c r="I2" s="498"/>
    </row>
    <row r="3" spans="1:9" ht="12.75" thickBot="1" x14ac:dyDescent="0.25"/>
    <row r="4" spans="1:9" ht="15.75" customHeight="1" x14ac:dyDescent="0.2">
      <c r="A4" s="455" t="s">
        <v>45</v>
      </c>
      <c r="B4" s="458" t="s">
        <v>295</v>
      </c>
      <c r="C4" s="461" t="s">
        <v>46</v>
      </c>
      <c r="D4" s="465" t="s">
        <v>290</v>
      </c>
      <c r="E4" s="466"/>
      <c r="F4" s="467"/>
      <c r="G4" s="499" t="s">
        <v>319</v>
      </c>
      <c r="H4" s="501" t="s">
        <v>318</v>
      </c>
      <c r="I4" s="489" t="s">
        <v>329</v>
      </c>
    </row>
    <row r="5" spans="1:9" ht="54.75" customHeight="1" thickBot="1" x14ac:dyDescent="0.25">
      <c r="A5" s="457"/>
      <c r="B5" s="460"/>
      <c r="C5" s="463"/>
      <c r="D5" s="7" t="s">
        <v>316</v>
      </c>
      <c r="E5" s="8" t="s">
        <v>253</v>
      </c>
      <c r="F5" s="9" t="s">
        <v>257</v>
      </c>
      <c r="G5" s="500"/>
      <c r="H5" s="490"/>
      <c r="I5" s="503"/>
    </row>
    <row r="6" spans="1:9" ht="15" customHeight="1" x14ac:dyDescent="0.2">
      <c r="A6" s="447" t="s">
        <v>246</v>
      </c>
      <c r="B6" s="448"/>
      <c r="C6" s="449"/>
      <c r="D6" s="212">
        <f>SUM(D7:D8)</f>
        <v>139457042.42000002</v>
      </c>
      <c r="E6" s="127">
        <f>SUM(E7:E8)</f>
        <v>12524294.610000001</v>
      </c>
      <c r="F6" s="215">
        <f>SUM(F7:F8)</f>
        <v>151981337.03000003</v>
      </c>
      <c r="G6" s="131">
        <f>SUM(G7:G8)</f>
        <v>54541979.959999993</v>
      </c>
      <c r="H6" s="131">
        <f>SUM(H7:H8)</f>
        <v>7660750.9700000007</v>
      </c>
      <c r="I6" s="219">
        <f>SUM(I7:I8)</f>
        <v>214184067.97000003</v>
      </c>
    </row>
    <row r="7" spans="1:9" ht="16.5" customHeight="1" x14ac:dyDescent="0.2">
      <c r="A7" s="31"/>
      <c r="B7" s="89"/>
      <c r="C7" s="128" t="s">
        <v>55</v>
      </c>
      <c r="D7" s="213">
        <v>2680.56</v>
      </c>
      <c r="E7" s="90">
        <v>75.63</v>
      </c>
      <c r="F7" s="217">
        <v>2756.19</v>
      </c>
      <c r="G7" s="23">
        <v>57.16</v>
      </c>
      <c r="H7" s="133">
        <v>6.17</v>
      </c>
      <c r="I7" s="220">
        <f>F7+G7+H7+0.01</f>
        <v>2819.53</v>
      </c>
    </row>
    <row r="8" spans="1:9" ht="16.5" customHeight="1" x14ac:dyDescent="0.2">
      <c r="A8" s="450" t="s">
        <v>245</v>
      </c>
      <c r="B8" s="451"/>
      <c r="C8" s="452"/>
      <c r="D8" s="214">
        <f t="shared" ref="D8:I8" si="0">SUM(D9:D151)-D91</f>
        <v>139454361.86000001</v>
      </c>
      <c r="E8" s="202">
        <f t="shared" si="0"/>
        <v>12524218.98</v>
      </c>
      <c r="F8" s="218">
        <f t="shared" si="0"/>
        <v>151978580.84000003</v>
      </c>
      <c r="G8" s="184">
        <f t="shared" si="0"/>
        <v>54541922.799999997</v>
      </c>
      <c r="H8" s="184">
        <f t="shared" si="0"/>
        <v>7660744.8000000007</v>
      </c>
      <c r="I8" s="25">
        <f t="shared" si="0"/>
        <v>214181248.44000003</v>
      </c>
    </row>
    <row r="9" spans="1:9" s="349" customFormat="1" x14ac:dyDescent="0.2">
      <c r="A9" s="415">
        <v>1</v>
      </c>
      <c r="B9" s="55" t="s">
        <v>57</v>
      </c>
      <c r="C9" s="144" t="s">
        <v>43</v>
      </c>
      <c r="D9" s="387">
        <v>753422.12</v>
      </c>
      <c r="E9" s="613"/>
      <c r="F9" s="350">
        <f>SUM(D9:E9)</f>
        <v>753422.12</v>
      </c>
      <c r="G9" s="351"/>
      <c r="H9" s="352"/>
      <c r="I9" s="614">
        <f>F9+G9+H9</f>
        <v>753422.12</v>
      </c>
    </row>
    <row r="10" spans="1:9" s="349" customFormat="1" x14ac:dyDescent="0.2">
      <c r="A10" s="415">
        <v>2</v>
      </c>
      <c r="B10" s="56" t="s">
        <v>58</v>
      </c>
      <c r="C10" s="144" t="s">
        <v>230</v>
      </c>
      <c r="D10" s="387">
        <v>1110696</v>
      </c>
      <c r="E10" s="613"/>
      <c r="F10" s="350">
        <f t="shared" ref="F10:F73" si="1">SUM(D10:E10)</f>
        <v>1110696</v>
      </c>
      <c r="G10" s="351"/>
      <c r="H10" s="352"/>
      <c r="I10" s="614">
        <f t="shared" ref="I10:I73" si="2">F10+G10+H10</f>
        <v>1110696</v>
      </c>
    </row>
    <row r="11" spans="1:9" s="349" customFormat="1" x14ac:dyDescent="0.2">
      <c r="A11" s="415">
        <v>3</v>
      </c>
      <c r="B11" s="414" t="s">
        <v>59</v>
      </c>
      <c r="C11" s="144" t="s">
        <v>5</v>
      </c>
      <c r="D11" s="387">
        <v>2182980.4300000002</v>
      </c>
      <c r="E11" s="613"/>
      <c r="F11" s="350">
        <f t="shared" si="1"/>
        <v>2182980.4300000002</v>
      </c>
      <c r="G11" s="351"/>
      <c r="H11" s="352"/>
      <c r="I11" s="614">
        <f t="shared" si="2"/>
        <v>2182980.4300000002</v>
      </c>
    </row>
    <row r="12" spans="1:9" s="349" customFormat="1" x14ac:dyDescent="0.2">
      <c r="A12" s="415">
        <v>4</v>
      </c>
      <c r="B12" s="55" t="s">
        <v>60</v>
      </c>
      <c r="C12" s="144" t="s">
        <v>231</v>
      </c>
      <c r="D12" s="387">
        <v>879301</v>
      </c>
      <c r="E12" s="613"/>
      <c r="F12" s="350">
        <f t="shared" si="1"/>
        <v>879301</v>
      </c>
      <c r="G12" s="351"/>
      <c r="H12" s="352"/>
      <c r="I12" s="353">
        <f t="shared" si="2"/>
        <v>879301</v>
      </c>
    </row>
    <row r="13" spans="1:9" s="349" customFormat="1" ht="12.75" customHeight="1" x14ac:dyDescent="0.2">
      <c r="A13" s="415">
        <v>5</v>
      </c>
      <c r="B13" s="55" t="s">
        <v>61</v>
      </c>
      <c r="C13" s="144" t="s">
        <v>8</v>
      </c>
      <c r="D13" s="387">
        <v>708068.7</v>
      </c>
      <c r="E13" s="613"/>
      <c r="F13" s="350">
        <f t="shared" si="1"/>
        <v>708068.7</v>
      </c>
      <c r="G13" s="351"/>
      <c r="H13" s="352"/>
      <c r="I13" s="353">
        <f t="shared" si="2"/>
        <v>708068.7</v>
      </c>
    </row>
    <row r="14" spans="1:9" s="349" customFormat="1" x14ac:dyDescent="0.2">
      <c r="A14" s="415">
        <v>6</v>
      </c>
      <c r="B14" s="414" t="s">
        <v>62</v>
      </c>
      <c r="C14" s="144" t="s">
        <v>63</v>
      </c>
      <c r="D14" s="387">
        <v>5070327.24</v>
      </c>
      <c r="E14" s="347">
        <v>108638.01000000001</v>
      </c>
      <c r="F14" s="350">
        <f t="shared" si="1"/>
        <v>5178965.25</v>
      </c>
      <c r="G14" s="351"/>
      <c r="H14" s="352">
        <v>3191977</v>
      </c>
      <c r="I14" s="353">
        <f t="shared" si="2"/>
        <v>8370942.25</v>
      </c>
    </row>
    <row r="15" spans="1:9" s="349" customFormat="1" x14ac:dyDescent="0.2">
      <c r="A15" s="415">
        <v>7</v>
      </c>
      <c r="B15" s="55" t="s">
        <v>64</v>
      </c>
      <c r="C15" s="144" t="s">
        <v>232</v>
      </c>
      <c r="D15" s="387">
        <v>2082555</v>
      </c>
      <c r="E15" s="347"/>
      <c r="F15" s="350">
        <f t="shared" si="1"/>
        <v>2082555</v>
      </c>
      <c r="G15" s="351"/>
      <c r="H15" s="352"/>
      <c r="I15" s="353">
        <f t="shared" si="2"/>
        <v>2082555</v>
      </c>
    </row>
    <row r="16" spans="1:9" s="349" customFormat="1" x14ac:dyDescent="0.2">
      <c r="A16" s="415">
        <v>8</v>
      </c>
      <c r="B16" s="414" t="s">
        <v>65</v>
      </c>
      <c r="C16" s="144" t="s">
        <v>17</v>
      </c>
      <c r="D16" s="387">
        <v>891333.54</v>
      </c>
      <c r="E16" s="347"/>
      <c r="F16" s="350">
        <f t="shared" si="1"/>
        <v>891333.54</v>
      </c>
      <c r="G16" s="351"/>
      <c r="H16" s="352"/>
      <c r="I16" s="353">
        <f t="shared" si="2"/>
        <v>891333.54</v>
      </c>
    </row>
    <row r="17" spans="1:9" s="349" customFormat="1" x14ac:dyDescent="0.2">
      <c r="A17" s="415">
        <v>9</v>
      </c>
      <c r="B17" s="414" t="s">
        <v>66</v>
      </c>
      <c r="C17" s="144" t="s">
        <v>6</v>
      </c>
      <c r="D17" s="387">
        <v>1096349.51</v>
      </c>
      <c r="E17" s="347"/>
      <c r="F17" s="350">
        <f t="shared" si="1"/>
        <v>1096349.51</v>
      </c>
      <c r="G17" s="351"/>
      <c r="H17" s="352"/>
      <c r="I17" s="353">
        <f t="shared" si="2"/>
        <v>1096349.51</v>
      </c>
    </row>
    <row r="18" spans="1:9" s="349" customFormat="1" x14ac:dyDescent="0.2">
      <c r="A18" s="415">
        <v>10</v>
      </c>
      <c r="B18" s="414" t="s">
        <v>67</v>
      </c>
      <c r="C18" s="144" t="s">
        <v>18</v>
      </c>
      <c r="D18" s="387">
        <v>1084779.76</v>
      </c>
      <c r="E18" s="347"/>
      <c r="F18" s="350">
        <f t="shared" si="1"/>
        <v>1084779.76</v>
      </c>
      <c r="G18" s="351"/>
      <c r="H18" s="352"/>
      <c r="I18" s="353">
        <f t="shared" si="2"/>
        <v>1084779.76</v>
      </c>
    </row>
    <row r="19" spans="1:9" s="349" customFormat="1" x14ac:dyDescent="0.2">
      <c r="A19" s="415">
        <v>11</v>
      </c>
      <c r="B19" s="414" t="s">
        <v>68</v>
      </c>
      <c r="C19" s="144" t="s">
        <v>7</v>
      </c>
      <c r="D19" s="387">
        <v>775173.25</v>
      </c>
      <c r="E19" s="347"/>
      <c r="F19" s="350">
        <f t="shared" si="1"/>
        <v>775173.25</v>
      </c>
      <c r="G19" s="351"/>
      <c r="H19" s="352"/>
      <c r="I19" s="353">
        <f t="shared" si="2"/>
        <v>775173.25</v>
      </c>
    </row>
    <row r="20" spans="1:9" s="349" customFormat="1" x14ac:dyDescent="0.2">
      <c r="A20" s="415">
        <v>12</v>
      </c>
      <c r="B20" s="414" t="s">
        <v>69</v>
      </c>
      <c r="C20" s="144" t="s">
        <v>19</v>
      </c>
      <c r="D20" s="387">
        <v>1473060.57</v>
      </c>
      <c r="E20" s="347"/>
      <c r="F20" s="350">
        <f t="shared" si="1"/>
        <v>1473060.57</v>
      </c>
      <c r="G20" s="351"/>
      <c r="H20" s="352"/>
      <c r="I20" s="353">
        <f t="shared" si="2"/>
        <v>1473060.57</v>
      </c>
    </row>
    <row r="21" spans="1:9" s="349" customFormat="1" x14ac:dyDescent="0.2">
      <c r="A21" s="415">
        <v>13</v>
      </c>
      <c r="B21" s="414" t="s">
        <v>258</v>
      </c>
      <c r="C21" s="144" t="s">
        <v>259</v>
      </c>
      <c r="D21" s="387"/>
      <c r="E21" s="347"/>
      <c r="F21" s="350">
        <f t="shared" si="1"/>
        <v>0</v>
      </c>
      <c r="G21" s="351"/>
      <c r="H21" s="352"/>
      <c r="I21" s="353">
        <f t="shared" si="2"/>
        <v>0</v>
      </c>
    </row>
    <row r="22" spans="1:9" s="349" customFormat="1" x14ac:dyDescent="0.2">
      <c r="A22" s="415">
        <v>14</v>
      </c>
      <c r="B22" s="55" t="s">
        <v>70</v>
      </c>
      <c r="C22" s="144" t="s">
        <v>71</v>
      </c>
      <c r="D22" s="387"/>
      <c r="E22" s="347"/>
      <c r="F22" s="350">
        <f t="shared" si="1"/>
        <v>0</v>
      </c>
      <c r="G22" s="351"/>
      <c r="H22" s="352"/>
      <c r="I22" s="353">
        <f t="shared" si="2"/>
        <v>0</v>
      </c>
    </row>
    <row r="23" spans="1:9" s="349" customFormat="1" x14ac:dyDescent="0.2">
      <c r="A23" s="415">
        <v>15</v>
      </c>
      <c r="B23" s="414" t="s">
        <v>72</v>
      </c>
      <c r="C23" s="144" t="s">
        <v>22</v>
      </c>
      <c r="D23" s="387">
        <v>1274986.45</v>
      </c>
      <c r="E23" s="347"/>
      <c r="F23" s="350">
        <f t="shared" si="1"/>
        <v>1274986.45</v>
      </c>
      <c r="G23" s="351"/>
      <c r="H23" s="352"/>
      <c r="I23" s="353">
        <f t="shared" si="2"/>
        <v>1274986.45</v>
      </c>
    </row>
    <row r="24" spans="1:9" s="349" customFormat="1" x14ac:dyDescent="0.2">
      <c r="A24" s="415">
        <v>16</v>
      </c>
      <c r="B24" s="414" t="s">
        <v>73</v>
      </c>
      <c r="C24" s="144" t="s">
        <v>10</v>
      </c>
      <c r="D24" s="387">
        <v>2061729.45</v>
      </c>
      <c r="E24" s="347"/>
      <c r="F24" s="350">
        <f t="shared" si="1"/>
        <v>2061729.45</v>
      </c>
      <c r="G24" s="351"/>
      <c r="H24" s="352"/>
      <c r="I24" s="353">
        <f t="shared" si="2"/>
        <v>2061729.45</v>
      </c>
    </row>
    <row r="25" spans="1:9" s="349" customFormat="1" x14ac:dyDescent="0.2">
      <c r="A25" s="415">
        <v>17</v>
      </c>
      <c r="B25" s="414" t="s">
        <v>74</v>
      </c>
      <c r="C25" s="144" t="s">
        <v>233</v>
      </c>
      <c r="D25" s="387">
        <v>1964543.55</v>
      </c>
      <c r="E25" s="347"/>
      <c r="F25" s="350">
        <f t="shared" si="1"/>
        <v>1964543.55</v>
      </c>
      <c r="G25" s="351"/>
      <c r="H25" s="352"/>
      <c r="I25" s="353">
        <f t="shared" si="2"/>
        <v>1964543.55</v>
      </c>
    </row>
    <row r="26" spans="1:9" s="349" customFormat="1" x14ac:dyDescent="0.2">
      <c r="A26" s="415">
        <v>18</v>
      </c>
      <c r="B26" s="414" t="s">
        <v>75</v>
      </c>
      <c r="C26" s="144" t="s">
        <v>9</v>
      </c>
      <c r="D26" s="387">
        <v>4680658.0599999996</v>
      </c>
      <c r="E26" s="347">
        <v>108638.01</v>
      </c>
      <c r="F26" s="350">
        <f t="shared" si="1"/>
        <v>4789296.0699999994</v>
      </c>
      <c r="G26" s="351"/>
      <c r="H26" s="352">
        <v>1276790.8</v>
      </c>
      <c r="I26" s="353">
        <f t="shared" si="2"/>
        <v>6066086.8699999992</v>
      </c>
    </row>
    <row r="27" spans="1:9" s="349" customFormat="1" x14ac:dyDescent="0.2">
      <c r="A27" s="415">
        <v>19</v>
      </c>
      <c r="B27" s="55" t="s">
        <v>76</v>
      </c>
      <c r="C27" s="144" t="s">
        <v>11</v>
      </c>
      <c r="D27" s="387">
        <v>486392.29</v>
      </c>
      <c r="E27" s="347"/>
      <c r="F27" s="350">
        <f t="shared" si="1"/>
        <v>486392.29</v>
      </c>
      <c r="G27" s="351"/>
      <c r="H27" s="352"/>
      <c r="I27" s="353">
        <f t="shared" si="2"/>
        <v>486392.29</v>
      </c>
    </row>
    <row r="28" spans="1:9" s="349" customFormat="1" x14ac:dyDescent="0.2">
      <c r="A28" s="415">
        <v>20</v>
      </c>
      <c r="B28" s="55" t="s">
        <v>77</v>
      </c>
      <c r="C28" s="144" t="s">
        <v>234</v>
      </c>
      <c r="D28" s="387">
        <v>911696.3</v>
      </c>
      <c r="E28" s="347"/>
      <c r="F28" s="350">
        <f t="shared" si="1"/>
        <v>911696.3</v>
      </c>
      <c r="G28" s="351"/>
      <c r="H28" s="352"/>
      <c r="I28" s="353">
        <f t="shared" si="2"/>
        <v>911696.3</v>
      </c>
    </row>
    <row r="29" spans="1:9" s="349" customFormat="1" x14ac:dyDescent="0.2">
      <c r="A29" s="415">
        <v>21</v>
      </c>
      <c r="B29" s="55" t="s">
        <v>78</v>
      </c>
      <c r="C29" s="144" t="s">
        <v>79</v>
      </c>
      <c r="D29" s="387">
        <v>3213613.76</v>
      </c>
      <c r="E29" s="347"/>
      <c r="F29" s="350">
        <f t="shared" si="1"/>
        <v>3213613.76</v>
      </c>
      <c r="G29" s="351"/>
      <c r="H29" s="352">
        <v>319197.7</v>
      </c>
      <c r="I29" s="353">
        <f t="shared" si="2"/>
        <v>3532811.46</v>
      </c>
    </row>
    <row r="30" spans="1:9" s="349" customFormat="1" x14ac:dyDescent="0.2">
      <c r="A30" s="415">
        <v>22</v>
      </c>
      <c r="B30" s="55" t="s">
        <v>80</v>
      </c>
      <c r="C30" s="144" t="s">
        <v>39</v>
      </c>
      <c r="D30" s="387">
        <v>2125131.6800000002</v>
      </c>
      <c r="E30" s="347">
        <v>108638.01</v>
      </c>
      <c r="F30" s="350">
        <f t="shared" si="1"/>
        <v>2233769.69</v>
      </c>
      <c r="G30" s="351"/>
      <c r="H30" s="352"/>
      <c r="I30" s="353">
        <f t="shared" si="2"/>
        <v>2233769.69</v>
      </c>
    </row>
    <row r="31" spans="1:9" s="349" customFormat="1" x14ac:dyDescent="0.2">
      <c r="A31" s="415">
        <v>23</v>
      </c>
      <c r="B31" s="414" t="s">
        <v>81</v>
      </c>
      <c r="C31" s="144" t="s">
        <v>82</v>
      </c>
      <c r="D31" s="387"/>
      <c r="E31" s="347"/>
      <c r="F31" s="350">
        <f t="shared" si="1"/>
        <v>0</v>
      </c>
      <c r="G31" s="351"/>
      <c r="H31" s="352"/>
      <c r="I31" s="353">
        <f t="shared" si="2"/>
        <v>0</v>
      </c>
    </row>
    <row r="32" spans="1:9" s="349" customFormat="1" x14ac:dyDescent="0.2">
      <c r="A32" s="415">
        <v>24</v>
      </c>
      <c r="B32" s="414" t="s">
        <v>83</v>
      </c>
      <c r="C32" s="144" t="s">
        <v>84</v>
      </c>
      <c r="D32" s="387"/>
      <c r="E32" s="347"/>
      <c r="F32" s="350">
        <f t="shared" si="1"/>
        <v>0</v>
      </c>
      <c r="G32" s="351"/>
      <c r="H32" s="352"/>
      <c r="I32" s="353">
        <f t="shared" si="2"/>
        <v>0</v>
      </c>
    </row>
    <row r="33" spans="1:9" s="349" customFormat="1" ht="24" x14ac:dyDescent="0.2">
      <c r="A33" s="415">
        <v>25</v>
      </c>
      <c r="B33" s="414" t="s">
        <v>85</v>
      </c>
      <c r="C33" s="144" t="s">
        <v>86</v>
      </c>
      <c r="D33" s="387"/>
      <c r="E33" s="347"/>
      <c r="F33" s="350">
        <f t="shared" si="1"/>
        <v>0</v>
      </c>
      <c r="G33" s="351"/>
      <c r="H33" s="352"/>
      <c r="I33" s="353">
        <f t="shared" si="2"/>
        <v>0</v>
      </c>
    </row>
    <row r="34" spans="1:9" s="349" customFormat="1" x14ac:dyDescent="0.2">
      <c r="A34" s="415">
        <v>26</v>
      </c>
      <c r="B34" s="55" t="s">
        <v>87</v>
      </c>
      <c r="C34" s="144" t="s">
        <v>88</v>
      </c>
      <c r="D34" s="387">
        <v>1894199.47</v>
      </c>
      <c r="E34" s="347"/>
      <c r="F34" s="350">
        <f t="shared" si="1"/>
        <v>1894199.47</v>
      </c>
      <c r="G34" s="351"/>
      <c r="H34" s="352"/>
      <c r="I34" s="353">
        <f t="shared" si="2"/>
        <v>1894199.47</v>
      </c>
    </row>
    <row r="35" spans="1:9" s="349" customFormat="1" x14ac:dyDescent="0.2">
      <c r="A35" s="415">
        <v>27</v>
      </c>
      <c r="B35" s="414" t="s">
        <v>89</v>
      </c>
      <c r="C35" s="144" t="s">
        <v>90</v>
      </c>
      <c r="D35" s="387">
        <v>1120414.5900000001</v>
      </c>
      <c r="E35" s="347"/>
      <c r="F35" s="350">
        <f t="shared" si="1"/>
        <v>1120414.5900000001</v>
      </c>
      <c r="G35" s="351"/>
      <c r="H35" s="352"/>
      <c r="I35" s="353">
        <f t="shared" si="2"/>
        <v>1120414.5900000001</v>
      </c>
    </row>
    <row r="36" spans="1:9" s="349" customFormat="1" x14ac:dyDescent="0.2">
      <c r="A36" s="415">
        <v>28</v>
      </c>
      <c r="B36" s="414" t="s">
        <v>91</v>
      </c>
      <c r="C36" s="144" t="s">
        <v>92</v>
      </c>
      <c r="D36" s="387"/>
      <c r="E36" s="347"/>
      <c r="F36" s="350">
        <f t="shared" si="1"/>
        <v>0</v>
      </c>
      <c r="G36" s="351"/>
      <c r="H36" s="352"/>
      <c r="I36" s="353">
        <f t="shared" si="2"/>
        <v>0</v>
      </c>
    </row>
    <row r="37" spans="1:9" s="349" customFormat="1" x14ac:dyDescent="0.2">
      <c r="A37" s="415">
        <v>29</v>
      </c>
      <c r="B37" s="56" t="s">
        <v>93</v>
      </c>
      <c r="C37" s="144" t="s">
        <v>94</v>
      </c>
      <c r="D37" s="387"/>
      <c r="E37" s="347"/>
      <c r="F37" s="350">
        <f t="shared" si="1"/>
        <v>0</v>
      </c>
      <c r="G37" s="351"/>
      <c r="H37" s="352"/>
      <c r="I37" s="353">
        <f t="shared" si="2"/>
        <v>0</v>
      </c>
    </row>
    <row r="38" spans="1:9" s="349" customFormat="1" ht="24" x14ac:dyDescent="0.2">
      <c r="A38" s="415">
        <v>30</v>
      </c>
      <c r="B38" s="55" t="s">
        <v>95</v>
      </c>
      <c r="C38" s="144" t="s">
        <v>23</v>
      </c>
      <c r="D38" s="387"/>
      <c r="E38" s="347"/>
      <c r="F38" s="350">
        <f t="shared" si="1"/>
        <v>0</v>
      </c>
      <c r="G38" s="351"/>
      <c r="H38" s="352"/>
      <c r="I38" s="353">
        <f t="shared" si="2"/>
        <v>0</v>
      </c>
    </row>
    <row r="39" spans="1:9" s="349" customFormat="1" x14ac:dyDescent="0.2">
      <c r="A39" s="415">
        <v>31</v>
      </c>
      <c r="B39" s="414" t="s">
        <v>96</v>
      </c>
      <c r="C39" s="144" t="s">
        <v>56</v>
      </c>
      <c r="D39" s="387"/>
      <c r="E39" s="347"/>
      <c r="F39" s="350">
        <f t="shared" si="1"/>
        <v>0</v>
      </c>
      <c r="G39" s="351"/>
      <c r="H39" s="352"/>
      <c r="I39" s="353">
        <f t="shared" si="2"/>
        <v>0</v>
      </c>
    </row>
    <row r="40" spans="1:9" s="349" customFormat="1" x14ac:dyDescent="0.2">
      <c r="A40" s="415">
        <v>32</v>
      </c>
      <c r="B40" s="56" t="s">
        <v>97</v>
      </c>
      <c r="C40" s="144" t="s">
        <v>40</v>
      </c>
      <c r="D40" s="387">
        <v>2927146.75</v>
      </c>
      <c r="E40" s="347">
        <v>108638.01</v>
      </c>
      <c r="F40" s="350">
        <f t="shared" si="1"/>
        <v>3035784.76</v>
      </c>
      <c r="G40" s="351"/>
      <c r="H40" s="352"/>
      <c r="I40" s="353">
        <f t="shared" si="2"/>
        <v>3035784.76</v>
      </c>
    </row>
    <row r="41" spans="1:9" s="349" customFormat="1" x14ac:dyDescent="0.2">
      <c r="A41" s="415">
        <v>33</v>
      </c>
      <c r="B41" s="55" t="s">
        <v>98</v>
      </c>
      <c r="C41" s="144" t="s">
        <v>38</v>
      </c>
      <c r="D41" s="387"/>
      <c r="E41" s="347"/>
      <c r="F41" s="350">
        <f t="shared" si="1"/>
        <v>0</v>
      </c>
      <c r="G41" s="351"/>
      <c r="H41" s="352"/>
      <c r="I41" s="353">
        <f t="shared" si="2"/>
        <v>0</v>
      </c>
    </row>
    <row r="42" spans="1:9" s="349" customFormat="1" x14ac:dyDescent="0.2">
      <c r="A42" s="415">
        <v>34</v>
      </c>
      <c r="B42" s="56" t="s">
        <v>99</v>
      </c>
      <c r="C42" s="144" t="s">
        <v>16</v>
      </c>
      <c r="D42" s="387">
        <v>1326356.1399999999</v>
      </c>
      <c r="E42" s="347"/>
      <c r="F42" s="350">
        <f t="shared" si="1"/>
        <v>1326356.1399999999</v>
      </c>
      <c r="G42" s="351"/>
      <c r="H42" s="352"/>
      <c r="I42" s="353">
        <f t="shared" si="2"/>
        <v>1326356.1399999999</v>
      </c>
    </row>
    <row r="43" spans="1:9" s="349" customFormat="1" x14ac:dyDescent="0.2">
      <c r="A43" s="415">
        <v>35</v>
      </c>
      <c r="B43" s="414" t="s">
        <v>100</v>
      </c>
      <c r="C43" s="144" t="s">
        <v>21</v>
      </c>
      <c r="D43" s="387">
        <v>3707410.69</v>
      </c>
      <c r="E43" s="347"/>
      <c r="F43" s="350">
        <f t="shared" si="1"/>
        <v>3707410.69</v>
      </c>
      <c r="G43" s="351"/>
      <c r="H43" s="352"/>
      <c r="I43" s="353">
        <f t="shared" si="2"/>
        <v>3707410.69</v>
      </c>
    </row>
    <row r="44" spans="1:9" s="349" customFormat="1" x14ac:dyDescent="0.2">
      <c r="A44" s="415">
        <v>36</v>
      </c>
      <c r="B44" s="56" t="s">
        <v>101</v>
      </c>
      <c r="C44" s="144" t="s">
        <v>25</v>
      </c>
      <c r="D44" s="387">
        <v>1175023.81</v>
      </c>
      <c r="E44" s="347"/>
      <c r="F44" s="350">
        <f t="shared" si="1"/>
        <v>1175023.81</v>
      </c>
      <c r="G44" s="351"/>
      <c r="H44" s="352"/>
      <c r="I44" s="353">
        <f t="shared" si="2"/>
        <v>1175023.81</v>
      </c>
    </row>
    <row r="45" spans="1:9" s="349" customFormat="1" x14ac:dyDescent="0.2">
      <c r="A45" s="415">
        <v>37</v>
      </c>
      <c r="B45" s="55" t="s">
        <v>102</v>
      </c>
      <c r="C45" s="144" t="s">
        <v>235</v>
      </c>
      <c r="D45" s="387">
        <v>2762393.51</v>
      </c>
      <c r="E45" s="347"/>
      <c r="F45" s="350">
        <f t="shared" si="1"/>
        <v>2762393.51</v>
      </c>
      <c r="G45" s="351"/>
      <c r="H45" s="352"/>
      <c r="I45" s="353">
        <f t="shared" si="2"/>
        <v>2762393.51</v>
      </c>
    </row>
    <row r="46" spans="1:9" s="349" customFormat="1" x14ac:dyDescent="0.2">
      <c r="A46" s="415">
        <v>38</v>
      </c>
      <c r="B46" s="59" t="s">
        <v>103</v>
      </c>
      <c r="C46" s="150" t="s">
        <v>236</v>
      </c>
      <c r="D46" s="387">
        <v>1175949.3899999999</v>
      </c>
      <c r="E46" s="347"/>
      <c r="F46" s="350">
        <f t="shared" si="1"/>
        <v>1175949.3899999999</v>
      </c>
      <c r="G46" s="351"/>
      <c r="H46" s="352"/>
      <c r="I46" s="353">
        <f t="shared" si="2"/>
        <v>1175949.3899999999</v>
      </c>
    </row>
    <row r="47" spans="1:9" s="349" customFormat="1" x14ac:dyDescent="0.2">
      <c r="A47" s="415">
        <v>39</v>
      </c>
      <c r="B47" s="55" t="s">
        <v>104</v>
      </c>
      <c r="C47" s="144" t="s">
        <v>237</v>
      </c>
      <c r="D47" s="387">
        <v>597461.89</v>
      </c>
      <c r="E47" s="347"/>
      <c r="F47" s="350">
        <f t="shared" si="1"/>
        <v>597461.89</v>
      </c>
      <c r="G47" s="351"/>
      <c r="H47" s="352"/>
      <c r="I47" s="353">
        <f t="shared" si="2"/>
        <v>597461.89</v>
      </c>
    </row>
    <row r="48" spans="1:9" s="349" customFormat="1" x14ac:dyDescent="0.2">
      <c r="A48" s="415">
        <v>40</v>
      </c>
      <c r="B48" s="55" t="s">
        <v>105</v>
      </c>
      <c r="C48" s="144" t="s">
        <v>24</v>
      </c>
      <c r="D48" s="387">
        <v>1050996.0900000001</v>
      </c>
      <c r="E48" s="347"/>
      <c r="F48" s="350">
        <f t="shared" si="1"/>
        <v>1050996.0900000001</v>
      </c>
      <c r="G48" s="351"/>
      <c r="H48" s="352"/>
      <c r="I48" s="353">
        <f t="shared" si="2"/>
        <v>1050996.0900000001</v>
      </c>
    </row>
    <row r="49" spans="1:9" s="349" customFormat="1" x14ac:dyDescent="0.2">
      <c r="A49" s="415">
        <v>41</v>
      </c>
      <c r="B49" s="414" t="s">
        <v>106</v>
      </c>
      <c r="C49" s="144" t="s">
        <v>20</v>
      </c>
      <c r="D49" s="387">
        <v>955661.35</v>
      </c>
      <c r="E49" s="347"/>
      <c r="F49" s="350">
        <f t="shared" si="1"/>
        <v>955661.35</v>
      </c>
      <c r="G49" s="351"/>
      <c r="H49" s="352"/>
      <c r="I49" s="353">
        <f t="shared" si="2"/>
        <v>955661.35</v>
      </c>
    </row>
    <row r="50" spans="1:9" s="349" customFormat="1" x14ac:dyDescent="0.2">
      <c r="A50" s="415">
        <v>42</v>
      </c>
      <c r="B50" s="56" t="s">
        <v>107</v>
      </c>
      <c r="C50" s="144" t="s">
        <v>108</v>
      </c>
      <c r="D50" s="387"/>
      <c r="E50" s="347"/>
      <c r="F50" s="350">
        <f t="shared" si="1"/>
        <v>0</v>
      </c>
      <c r="G50" s="351"/>
      <c r="H50" s="352"/>
      <c r="I50" s="353">
        <f t="shared" si="2"/>
        <v>0</v>
      </c>
    </row>
    <row r="51" spans="1:9" s="349" customFormat="1" x14ac:dyDescent="0.2">
      <c r="A51" s="415">
        <v>43</v>
      </c>
      <c r="B51" s="414" t="s">
        <v>109</v>
      </c>
      <c r="C51" s="144" t="s">
        <v>110</v>
      </c>
      <c r="D51" s="387">
        <v>3932326.63</v>
      </c>
      <c r="E51" s="347">
        <v>108638.01</v>
      </c>
      <c r="F51" s="350">
        <f t="shared" si="1"/>
        <v>4040964.6399999997</v>
      </c>
      <c r="G51" s="351"/>
      <c r="H51" s="352"/>
      <c r="I51" s="353">
        <f t="shared" si="2"/>
        <v>4040964.6399999997</v>
      </c>
    </row>
    <row r="52" spans="1:9" s="349" customFormat="1" x14ac:dyDescent="0.2">
      <c r="A52" s="415">
        <v>44</v>
      </c>
      <c r="B52" s="55" t="s">
        <v>111</v>
      </c>
      <c r="C52" s="144" t="s">
        <v>242</v>
      </c>
      <c r="D52" s="387">
        <v>1249995.79</v>
      </c>
      <c r="E52" s="347"/>
      <c r="F52" s="350">
        <f t="shared" si="1"/>
        <v>1249995.79</v>
      </c>
      <c r="G52" s="351"/>
      <c r="H52" s="352"/>
      <c r="I52" s="353">
        <f t="shared" si="2"/>
        <v>1249995.79</v>
      </c>
    </row>
    <row r="53" spans="1:9" s="349" customFormat="1" x14ac:dyDescent="0.2">
      <c r="A53" s="415">
        <v>45</v>
      </c>
      <c r="B53" s="55" t="s">
        <v>112</v>
      </c>
      <c r="C53" s="144" t="s">
        <v>2</v>
      </c>
      <c r="D53" s="387">
        <v>3440843.65</v>
      </c>
      <c r="E53" s="347"/>
      <c r="F53" s="350">
        <f t="shared" si="1"/>
        <v>3440843.65</v>
      </c>
      <c r="G53" s="351"/>
      <c r="H53" s="352">
        <v>638395.4</v>
      </c>
      <c r="I53" s="353">
        <f t="shared" si="2"/>
        <v>4079239.05</v>
      </c>
    </row>
    <row r="54" spans="1:9" s="349" customFormat="1" x14ac:dyDescent="0.2">
      <c r="A54" s="415">
        <v>46</v>
      </c>
      <c r="B54" s="414" t="s">
        <v>113</v>
      </c>
      <c r="C54" s="144" t="s">
        <v>3</v>
      </c>
      <c r="D54" s="387">
        <v>1071821.6399999999</v>
      </c>
      <c r="E54" s="347"/>
      <c r="F54" s="350">
        <f t="shared" si="1"/>
        <v>1071821.6399999999</v>
      </c>
      <c r="G54" s="351"/>
      <c r="H54" s="352"/>
      <c r="I54" s="353">
        <f t="shared" si="2"/>
        <v>1071821.6399999999</v>
      </c>
    </row>
    <row r="55" spans="1:9" s="349" customFormat="1" x14ac:dyDescent="0.2">
      <c r="A55" s="415">
        <v>47</v>
      </c>
      <c r="B55" s="414" t="s">
        <v>114</v>
      </c>
      <c r="C55" s="144" t="s">
        <v>238</v>
      </c>
      <c r="D55" s="387">
        <v>1173635.44</v>
      </c>
      <c r="E55" s="347"/>
      <c r="F55" s="350">
        <f t="shared" si="1"/>
        <v>1173635.44</v>
      </c>
      <c r="G55" s="351"/>
      <c r="H55" s="352"/>
      <c r="I55" s="353">
        <f t="shared" si="2"/>
        <v>1173635.44</v>
      </c>
    </row>
    <row r="56" spans="1:9" s="349" customFormat="1" x14ac:dyDescent="0.2">
      <c r="A56" s="415">
        <v>48</v>
      </c>
      <c r="B56" s="56" t="s">
        <v>115</v>
      </c>
      <c r="C56" s="144" t="s">
        <v>0</v>
      </c>
      <c r="D56" s="387">
        <v>1056086.78</v>
      </c>
      <c r="E56" s="347"/>
      <c r="F56" s="350">
        <f t="shared" si="1"/>
        <v>1056086.78</v>
      </c>
      <c r="G56" s="351"/>
      <c r="H56" s="352"/>
      <c r="I56" s="353">
        <f t="shared" si="2"/>
        <v>1056086.78</v>
      </c>
    </row>
    <row r="57" spans="1:9" s="349" customFormat="1" x14ac:dyDescent="0.2">
      <c r="A57" s="415">
        <v>49</v>
      </c>
      <c r="B57" s="414" t="s">
        <v>116</v>
      </c>
      <c r="C57" s="144" t="s">
        <v>4</v>
      </c>
      <c r="D57" s="387">
        <v>583115.4</v>
      </c>
      <c r="E57" s="347"/>
      <c r="F57" s="350">
        <f t="shared" si="1"/>
        <v>583115.4</v>
      </c>
      <c r="G57" s="351"/>
      <c r="H57" s="352"/>
      <c r="I57" s="353">
        <f t="shared" si="2"/>
        <v>583115.4</v>
      </c>
    </row>
    <row r="58" spans="1:9" s="349" customFormat="1" x14ac:dyDescent="0.2">
      <c r="A58" s="415">
        <v>50</v>
      </c>
      <c r="B58" s="56" t="s">
        <v>117</v>
      </c>
      <c r="C58" s="144" t="s">
        <v>1</v>
      </c>
      <c r="D58" s="387">
        <v>1177337.76</v>
      </c>
      <c r="E58" s="347"/>
      <c r="F58" s="350">
        <f t="shared" si="1"/>
        <v>1177337.76</v>
      </c>
      <c r="G58" s="351"/>
      <c r="H58" s="352"/>
      <c r="I58" s="353">
        <f t="shared" si="2"/>
        <v>1177337.76</v>
      </c>
    </row>
    <row r="59" spans="1:9" s="349" customFormat="1" x14ac:dyDescent="0.2">
      <c r="A59" s="415">
        <v>51</v>
      </c>
      <c r="B59" s="414" t="s">
        <v>118</v>
      </c>
      <c r="C59" s="144" t="s">
        <v>239</v>
      </c>
      <c r="D59" s="387">
        <v>1295349.21</v>
      </c>
      <c r="E59" s="347"/>
      <c r="F59" s="350">
        <f t="shared" si="1"/>
        <v>1295349.21</v>
      </c>
      <c r="G59" s="351"/>
      <c r="H59" s="352"/>
      <c r="I59" s="353">
        <f t="shared" si="2"/>
        <v>1295349.21</v>
      </c>
    </row>
    <row r="60" spans="1:9" s="349" customFormat="1" x14ac:dyDescent="0.2">
      <c r="A60" s="415">
        <v>52</v>
      </c>
      <c r="B60" s="414" t="s">
        <v>119</v>
      </c>
      <c r="C60" s="144" t="s">
        <v>26</v>
      </c>
      <c r="D60" s="387">
        <v>4990264.57</v>
      </c>
      <c r="E60" s="347"/>
      <c r="F60" s="350">
        <f t="shared" si="1"/>
        <v>4990264.57</v>
      </c>
      <c r="G60" s="351"/>
      <c r="H60" s="352"/>
      <c r="I60" s="353">
        <f t="shared" si="2"/>
        <v>4990264.57</v>
      </c>
    </row>
    <row r="61" spans="1:9" s="349" customFormat="1" x14ac:dyDescent="0.2">
      <c r="A61" s="415">
        <v>53</v>
      </c>
      <c r="B61" s="414" t="s">
        <v>120</v>
      </c>
      <c r="C61" s="144" t="s">
        <v>240</v>
      </c>
      <c r="D61" s="387">
        <v>970470.63</v>
      </c>
      <c r="E61" s="347"/>
      <c r="F61" s="350">
        <f t="shared" si="1"/>
        <v>970470.63</v>
      </c>
      <c r="G61" s="351"/>
      <c r="H61" s="352"/>
      <c r="I61" s="353">
        <f t="shared" si="2"/>
        <v>970470.63</v>
      </c>
    </row>
    <row r="62" spans="1:9" s="349" customFormat="1" x14ac:dyDescent="0.2">
      <c r="A62" s="415">
        <v>54</v>
      </c>
      <c r="B62" s="414" t="s">
        <v>121</v>
      </c>
      <c r="C62" s="144" t="s">
        <v>122</v>
      </c>
      <c r="D62" s="387"/>
      <c r="E62" s="347"/>
      <c r="F62" s="350">
        <f t="shared" si="1"/>
        <v>0</v>
      </c>
      <c r="G62" s="351"/>
      <c r="H62" s="352"/>
      <c r="I62" s="353">
        <f t="shared" si="2"/>
        <v>0</v>
      </c>
    </row>
    <row r="63" spans="1:9" s="349" customFormat="1" x14ac:dyDescent="0.2">
      <c r="A63" s="415">
        <v>55</v>
      </c>
      <c r="B63" s="414" t="s">
        <v>244</v>
      </c>
      <c r="C63" s="144" t="s">
        <v>243</v>
      </c>
      <c r="D63" s="387"/>
      <c r="E63" s="347"/>
      <c r="F63" s="350">
        <f t="shared" si="1"/>
        <v>0</v>
      </c>
      <c r="G63" s="351"/>
      <c r="H63" s="352"/>
      <c r="I63" s="353">
        <f t="shared" si="2"/>
        <v>0</v>
      </c>
    </row>
    <row r="64" spans="1:9" s="349" customFormat="1" x14ac:dyDescent="0.2">
      <c r="A64" s="415">
        <v>56</v>
      </c>
      <c r="B64" s="414" t="s">
        <v>260</v>
      </c>
      <c r="C64" s="144" t="s">
        <v>261</v>
      </c>
      <c r="D64" s="387"/>
      <c r="E64" s="347"/>
      <c r="F64" s="350">
        <f t="shared" si="1"/>
        <v>0</v>
      </c>
      <c r="G64" s="351"/>
      <c r="H64" s="352"/>
      <c r="I64" s="353">
        <f t="shared" si="2"/>
        <v>0</v>
      </c>
    </row>
    <row r="65" spans="1:9" s="349" customFormat="1" x14ac:dyDescent="0.2">
      <c r="A65" s="415">
        <v>57</v>
      </c>
      <c r="B65" s="414" t="s">
        <v>123</v>
      </c>
      <c r="C65" s="144" t="s">
        <v>53</v>
      </c>
      <c r="D65" s="387"/>
      <c r="E65" s="347"/>
      <c r="F65" s="350">
        <f t="shared" si="1"/>
        <v>0</v>
      </c>
      <c r="G65" s="351"/>
      <c r="H65" s="352"/>
      <c r="I65" s="353">
        <f t="shared" si="2"/>
        <v>0</v>
      </c>
    </row>
    <row r="66" spans="1:9" s="349" customFormat="1" x14ac:dyDescent="0.2">
      <c r="A66" s="415">
        <v>58</v>
      </c>
      <c r="B66" s="56" t="s">
        <v>124</v>
      </c>
      <c r="C66" s="144" t="s">
        <v>262</v>
      </c>
      <c r="D66" s="387"/>
      <c r="E66" s="347"/>
      <c r="F66" s="350">
        <f t="shared" si="1"/>
        <v>0</v>
      </c>
      <c r="G66" s="351"/>
      <c r="H66" s="352"/>
      <c r="I66" s="353">
        <f t="shared" si="2"/>
        <v>0</v>
      </c>
    </row>
    <row r="67" spans="1:9" s="349" customFormat="1" x14ac:dyDescent="0.2">
      <c r="A67" s="415">
        <v>59</v>
      </c>
      <c r="B67" s="55" t="s">
        <v>125</v>
      </c>
      <c r="C67" s="144" t="s">
        <v>126</v>
      </c>
      <c r="D67" s="387"/>
      <c r="E67" s="347"/>
      <c r="F67" s="350">
        <f t="shared" si="1"/>
        <v>0</v>
      </c>
      <c r="G67" s="351"/>
      <c r="H67" s="352"/>
      <c r="I67" s="353">
        <f t="shared" si="2"/>
        <v>0</v>
      </c>
    </row>
    <row r="68" spans="1:9" s="349" customFormat="1" x14ac:dyDescent="0.2">
      <c r="A68" s="415">
        <v>60</v>
      </c>
      <c r="B68" s="56" t="s">
        <v>127</v>
      </c>
      <c r="C68" s="144" t="s">
        <v>263</v>
      </c>
      <c r="D68" s="387"/>
      <c r="E68" s="347"/>
      <c r="F68" s="350">
        <f t="shared" si="1"/>
        <v>0</v>
      </c>
      <c r="G68" s="351"/>
      <c r="H68" s="352"/>
      <c r="I68" s="353">
        <f t="shared" si="2"/>
        <v>0</v>
      </c>
    </row>
    <row r="69" spans="1:9" s="349" customFormat="1" ht="24" x14ac:dyDescent="0.2">
      <c r="A69" s="415">
        <v>61</v>
      </c>
      <c r="B69" s="414" t="s">
        <v>128</v>
      </c>
      <c r="C69" s="144" t="s">
        <v>248</v>
      </c>
      <c r="D69" s="387"/>
      <c r="E69" s="347"/>
      <c r="F69" s="350">
        <f t="shared" si="1"/>
        <v>0</v>
      </c>
      <c r="G69" s="351"/>
      <c r="H69" s="352"/>
      <c r="I69" s="353">
        <f t="shared" si="2"/>
        <v>0</v>
      </c>
    </row>
    <row r="70" spans="1:9" s="349" customFormat="1" ht="24" x14ac:dyDescent="0.2">
      <c r="A70" s="415">
        <v>62</v>
      </c>
      <c r="B70" s="55" t="s">
        <v>129</v>
      </c>
      <c r="C70" s="144" t="s">
        <v>264</v>
      </c>
      <c r="D70" s="387"/>
      <c r="E70" s="347"/>
      <c r="F70" s="350">
        <f t="shared" si="1"/>
        <v>0</v>
      </c>
      <c r="G70" s="351"/>
      <c r="H70" s="352"/>
      <c r="I70" s="353">
        <f t="shared" si="2"/>
        <v>0</v>
      </c>
    </row>
    <row r="71" spans="1:9" s="349" customFormat="1" ht="24" x14ac:dyDescent="0.2">
      <c r="A71" s="415">
        <v>63</v>
      </c>
      <c r="B71" s="55" t="s">
        <v>130</v>
      </c>
      <c r="C71" s="144" t="s">
        <v>265</v>
      </c>
      <c r="D71" s="387"/>
      <c r="E71" s="347"/>
      <c r="F71" s="350">
        <f t="shared" si="1"/>
        <v>0</v>
      </c>
      <c r="G71" s="351"/>
      <c r="H71" s="352"/>
      <c r="I71" s="353">
        <f t="shared" si="2"/>
        <v>0</v>
      </c>
    </row>
    <row r="72" spans="1:9" s="349" customFormat="1" x14ac:dyDescent="0.2">
      <c r="A72" s="415">
        <v>64</v>
      </c>
      <c r="B72" s="56" t="s">
        <v>131</v>
      </c>
      <c r="C72" s="144" t="s">
        <v>266</v>
      </c>
      <c r="D72" s="387"/>
      <c r="E72" s="347"/>
      <c r="F72" s="350">
        <f t="shared" si="1"/>
        <v>0</v>
      </c>
      <c r="G72" s="351"/>
      <c r="H72" s="352"/>
      <c r="I72" s="353">
        <f t="shared" si="2"/>
        <v>0</v>
      </c>
    </row>
    <row r="73" spans="1:9" s="349" customFormat="1" x14ac:dyDescent="0.2">
      <c r="A73" s="415">
        <v>65</v>
      </c>
      <c r="B73" s="56" t="s">
        <v>132</v>
      </c>
      <c r="C73" s="144" t="s">
        <v>52</v>
      </c>
      <c r="D73" s="387"/>
      <c r="E73" s="347"/>
      <c r="F73" s="350">
        <f t="shared" si="1"/>
        <v>0</v>
      </c>
      <c r="G73" s="351"/>
      <c r="H73" s="352"/>
      <c r="I73" s="353">
        <f t="shared" si="2"/>
        <v>0</v>
      </c>
    </row>
    <row r="74" spans="1:9" s="349" customFormat="1" x14ac:dyDescent="0.2">
      <c r="A74" s="415">
        <v>66</v>
      </c>
      <c r="B74" s="56" t="s">
        <v>133</v>
      </c>
      <c r="C74" s="144" t="s">
        <v>267</v>
      </c>
      <c r="D74" s="387"/>
      <c r="E74" s="347"/>
      <c r="F74" s="350">
        <f t="shared" ref="F74:F137" si="3">SUM(D74:E74)</f>
        <v>0</v>
      </c>
      <c r="G74" s="351"/>
      <c r="H74" s="352"/>
      <c r="I74" s="353">
        <f t="shared" ref="I74:I137" si="4">F74+G74+H74</f>
        <v>0</v>
      </c>
    </row>
    <row r="75" spans="1:9" s="349" customFormat="1" ht="24" x14ac:dyDescent="0.2">
      <c r="A75" s="415">
        <v>67</v>
      </c>
      <c r="B75" s="56" t="s">
        <v>134</v>
      </c>
      <c r="C75" s="144" t="s">
        <v>268</v>
      </c>
      <c r="D75" s="387"/>
      <c r="E75" s="347"/>
      <c r="F75" s="350">
        <f t="shared" si="3"/>
        <v>0</v>
      </c>
      <c r="G75" s="351"/>
      <c r="H75" s="352"/>
      <c r="I75" s="353">
        <f t="shared" si="4"/>
        <v>0</v>
      </c>
    </row>
    <row r="76" spans="1:9" s="349" customFormat="1" ht="24" x14ac:dyDescent="0.2">
      <c r="A76" s="415">
        <v>68</v>
      </c>
      <c r="B76" s="55" t="s">
        <v>135</v>
      </c>
      <c r="C76" s="144" t="s">
        <v>269</v>
      </c>
      <c r="D76" s="387"/>
      <c r="E76" s="347"/>
      <c r="F76" s="350">
        <f t="shared" si="3"/>
        <v>0</v>
      </c>
      <c r="G76" s="351"/>
      <c r="H76" s="352"/>
      <c r="I76" s="353">
        <f t="shared" si="4"/>
        <v>0</v>
      </c>
    </row>
    <row r="77" spans="1:9" s="349" customFormat="1" ht="24" x14ac:dyDescent="0.2">
      <c r="A77" s="415">
        <v>69</v>
      </c>
      <c r="B77" s="56" t="s">
        <v>136</v>
      </c>
      <c r="C77" s="144" t="s">
        <v>270</v>
      </c>
      <c r="D77" s="387"/>
      <c r="E77" s="347"/>
      <c r="F77" s="350">
        <f t="shared" si="3"/>
        <v>0</v>
      </c>
      <c r="G77" s="351"/>
      <c r="H77" s="352"/>
      <c r="I77" s="353">
        <f t="shared" si="4"/>
        <v>0</v>
      </c>
    </row>
    <row r="78" spans="1:9" s="349" customFormat="1" ht="24" x14ac:dyDescent="0.2">
      <c r="A78" s="415">
        <v>70</v>
      </c>
      <c r="B78" s="56" t="s">
        <v>137</v>
      </c>
      <c r="C78" s="144" t="s">
        <v>271</v>
      </c>
      <c r="D78" s="387"/>
      <c r="E78" s="347"/>
      <c r="F78" s="350">
        <f t="shared" si="3"/>
        <v>0</v>
      </c>
      <c r="G78" s="351"/>
      <c r="H78" s="352"/>
      <c r="I78" s="353">
        <f t="shared" si="4"/>
        <v>0</v>
      </c>
    </row>
    <row r="79" spans="1:9" s="349" customFormat="1" ht="24" x14ac:dyDescent="0.2">
      <c r="A79" s="415">
        <v>71</v>
      </c>
      <c r="B79" s="55" t="s">
        <v>138</v>
      </c>
      <c r="C79" s="144" t="s">
        <v>272</v>
      </c>
      <c r="D79" s="387"/>
      <c r="E79" s="347"/>
      <c r="F79" s="350">
        <f t="shared" si="3"/>
        <v>0</v>
      </c>
      <c r="G79" s="351"/>
      <c r="H79" s="352"/>
      <c r="I79" s="353">
        <f t="shared" si="4"/>
        <v>0</v>
      </c>
    </row>
    <row r="80" spans="1:9" s="349" customFormat="1" ht="24" x14ac:dyDescent="0.2">
      <c r="A80" s="415">
        <v>72</v>
      </c>
      <c r="B80" s="55" t="s">
        <v>139</v>
      </c>
      <c r="C80" s="144" t="s">
        <v>273</v>
      </c>
      <c r="D80" s="387"/>
      <c r="E80" s="347"/>
      <c r="F80" s="350">
        <f t="shared" si="3"/>
        <v>0</v>
      </c>
      <c r="G80" s="351"/>
      <c r="H80" s="352"/>
      <c r="I80" s="353">
        <f t="shared" si="4"/>
        <v>0</v>
      </c>
    </row>
    <row r="81" spans="1:9" s="349" customFormat="1" ht="24" x14ac:dyDescent="0.2">
      <c r="A81" s="415">
        <v>73</v>
      </c>
      <c r="B81" s="55" t="s">
        <v>140</v>
      </c>
      <c r="C81" s="144" t="s">
        <v>274</v>
      </c>
      <c r="D81" s="387"/>
      <c r="E81" s="347"/>
      <c r="F81" s="350">
        <f t="shared" si="3"/>
        <v>0</v>
      </c>
      <c r="G81" s="351"/>
      <c r="H81" s="352"/>
      <c r="I81" s="353">
        <f t="shared" si="4"/>
        <v>0</v>
      </c>
    </row>
    <row r="82" spans="1:9" s="349" customFormat="1" x14ac:dyDescent="0.2">
      <c r="A82" s="415">
        <v>74</v>
      </c>
      <c r="B82" s="414" t="s">
        <v>141</v>
      </c>
      <c r="C82" s="144" t="s">
        <v>142</v>
      </c>
      <c r="D82" s="387"/>
      <c r="E82" s="347"/>
      <c r="F82" s="350">
        <f t="shared" si="3"/>
        <v>0</v>
      </c>
      <c r="G82" s="351"/>
      <c r="H82" s="352"/>
      <c r="I82" s="353">
        <f t="shared" si="4"/>
        <v>0</v>
      </c>
    </row>
    <row r="83" spans="1:9" s="349" customFormat="1" x14ac:dyDescent="0.2">
      <c r="A83" s="415">
        <v>75</v>
      </c>
      <c r="B83" s="55" t="s">
        <v>143</v>
      </c>
      <c r="C83" s="144" t="s">
        <v>275</v>
      </c>
      <c r="D83" s="387"/>
      <c r="E83" s="347"/>
      <c r="F83" s="350">
        <f t="shared" si="3"/>
        <v>0</v>
      </c>
      <c r="G83" s="351"/>
      <c r="H83" s="352"/>
      <c r="I83" s="353">
        <f t="shared" si="4"/>
        <v>0</v>
      </c>
    </row>
    <row r="84" spans="1:9" s="349" customFormat="1" x14ac:dyDescent="0.2">
      <c r="A84" s="415">
        <v>76</v>
      </c>
      <c r="B84" s="414" t="s">
        <v>144</v>
      </c>
      <c r="C84" s="144" t="s">
        <v>35</v>
      </c>
      <c r="D84" s="387"/>
      <c r="E84" s="347"/>
      <c r="F84" s="350">
        <f t="shared" si="3"/>
        <v>0</v>
      </c>
      <c r="G84" s="351"/>
      <c r="H84" s="352"/>
      <c r="I84" s="353">
        <f t="shared" si="4"/>
        <v>0</v>
      </c>
    </row>
    <row r="85" spans="1:9" s="349" customFormat="1" x14ac:dyDescent="0.2">
      <c r="A85" s="415">
        <v>77</v>
      </c>
      <c r="B85" s="55" t="s">
        <v>145</v>
      </c>
      <c r="C85" s="144" t="s">
        <v>37</v>
      </c>
      <c r="D85" s="387"/>
      <c r="E85" s="347"/>
      <c r="F85" s="350">
        <f t="shared" si="3"/>
        <v>0</v>
      </c>
      <c r="G85" s="351"/>
      <c r="H85" s="352"/>
      <c r="I85" s="353">
        <f t="shared" si="4"/>
        <v>0</v>
      </c>
    </row>
    <row r="86" spans="1:9" s="349" customFormat="1" x14ac:dyDescent="0.2">
      <c r="A86" s="415">
        <v>78</v>
      </c>
      <c r="B86" s="55" t="s">
        <v>146</v>
      </c>
      <c r="C86" s="144" t="s">
        <v>36</v>
      </c>
      <c r="D86" s="387"/>
      <c r="E86" s="347"/>
      <c r="F86" s="350">
        <f t="shared" si="3"/>
        <v>0</v>
      </c>
      <c r="G86" s="351"/>
      <c r="H86" s="352"/>
      <c r="I86" s="353">
        <f t="shared" si="4"/>
        <v>0</v>
      </c>
    </row>
    <row r="87" spans="1:9" s="349" customFormat="1" x14ac:dyDescent="0.2">
      <c r="A87" s="415">
        <v>79</v>
      </c>
      <c r="B87" s="55" t="s">
        <v>147</v>
      </c>
      <c r="C87" s="144" t="s">
        <v>51</v>
      </c>
      <c r="D87" s="387"/>
      <c r="E87" s="347"/>
      <c r="F87" s="350">
        <f t="shared" si="3"/>
        <v>0</v>
      </c>
      <c r="G87" s="351"/>
      <c r="H87" s="352"/>
      <c r="I87" s="353">
        <f t="shared" si="4"/>
        <v>0</v>
      </c>
    </row>
    <row r="88" spans="1:9" s="349" customFormat="1" x14ac:dyDescent="0.2">
      <c r="A88" s="415">
        <v>80</v>
      </c>
      <c r="B88" s="55" t="s">
        <v>148</v>
      </c>
      <c r="C88" s="144" t="s">
        <v>254</v>
      </c>
      <c r="D88" s="387"/>
      <c r="E88" s="347"/>
      <c r="F88" s="350">
        <f t="shared" si="3"/>
        <v>0</v>
      </c>
      <c r="G88" s="351"/>
      <c r="H88" s="352"/>
      <c r="I88" s="353">
        <f t="shared" si="4"/>
        <v>0</v>
      </c>
    </row>
    <row r="89" spans="1:9" s="349" customFormat="1" x14ac:dyDescent="0.2">
      <c r="A89" s="415">
        <v>81</v>
      </c>
      <c r="B89" s="55" t="s">
        <v>149</v>
      </c>
      <c r="C89" s="73" t="s">
        <v>334</v>
      </c>
      <c r="D89" s="387"/>
      <c r="E89" s="347"/>
      <c r="F89" s="350">
        <f t="shared" si="3"/>
        <v>0</v>
      </c>
      <c r="G89" s="351"/>
      <c r="H89" s="352"/>
      <c r="I89" s="353">
        <f t="shared" si="4"/>
        <v>0</v>
      </c>
    </row>
    <row r="90" spans="1:9" s="349" customFormat="1" x14ac:dyDescent="0.2">
      <c r="A90" s="415">
        <v>82</v>
      </c>
      <c r="B90" s="56" t="s">
        <v>150</v>
      </c>
      <c r="C90" s="144" t="s">
        <v>291</v>
      </c>
      <c r="D90" s="387"/>
      <c r="E90" s="347"/>
      <c r="F90" s="350">
        <f t="shared" si="3"/>
        <v>0</v>
      </c>
      <c r="G90" s="351"/>
      <c r="H90" s="352"/>
      <c r="I90" s="353">
        <f t="shared" si="4"/>
        <v>0</v>
      </c>
    </row>
    <row r="91" spans="1:9" s="349" customFormat="1" ht="24" x14ac:dyDescent="0.2">
      <c r="A91" s="464">
        <v>83</v>
      </c>
      <c r="B91" s="446" t="s">
        <v>151</v>
      </c>
      <c r="C91" s="380" t="s">
        <v>276</v>
      </c>
      <c r="D91" s="387"/>
      <c r="E91" s="347"/>
      <c r="F91" s="350">
        <f t="shared" si="3"/>
        <v>0</v>
      </c>
      <c r="G91" s="351"/>
      <c r="H91" s="352"/>
      <c r="I91" s="353">
        <f t="shared" si="4"/>
        <v>0</v>
      </c>
    </row>
    <row r="92" spans="1:9" s="349" customFormat="1" ht="36" x14ac:dyDescent="0.2">
      <c r="A92" s="464"/>
      <c r="B92" s="446"/>
      <c r="C92" s="73" t="s">
        <v>330</v>
      </c>
      <c r="D92" s="387"/>
      <c r="E92" s="347"/>
      <c r="F92" s="350">
        <f t="shared" si="3"/>
        <v>0</v>
      </c>
      <c r="G92" s="351"/>
      <c r="H92" s="352"/>
      <c r="I92" s="353">
        <f t="shared" si="4"/>
        <v>0</v>
      </c>
    </row>
    <row r="93" spans="1:9" s="349" customFormat="1" ht="24" x14ac:dyDescent="0.2">
      <c r="A93" s="464"/>
      <c r="B93" s="446"/>
      <c r="C93" s="73" t="s">
        <v>277</v>
      </c>
      <c r="D93" s="387"/>
      <c r="E93" s="347"/>
      <c r="F93" s="350">
        <f t="shared" si="3"/>
        <v>0</v>
      </c>
      <c r="G93" s="351"/>
      <c r="H93" s="352"/>
      <c r="I93" s="353">
        <f t="shared" si="4"/>
        <v>0</v>
      </c>
    </row>
    <row r="94" spans="1:9" s="349" customFormat="1" ht="36" x14ac:dyDescent="0.2">
      <c r="A94" s="464"/>
      <c r="B94" s="446"/>
      <c r="C94" s="166" t="s">
        <v>331</v>
      </c>
      <c r="D94" s="387"/>
      <c r="E94" s="347"/>
      <c r="F94" s="350">
        <f t="shared" si="3"/>
        <v>0</v>
      </c>
      <c r="G94" s="351"/>
      <c r="H94" s="352"/>
      <c r="I94" s="353">
        <f t="shared" si="4"/>
        <v>0</v>
      </c>
    </row>
    <row r="95" spans="1:9" s="349" customFormat="1" ht="24" x14ac:dyDescent="0.2">
      <c r="A95" s="415">
        <v>84</v>
      </c>
      <c r="B95" s="56" t="s">
        <v>152</v>
      </c>
      <c r="C95" s="144" t="s">
        <v>50</v>
      </c>
      <c r="D95" s="387"/>
      <c r="E95" s="347"/>
      <c r="F95" s="350">
        <f t="shared" si="3"/>
        <v>0</v>
      </c>
      <c r="G95" s="351"/>
      <c r="H95" s="352"/>
      <c r="I95" s="353">
        <f t="shared" si="4"/>
        <v>0</v>
      </c>
    </row>
    <row r="96" spans="1:9" s="349" customFormat="1" x14ac:dyDescent="0.2">
      <c r="A96" s="415">
        <v>85</v>
      </c>
      <c r="B96" s="56" t="s">
        <v>153</v>
      </c>
      <c r="C96" s="144" t="s">
        <v>154</v>
      </c>
      <c r="D96" s="387"/>
      <c r="E96" s="347"/>
      <c r="F96" s="350">
        <f t="shared" si="3"/>
        <v>0</v>
      </c>
      <c r="G96" s="351"/>
      <c r="H96" s="352"/>
      <c r="I96" s="353">
        <f t="shared" si="4"/>
        <v>0</v>
      </c>
    </row>
    <row r="97" spans="1:9" s="349" customFormat="1" x14ac:dyDescent="0.2">
      <c r="A97" s="415">
        <v>86</v>
      </c>
      <c r="B97" s="414" t="s">
        <v>155</v>
      </c>
      <c r="C97" s="144" t="s">
        <v>156</v>
      </c>
      <c r="D97" s="387"/>
      <c r="E97" s="347"/>
      <c r="F97" s="350">
        <f t="shared" si="3"/>
        <v>0</v>
      </c>
      <c r="G97" s="351"/>
      <c r="H97" s="352"/>
      <c r="I97" s="353">
        <f t="shared" si="4"/>
        <v>0</v>
      </c>
    </row>
    <row r="98" spans="1:9" s="349" customFormat="1" x14ac:dyDescent="0.2">
      <c r="A98" s="415">
        <v>87</v>
      </c>
      <c r="B98" s="56" t="s">
        <v>157</v>
      </c>
      <c r="C98" s="144" t="s">
        <v>28</v>
      </c>
      <c r="D98" s="387">
        <v>764991.87</v>
      </c>
      <c r="E98" s="347"/>
      <c r="F98" s="350">
        <f t="shared" si="3"/>
        <v>764991.87</v>
      </c>
      <c r="G98" s="351"/>
      <c r="H98" s="352"/>
      <c r="I98" s="353">
        <f t="shared" si="4"/>
        <v>764991.87</v>
      </c>
    </row>
    <row r="99" spans="1:9" s="349" customFormat="1" x14ac:dyDescent="0.2">
      <c r="A99" s="415">
        <v>88</v>
      </c>
      <c r="B99" s="414" t="s">
        <v>158</v>
      </c>
      <c r="C99" s="144" t="s">
        <v>12</v>
      </c>
      <c r="D99" s="387">
        <v>985742.7</v>
      </c>
      <c r="E99" s="347"/>
      <c r="F99" s="350">
        <f t="shared" si="3"/>
        <v>985742.7</v>
      </c>
      <c r="G99" s="351"/>
      <c r="H99" s="352"/>
      <c r="I99" s="353">
        <f t="shared" si="4"/>
        <v>985742.7</v>
      </c>
    </row>
    <row r="100" spans="1:9" s="349" customFormat="1" x14ac:dyDescent="0.2">
      <c r="A100" s="415">
        <v>89</v>
      </c>
      <c r="B100" s="414" t="s">
        <v>159</v>
      </c>
      <c r="C100" s="144" t="s">
        <v>27</v>
      </c>
      <c r="D100" s="387">
        <v>1717413.69</v>
      </c>
      <c r="E100" s="347"/>
      <c r="F100" s="350">
        <f t="shared" si="3"/>
        <v>1717413.69</v>
      </c>
      <c r="G100" s="351"/>
      <c r="H100" s="352"/>
      <c r="I100" s="353">
        <f t="shared" si="4"/>
        <v>1717413.69</v>
      </c>
    </row>
    <row r="101" spans="1:9" s="349" customFormat="1" x14ac:dyDescent="0.2">
      <c r="A101" s="415">
        <v>90</v>
      </c>
      <c r="B101" s="56" t="s">
        <v>160</v>
      </c>
      <c r="C101" s="144" t="s">
        <v>44</v>
      </c>
      <c r="D101" s="387">
        <v>760826.76</v>
      </c>
      <c r="E101" s="347"/>
      <c r="F101" s="350">
        <f t="shared" si="3"/>
        <v>760826.76</v>
      </c>
      <c r="G101" s="351"/>
      <c r="H101" s="352"/>
      <c r="I101" s="353">
        <f t="shared" si="4"/>
        <v>760826.76</v>
      </c>
    </row>
    <row r="102" spans="1:9" s="349" customFormat="1" x14ac:dyDescent="0.2">
      <c r="A102" s="415">
        <v>91</v>
      </c>
      <c r="B102" s="56" t="s">
        <v>161</v>
      </c>
      <c r="C102" s="144" t="s">
        <v>33</v>
      </c>
      <c r="D102" s="387">
        <v>1129207.6000000001</v>
      </c>
      <c r="E102" s="347"/>
      <c r="F102" s="350">
        <f t="shared" si="3"/>
        <v>1129207.6000000001</v>
      </c>
      <c r="G102" s="351"/>
      <c r="H102" s="352"/>
      <c r="I102" s="353">
        <f t="shared" si="4"/>
        <v>1129207.6000000001</v>
      </c>
    </row>
    <row r="103" spans="1:9" s="349" customFormat="1" x14ac:dyDescent="0.2">
      <c r="A103" s="415">
        <v>92</v>
      </c>
      <c r="B103" s="55" t="s">
        <v>162</v>
      </c>
      <c r="C103" s="144" t="s">
        <v>29</v>
      </c>
      <c r="D103" s="387">
        <v>2330147.65</v>
      </c>
      <c r="E103" s="347"/>
      <c r="F103" s="350">
        <f t="shared" si="3"/>
        <v>2330147.65</v>
      </c>
      <c r="G103" s="351"/>
      <c r="H103" s="352"/>
      <c r="I103" s="353">
        <f t="shared" si="4"/>
        <v>2330147.65</v>
      </c>
    </row>
    <row r="104" spans="1:9" s="349" customFormat="1" x14ac:dyDescent="0.2">
      <c r="A104" s="415">
        <v>93</v>
      </c>
      <c r="B104" s="55" t="s">
        <v>163</v>
      </c>
      <c r="C104" s="144" t="s">
        <v>30</v>
      </c>
      <c r="D104" s="387">
        <v>1671134.69</v>
      </c>
      <c r="E104" s="347"/>
      <c r="F104" s="350">
        <f t="shared" si="3"/>
        <v>1671134.69</v>
      </c>
      <c r="G104" s="351"/>
      <c r="H104" s="352"/>
      <c r="I104" s="353">
        <f t="shared" si="4"/>
        <v>1671134.69</v>
      </c>
    </row>
    <row r="105" spans="1:9" s="349" customFormat="1" x14ac:dyDescent="0.2">
      <c r="A105" s="415">
        <v>94</v>
      </c>
      <c r="B105" s="414" t="s">
        <v>164</v>
      </c>
      <c r="C105" s="144" t="s">
        <v>14</v>
      </c>
      <c r="D105" s="387">
        <v>764066.29</v>
      </c>
      <c r="E105" s="347"/>
      <c r="F105" s="350">
        <f t="shared" si="3"/>
        <v>764066.29</v>
      </c>
      <c r="G105" s="351"/>
      <c r="H105" s="352"/>
      <c r="I105" s="353">
        <f t="shared" si="4"/>
        <v>764066.29</v>
      </c>
    </row>
    <row r="106" spans="1:9" s="349" customFormat="1" x14ac:dyDescent="0.2">
      <c r="A106" s="415">
        <v>95</v>
      </c>
      <c r="B106" s="55" t="s">
        <v>165</v>
      </c>
      <c r="C106" s="144" t="s">
        <v>31</v>
      </c>
      <c r="D106" s="387">
        <v>1032947.28</v>
      </c>
      <c r="E106" s="347"/>
      <c r="F106" s="350">
        <f t="shared" si="3"/>
        <v>1032947.28</v>
      </c>
      <c r="G106" s="351"/>
      <c r="H106" s="352"/>
      <c r="I106" s="353">
        <f t="shared" si="4"/>
        <v>1032947.28</v>
      </c>
    </row>
    <row r="107" spans="1:9" s="349" customFormat="1" x14ac:dyDescent="0.2">
      <c r="A107" s="415">
        <v>96</v>
      </c>
      <c r="B107" s="55" t="s">
        <v>166</v>
      </c>
      <c r="C107" s="144" t="s">
        <v>15</v>
      </c>
      <c r="D107" s="387">
        <v>787668.58</v>
      </c>
      <c r="E107" s="347"/>
      <c r="F107" s="350">
        <f t="shared" si="3"/>
        <v>787668.58</v>
      </c>
      <c r="G107" s="351"/>
      <c r="H107" s="352"/>
      <c r="I107" s="353">
        <f t="shared" si="4"/>
        <v>787668.58</v>
      </c>
    </row>
    <row r="108" spans="1:9" s="349" customFormat="1" x14ac:dyDescent="0.2">
      <c r="A108" s="415">
        <v>97</v>
      </c>
      <c r="B108" s="56" t="s">
        <v>167</v>
      </c>
      <c r="C108" s="144" t="s">
        <v>13</v>
      </c>
      <c r="D108" s="387">
        <v>1229170.24</v>
      </c>
      <c r="E108" s="347">
        <v>108638.01</v>
      </c>
      <c r="F108" s="350">
        <f t="shared" si="3"/>
        <v>1337808.25</v>
      </c>
      <c r="G108" s="351"/>
      <c r="H108" s="352"/>
      <c r="I108" s="353">
        <f t="shared" si="4"/>
        <v>1337808.25</v>
      </c>
    </row>
    <row r="109" spans="1:9" s="349" customFormat="1" x14ac:dyDescent="0.2">
      <c r="A109" s="415">
        <v>98</v>
      </c>
      <c r="B109" s="414" t="s">
        <v>168</v>
      </c>
      <c r="C109" s="144" t="s">
        <v>32</v>
      </c>
      <c r="D109" s="387">
        <v>2137627.0099999998</v>
      </c>
      <c r="E109" s="347"/>
      <c r="F109" s="350">
        <f t="shared" si="3"/>
        <v>2137627.0099999998</v>
      </c>
      <c r="G109" s="351"/>
      <c r="H109" s="352"/>
      <c r="I109" s="353">
        <f t="shared" si="4"/>
        <v>2137627.0099999998</v>
      </c>
    </row>
    <row r="110" spans="1:9" s="349" customFormat="1" x14ac:dyDescent="0.2">
      <c r="A110" s="415">
        <v>99</v>
      </c>
      <c r="B110" s="414" t="s">
        <v>169</v>
      </c>
      <c r="C110" s="144" t="s">
        <v>54</v>
      </c>
      <c r="D110" s="387">
        <v>960752.04</v>
      </c>
      <c r="E110" s="347"/>
      <c r="F110" s="350">
        <f t="shared" si="3"/>
        <v>960752.04</v>
      </c>
      <c r="G110" s="351"/>
      <c r="H110" s="352"/>
      <c r="I110" s="353">
        <f t="shared" si="4"/>
        <v>960752.04</v>
      </c>
    </row>
    <row r="111" spans="1:9" s="349" customFormat="1" x14ac:dyDescent="0.2">
      <c r="A111" s="415">
        <v>100</v>
      </c>
      <c r="B111" s="55" t="s">
        <v>170</v>
      </c>
      <c r="C111" s="144" t="s">
        <v>34</v>
      </c>
      <c r="D111" s="387">
        <v>2164931.62</v>
      </c>
      <c r="E111" s="347"/>
      <c r="F111" s="350">
        <f t="shared" si="3"/>
        <v>2164931.62</v>
      </c>
      <c r="G111" s="351"/>
      <c r="H111" s="352"/>
      <c r="I111" s="353">
        <f t="shared" si="4"/>
        <v>2164931.62</v>
      </c>
    </row>
    <row r="112" spans="1:9" s="349" customFormat="1" x14ac:dyDescent="0.2">
      <c r="A112" s="415">
        <v>101</v>
      </c>
      <c r="B112" s="56" t="s">
        <v>171</v>
      </c>
      <c r="C112" s="144" t="s">
        <v>241</v>
      </c>
      <c r="D112" s="387">
        <v>857549.87</v>
      </c>
      <c r="E112" s="347"/>
      <c r="F112" s="350">
        <f t="shared" si="3"/>
        <v>857549.87</v>
      </c>
      <c r="G112" s="351"/>
      <c r="H112" s="352"/>
      <c r="I112" s="353">
        <f t="shared" si="4"/>
        <v>857549.87</v>
      </c>
    </row>
    <row r="113" spans="1:9" s="349" customFormat="1" x14ac:dyDescent="0.2">
      <c r="A113" s="415">
        <v>102</v>
      </c>
      <c r="B113" s="55" t="s">
        <v>172</v>
      </c>
      <c r="C113" s="144" t="s">
        <v>173</v>
      </c>
      <c r="D113" s="387"/>
      <c r="E113" s="347"/>
      <c r="F113" s="350">
        <f t="shared" si="3"/>
        <v>0</v>
      </c>
      <c r="G113" s="351"/>
      <c r="H113" s="352"/>
      <c r="I113" s="353">
        <f t="shared" si="4"/>
        <v>0</v>
      </c>
    </row>
    <row r="114" spans="1:9" s="349" customFormat="1" x14ac:dyDescent="0.2">
      <c r="A114" s="415">
        <v>103</v>
      </c>
      <c r="B114" s="55" t="s">
        <v>174</v>
      </c>
      <c r="C114" s="144" t="s">
        <v>175</v>
      </c>
      <c r="D114" s="387"/>
      <c r="E114" s="347"/>
      <c r="F114" s="350">
        <f t="shared" si="3"/>
        <v>0</v>
      </c>
      <c r="G114" s="351"/>
      <c r="H114" s="352"/>
      <c r="I114" s="353">
        <f t="shared" si="4"/>
        <v>0</v>
      </c>
    </row>
    <row r="115" spans="1:9" s="349" customFormat="1" x14ac:dyDescent="0.2">
      <c r="A115" s="415">
        <v>104</v>
      </c>
      <c r="B115" s="414" t="s">
        <v>176</v>
      </c>
      <c r="C115" s="144" t="s">
        <v>177</v>
      </c>
      <c r="D115" s="387"/>
      <c r="E115" s="347"/>
      <c r="F115" s="350">
        <f t="shared" si="3"/>
        <v>0</v>
      </c>
      <c r="G115" s="351"/>
      <c r="H115" s="352"/>
      <c r="I115" s="353">
        <f t="shared" si="4"/>
        <v>0</v>
      </c>
    </row>
    <row r="116" spans="1:9" s="349" customFormat="1" x14ac:dyDescent="0.2">
      <c r="A116" s="415">
        <v>105</v>
      </c>
      <c r="B116" s="414" t="s">
        <v>178</v>
      </c>
      <c r="C116" s="144" t="s">
        <v>179</v>
      </c>
      <c r="D116" s="387"/>
      <c r="E116" s="347"/>
      <c r="F116" s="350">
        <f t="shared" si="3"/>
        <v>0</v>
      </c>
      <c r="G116" s="351"/>
      <c r="H116" s="352"/>
      <c r="I116" s="353">
        <f t="shared" si="4"/>
        <v>0</v>
      </c>
    </row>
    <row r="117" spans="1:9" s="349" customFormat="1" x14ac:dyDescent="0.2">
      <c r="A117" s="415">
        <v>106</v>
      </c>
      <c r="B117" s="414" t="s">
        <v>180</v>
      </c>
      <c r="C117" s="144" t="s">
        <v>181</v>
      </c>
      <c r="D117" s="387"/>
      <c r="E117" s="347"/>
      <c r="F117" s="350">
        <f t="shared" si="3"/>
        <v>0</v>
      </c>
      <c r="G117" s="351"/>
      <c r="H117" s="352"/>
      <c r="I117" s="353">
        <f t="shared" si="4"/>
        <v>0</v>
      </c>
    </row>
    <row r="118" spans="1:9" s="349" customFormat="1" x14ac:dyDescent="0.2">
      <c r="A118" s="415">
        <v>107</v>
      </c>
      <c r="B118" s="414" t="s">
        <v>182</v>
      </c>
      <c r="C118" s="144" t="s">
        <v>183</v>
      </c>
      <c r="D118" s="387"/>
      <c r="E118" s="347"/>
      <c r="F118" s="350">
        <f t="shared" si="3"/>
        <v>0</v>
      </c>
      <c r="G118" s="351"/>
      <c r="H118" s="352"/>
      <c r="I118" s="353">
        <f t="shared" si="4"/>
        <v>0</v>
      </c>
    </row>
    <row r="119" spans="1:9" s="349" customFormat="1" x14ac:dyDescent="0.2">
      <c r="A119" s="415">
        <v>108</v>
      </c>
      <c r="B119" s="414" t="s">
        <v>184</v>
      </c>
      <c r="C119" s="144" t="s">
        <v>185</v>
      </c>
      <c r="D119" s="387"/>
      <c r="E119" s="347"/>
      <c r="F119" s="350">
        <f t="shared" si="3"/>
        <v>0</v>
      </c>
      <c r="G119" s="351"/>
      <c r="H119" s="352"/>
      <c r="I119" s="353">
        <f t="shared" si="4"/>
        <v>0</v>
      </c>
    </row>
    <row r="120" spans="1:9" s="349" customFormat="1" x14ac:dyDescent="0.2">
      <c r="A120" s="415">
        <v>109</v>
      </c>
      <c r="B120" s="414" t="s">
        <v>186</v>
      </c>
      <c r="C120" s="144" t="s">
        <v>187</v>
      </c>
      <c r="D120" s="387"/>
      <c r="E120" s="347"/>
      <c r="F120" s="350">
        <f t="shared" si="3"/>
        <v>0</v>
      </c>
      <c r="G120" s="351"/>
      <c r="H120" s="352"/>
      <c r="I120" s="353">
        <f t="shared" si="4"/>
        <v>0</v>
      </c>
    </row>
    <row r="121" spans="1:9" s="349" customFormat="1" x14ac:dyDescent="0.2">
      <c r="A121" s="415">
        <v>110</v>
      </c>
      <c r="B121" s="60" t="s">
        <v>188</v>
      </c>
      <c r="C121" s="150" t="s">
        <v>189</v>
      </c>
      <c r="D121" s="387"/>
      <c r="E121" s="347"/>
      <c r="F121" s="350">
        <f t="shared" si="3"/>
        <v>0</v>
      </c>
      <c r="G121" s="351"/>
      <c r="H121" s="352"/>
      <c r="I121" s="353">
        <f t="shared" si="4"/>
        <v>0</v>
      </c>
    </row>
    <row r="122" spans="1:9" s="349" customFormat="1" x14ac:dyDescent="0.2">
      <c r="A122" s="415">
        <v>111</v>
      </c>
      <c r="B122" s="60" t="s">
        <v>278</v>
      </c>
      <c r="C122" s="150" t="s">
        <v>250</v>
      </c>
      <c r="D122" s="387"/>
      <c r="E122" s="347"/>
      <c r="F122" s="350">
        <f t="shared" si="3"/>
        <v>0</v>
      </c>
      <c r="G122" s="351"/>
      <c r="H122" s="352"/>
      <c r="I122" s="353">
        <f t="shared" si="4"/>
        <v>0</v>
      </c>
    </row>
    <row r="123" spans="1:9" s="349" customFormat="1" x14ac:dyDescent="0.2">
      <c r="A123" s="415">
        <v>112</v>
      </c>
      <c r="B123" s="56" t="s">
        <v>190</v>
      </c>
      <c r="C123" s="144" t="s">
        <v>191</v>
      </c>
      <c r="D123" s="387"/>
      <c r="E123" s="347"/>
      <c r="F123" s="350">
        <f t="shared" si="3"/>
        <v>0</v>
      </c>
      <c r="G123" s="351"/>
      <c r="H123" s="352"/>
      <c r="I123" s="353">
        <f t="shared" si="4"/>
        <v>0</v>
      </c>
    </row>
    <row r="124" spans="1:9" s="349" customFormat="1" x14ac:dyDescent="0.2">
      <c r="A124" s="415">
        <v>113</v>
      </c>
      <c r="B124" s="414" t="s">
        <v>192</v>
      </c>
      <c r="C124" s="144" t="s">
        <v>193</v>
      </c>
      <c r="D124" s="387"/>
      <c r="E124" s="347"/>
      <c r="F124" s="350">
        <f t="shared" si="3"/>
        <v>0</v>
      </c>
      <c r="G124" s="351"/>
      <c r="H124" s="352"/>
      <c r="I124" s="353">
        <f t="shared" si="4"/>
        <v>0</v>
      </c>
    </row>
    <row r="125" spans="1:9" s="349" customFormat="1" x14ac:dyDescent="0.2">
      <c r="A125" s="415">
        <v>114</v>
      </c>
      <c r="B125" s="55" t="s">
        <v>194</v>
      </c>
      <c r="C125" s="151" t="s">
        <v>195</v>
      </c>
      <c r="D125" s="387"/>
      <c r="E125" s="347"/>
      <c r="F125" s="350">
        <f t="shared" si="3"/>
        <v>0</v>
      </c>
      <c r="G125" s="351"/>
      <c r="H125" s="352"/>
      <c r="I125" s="353">
        <f t="shared" si="4"/>
        <v>0</v>
      </c>
    </row>
    <row r="126" spans="1:9" s="349" customFormat="1" x14ac:dyDescent="0.2">
      <c r="A126" s="415">
        <v>115</v>
      </c>
      <c r="B126" s="414" t="s">
        <v>196</v>
      </c>
      <c r="C126" s="144" t="s">
        <v>294</v>
      </c>
      <c r="D126" s="387"/>
      <c r="E126" s="347"/>
      <c r="F126" s="350">
        <f t="shared" si="3"/>
        <v>0</v>
      </c>
      <c r="G126" s="351"/>
      <c r="H126" s="352"/>
      <c r="I126" s="353">
        <f t="shared" si="4"/>
        <v>0</v>
      </c>
    </row>
    <row r="127" spans="1:9" s="349" customFormat="1" x14ac:dyDescent="0.2">
      <c r="A127" s="415">
        <v>116</v>
      </c>
      <c r="B127" s="56" t="s">
        <v>197</v>
      </c>
      <c r="C127" s="144" t="s">
        <v>279</v>
      </c>
      <c r="D127" s="387"/>
      <c r="E127" s="347"/>
      <c r="F127" s="350">
        <f t="shared" si="3"/>
        <v>0</v>
      </c>
      <c r="G127" s="351"/>
      <c r="H127" s="352"/>
      <c r="I127" s="353">
        <f t="shared" si="4"/>
        <v>0</v>
      </c>
    </row>
    <row r="128" spans="1:9" s="349" customFormat="1" x14ac:dyDescent="0.2">
      <c r="A128" s="415">
        <v>117</v>
      </c>
      <c r="B128" s="56" t="s">
        <v>198</v>
      </c>
      <c r="C128" s="144" t="s">
        <v>199</v>
      </c>
      <c r="D128" s="387"/>
      <c r="E128" s="347"/>
      <c r="F128" s="350">
        <f t="shared" si="3"/>
        <v>0</v>
      </c>
      <c r="G128" s="351"/>
      <c r="H128" s="352"/>
      <c r="I128" s="353">
        <f t="shared" si="4"/>
        <v>0</v>
      </c>
    </row>
    <row r="129" spans="1:9" s="349" customFormat="1" x14ac:dyDescent="0.2">
      <c r="A129" s="415">
        <v>118</v>
      </c>
      <c r="B129" s="56" t="s">
        <v>200</v>
      </c>
      <c r="C129" s="144" t="s">
        <v>201</v>
      </c>
      <c r="D129" s="387"/>
      <c r="E129" s="347"/>
      <c r="F129" s="350">
        <f t="shared" si="3"/>
        <v>0</v>
      </c>
      <c r="G129" s="351"/>
      <c r="H129" s="352"/>
      <c r="I129" s="353">
        <f t="shared" si="4"/>
        <v>0</v>
      </c>
    </row>
    <row r="130" spans="1:9" s="349" customFormat="1" x14ac:dyDescent="0.2">
      <c r="A130" s="415">
        <v>119</v>
      </c>
      <c r="B130" s="55" t="s">
        <v>202</v>
      </c>
      <c r="C130" s="144" t="s">
        <v>203</v>
      </c>
      <c r="D130" s="387"/>
      <c r="E130" s="347"/>
      <c r="F130" s="350">
        <f t="shared" si="3"/>
        <v>0</v>
      </c>
      <c r="G130" s="351"/>
      <c r="H130" s="352"/>
      <c r="I130" s="353">
        <f t="shared" si="4"/>
        <v>0</v>
      </c>
    </row>
    <row r="131" spans="1:9" s="349" customFormat="1" x14ac:dyDescent="0.2">
      <c r="A131" s="415">
        <v>120</v>
      </c>
      <c r="B131" s="56" t="s">
        <v>204</v>
      </c>
      <c r="C131" s="144" t="s">
        <v>205</v>
      </c>
      <c r="D131" s="387"/>
      <c r="E131" s="347"/>
      <c r="F131" s="350">
        <f t="shared" si="3"/>
        <v>0</v>
      </c>
      <c r="G131" s="351"/>
      <c r="H131" s="352"/>
      <c r="I131" s="353">
        <f t="shared" si="4"/>
        <v>0</v>
      </c>
    </row>
    <row r="132" spans="1:9" s="349" customFormat="1" x14ac:dyDescent="0.2">
      <c r="A132" s="415">
        <v>121</v>
      </c>
      <c r="B132" s="414" t="s">
        <v>206</v>
      </c>
      <c r="C132" s="144" t="s">
        <v>207</v>
      </c>
      <c r="D132" s="387"/>
      <c r="E132" s="347"/>
      <c r="F132" s="350">
        <f t="shared" si="3"/>
        <v>0</v>
      </c>
      <c r="G132" s="351"/>
      <c r="H132" s="352"/>
      <c r="I132" s="353">
        <f t="shared" si="4"/>
        <v>0</v>
      </c>
    </row>
    <row r="133" spans="1:9" s="349" customFormat="1" x14ac:dyDescent="0.2">
      <c r="A133" s="415">
        <v>122</v>
      </c>
      <c r="B133" s="414" t="s">
        <v>208</v>
      </c>
      <c r="C133" s="144" t="s">
        <v>209</v>
      </c>
      <c r="D133" s="387"/>
      <c r="E133" s="347"/>
      <c r="F133" s="350">
        <f t="shared" si="3"/>
        <v>0</v>
      </c>
      <c r="G133" s="351"/>
      <c r="H133" s="352"/>
      <c r="I133" s="353">
        <f t="shared" si="4"/>
        <v>0</v>
      </c>
    </row>
    <row r="134" spans="1:9" s="349" customFormat="1" x14ac:dyDescent="0.2">
      <c r="A134" s="415">
        <v>123</v>
      </c>
      <c r="B134" s="414" t="s">
        <v>210</v>
      </c>
      <c r="C134" s="144" t="s">
        <v>247</v>
      </c>
      <c r="D134" s="387"/>
      <c r="E134" s="347"/>
      <c r="F134" s="350">
        <f t="shared" si="3"/>
        <v>0</v>
      </c>
      <c r="G134" s="351"/>
      <c r="H134" s="352"/>
      <c r="I134" s="353">
        <f t="shared" si="4"/>
        <v>0</v>
      </c>
    </row>
    <row r="135" spans="1:9" s="349" customFormat="1" x14ac:dyDescent="0.2">
      <c r="A135" s="415">
        <v>124</v>
      </c>
      <c r="B135" s="414" t="s">
        <v>211</v>
      </c>
      <c r="C135" s="144" t="s">
        <v>212</v>
      </c>
      <c r="D135" s="387"/>
      <c r="E135" s="347"/>
      <c r="F135" s="350">
        <f t="shared" si="3"/>
        <v>0</v>
      </c>
      <c r="G135" s="351"/>
      <c r="H135" s="352"/>
      <c r="I135" s="353">
        <f t="shared" si="4"/>
        <v>0</v>
      </c>
    </row>
    <row r="136" spans="1:9" s="349" customFormat="1" x14ac:dyDescent="0.2">
      <c r="A136" s="415">
        <v>125</v>
      </c>
      <c r="B136" s="414" t="s">
        <v>213</v>
      </c>
      <c r="C136" s="144" t="s">
        <v>41</v>
      </c>
      <c r="D136" s="387"/>
      <c r="E136" s="347"/>
      <c r="F136" s="350">
        <f t="shared" si="3"/>
        <v>0</v>
      </c>
      <c r="G136" s="351"/>
      <c r="H136" s="352"/>
      <c r="I136" s="353">
        <f t="shared" si="4"/>
        <v>0</v>
      </c>
    </row>
    <row r="137" spans="1:9" s="349" customFormat="1" x14ac:dyDescent="0.2">
      <c r="A137" s="415">
        <v>126</v>
      </c>
      <c r="B137" s="55" t="s">
        <v>214</v>
      </c>
      <c r="C137" s="144" t="s">
        <v>47</v>
      </c>
      <c r="D137" s="387"/>
      <c r="E137" s="347"/>
      <c r="F137" s="350">
        <f t="shared" si="3"/>
        <v>0</v>
      </c>
      <c r="G137" s="351"/>
      <c r="H137" s="352"/>
      <c r="I137" s="353">
        <f t="shared" si="4"/>
        <v>0</v>
      </c>
    </row>
    <row r="138" spans="1:9" s="349" customFormat="1" x14ac:dyDescent="0.2">
      <c r="A138" s="415">
        <v>127</v>
      </c>
      <c r="B138" s="55" t="s">
        <v>215</v>
      </c>
      <c r="C138" s="144" t="s">
        <v>251</v>
      </c>
      <c r="D138" s="387">
        <v>43432841.5</v>
      </c>
      <c r="E138" s="347">
        <v>11872390.92</v>
      </c>
      <c r="F138" s="350">
        <f t="shared" ref="F138:F151" si="5">SUM(D138:E138)</f>
        <v>55305232.420000002</v>
      </c>
      <c r="G138" s="351">
        <v>54541922.799999997</v>
      </c>
      <c r="H138" s="352">
        <v>2234383.9</v>
      </c>
      <c r="I138" s="353">
        <f t="shared" ref="I138:I151" si="6">F138+G138+H138</f>
        <v>112081539.12</v>
      </c>
    </row>
    <row r="139" spans="1:9" s="349" customFormat="1" x14ac:dyDescent="0.2">
      <c r="A139" s="415">
        <v>128</v>
      </c>
      <c r="B139" s="55" t="s">
        <v>216</v>
      </c>
      <c r="C139" s="144" t="s">
        <v>49</v>
      </c>
      <c r="D139" s="387"/>
      <c r="E139" s="347"/>
      <c r="F139" s="350">
        <f t="shared" si="5"/>
        <v>0</v>
      </c>
      <c r="G139" s="351"/>
      <c r="H139" s="352"/>
      <c r="I139" s="353">
        <f t="shared" si="6"/>
        <v>0</v>
      </c>
    </row>
    <row r="140" spans="1:9" s="349" customFormat="1" x14ac:dyDescent="0.2">
      <c r="A140" s="415">
        <v>129</v>
      </c>
      <c r="B140" s="414" t="s">
        <v>217</v>
      </c>
      <c r="C140" s="144" t="s">
        <v>48</v>
      </c>
      <c r="D140" s="387"/>
      <c r="E140" s="347"/>
      <c r="F140" s="350">
        <f t="shared" si="5"/>
        <v>0</v>
      </c>
      <c r="G140" s="351"/>
      <c r="H140" s="352"/>
      <c r="I140" s="353">
        <f t="shared" si="6"/>
        <v>0</v>
      </c>
    </row>
    <row r="141" spans="1:9" s="349" customFormat="1" x14ac:dyDescent="0.2">
      <c r="A141" s="415">
        <v>130</v>
      </c>
      <c r="B141" s="414" t="s">
        <v>218</v>
      </c>
      <c r="C141" s="144" t="s">
        <v>219</v>
      </c>
      <c r="D141" s="387"/>
      <c r="E141" s="347"/>
      <c r="F141" s="350">
        <f t="shared" si="5"/>
        <v>0</v>
      </c>
      <c r="G141" s="351"/>
      <c r="H141" s="352"/>
      <c r="I141" s="353">
        <f t="shared" si="6"/>
        <v>0</v>
      </c>
    </row>
    <row r="142" spans="1:9" s="349" customFormat="1" x14ac:dyDescent="0.2">
      <c r="A142" s="415">
        <v>131</v>
      </c>
      <c r="B142" s="414" t="s">
        <v>220</v>
      </c>
      <c r="C142" s="144" t="s">
        <v>42</v>
      </c>
      <c r="D142" s="387"/>
      <c r="E142" s="347"/>
      <c r="F142" s="350">
        <f t="shared" si="5"/>
        <v>0</v>
      </c>
      <c r="G142" s="351"/>
      <c r="H142" s="352"/>
      <c r="I142" s="353">
        <f t="shared" si="6"/>
        <v>0</v>
      </c>
    </row>
    <row r="143" spans="1:9" s="349" customFormat="1" x14ac:dyDescent="0.2">
      <c r="A143" s="415">
        <v>132</v>
      </c>
      <c r="B143" s="55" t="s">
        <v>221</v>
      </c>
      <c r="C143" s="144" t="s">
        <v>249</v>
      </c>
      <c r="D143" s="387"/>
      <c r="E143" s="347"/>
      <c r="F143" s="350">
        <f t="shared" si="5"/>
        <v>0</v>
      </c>
      <c r="G143" s="351"/>
      <c r="H143" s="352"/>
      <c r="I143" s="353">
        <f t="shared" si="6"/>
        <v>0</v>
      </c>
    </row>
    <row r="144" spans="1:9" s="349" customFormat="1" x14ac:dyDescent="0.2">
      <c r="A144" s="415">
        <v>133</v>
      </c>
      <c r="B144" s="56" t="s">
        <v>222</v>
      </c>
      <c r="C144" s="144" t="s">
        <v>223</v>
      </c>
      <c r="D144" s="387">
        <v>2266282.63</v>
      </c>
      <c r="E144" s="347"/>
      <c r="F144" s="350">
        <f t="shared" si="5"/>
        <v>2266282.63</v>
      </c>
      <c r="G144" s="351"/>
      <c r="H144" s="352"/>
      <c r="I144" s="353">
        <f t="shared" si="6"/>
        <v>2266282.63</v>
      </c>
    </row>
    <row r="145" spans="1:9" s="349" customFormat="1" x14ac:dyDescent="0.2">
      <c r="A145" s="415">
        <v>134</v>
      </c>
      <c r="B145" s="414" t="s">
        <v>224</v>
      </c>
      <c r="C145" s="144" t="s">
        <v>225</v>
      </c>
      <c r="D145" s="387"/>
      <c r="E145" s="347"/>
      <c r="F145" s="350">
        <f t="shared" si="5"/>
        <v>0</v>
      </c>
      <c r="G145" s="351"/>
      <c r="H145" s="352"/>
      <c r="I145" s="353">
        <f t="shared" si="6"/>
        <v>0</v>
      </c>
    </row>
    <row r="146" spans="1:9" s="349" customFormat="1" x14ac:dyDescent="0.2">
      <c r="A146" s="415">
        <v>135</v>
      </c>
      <c r="B146" s="55" t="s">
        <v>226</v>
      </c>
      <c r="C146" s="144" t="s">
        <v>227</v>
      </c>
      <c r="D146" s="387"/>
      <c r="E146" s="347"/>
      <c r="F146" s="350">
        <f t="shared" si="5"/>
        <v>0</v>
      </c>
      <c r="G146" s="351"/>
      <c r="H146" s="352"/>
      <c r="I146" s="353">
        <f t="shared" si="6"/>
        <v>0</v>
      </c>
    </row>
    <row r="147" spans="1:9" s="349" customFormat="1" x14ac:dyDescent="0.2">
      <c r="A147" s="415">
        <v>136</v>
      </c>
      <c r="B147" s="414" t="s">
        <v>228</v>
      </c>
      <c r="C147" s="144" t="s">
        <v>229</v>
      </c>
      <c r="D147" s="387"/>
      <c r="E147" s="347"/>
      <c r="F147" s="350">
        <f t="shared" si="5"/>
        <v>0</v>
      </c>
      <c r="G147" s="351"/>
      <c r="H147" s="352"/>
      <c r="I147" s="353">
        <f t="shared" si="6"/>
        <v>0</v>
      </c>
    </row>
    <row r="148" spans="1:9" s="349" customFormat="1" x14ac:dyDescent="0.2">
      <c r="A148" s="415">
        <v>137</v>
      </c>
      <c r="B148" s="384" t="s">
        <v>282</v>
      </c>
      <c r="C148" s="143" t="s">
        <v>283</v>
      </c>
      <c r="D148" s="387"/>
      <c r="E148" s="347"/>
      <c r="F148" s="350">
        <f t="shared" si="5"/>
        <v>0</v>
      </c>
      <c r="G148" s="599"/>
      <c r="H148" s="352"/>
      <c r="I148" s="353">
        <f t="shared" si="6"/>
        <v>0</v>
      </c>
    </row>
    <row r="149" spans="1:9" s="349" customFormat="1" x14ac:dyDescent="0.2">
      <c r="A149" s="415">
        <v>138</v>
      </c>
      <c r="B149" s="385" t="s">
        <v>284</v>
      </c>
      <c r="C149" s="600" t="s">
        <v>285</v>
      </c>
      <c r="D149" s="387"/>
      <c r="E149" s="347"/>
      <c r="F149" s="350">
        <f t="shared" si="5"/>
        <v>0</v>
      </c>
      <c r="G149" s="599"/>
      <c r="H149" s="352"/>
      <c r="I149" s="353">
        <f t="shared" si="6"/>
        <v>0</v>
      </c>
    </row>
    <row r="150" spans="1:9" s="349" customFormat="1" x14ac:dyDescent="0.2">
      <c r="A150" s="289">
        <v>139</v>
      </c>
      <c r="B150" s="384" t="s">
        <v>286</v>
      </c>
      <c r="C150" s="143" t="s">
        <v>287</v>
      </c>
      <c r="D150" s="387"/>
      <c r="E150" s="347"/>
      <c r="F150" s="350">
        <f t="shared" si="5"/>
        <v>0</v>
      </c>
      <c r="G150" s="601"/>
      <c r="H150" s="599"/>
      <c r="I150" s="353">
        <f t="shared" si="6"/>
        <v>0</v>
      </c>
    </row>
    <row r="151" spans="1:9" s="349" customFormat="1" x14ac:dyDescent="0.2">
      <c r="A151" s="418">
        <v>140</v>
      </c>
      <c r="B151" s="395" t="s">
        <v>292</v>
      </c>
      <c r="C151" s="602" t="s">
        <v>293</v>
      </c>
      <c r="D151" s="397"/>
      <c r="E151" s="398"/>
      <c r="F151" s="603">
        <f t="shared" si="5"/>
        <v>0</v>
      </c>
      <c r="G151" s="604"/>
      <c r="H151" s="605"/>
      <c r="I151" s="606">
        <f t="shared" si="6"/>
        <v>0</v>
      </c>
    </row>
    <row r="152" spans="1:9" s="349" customFormat="1" x14ac:dyDescent="0.2">
      <c r="A152" s="289">
        <v>141</v>
      </c>
      <c r="B152" s="403" t="s">
        <v>339</v>
      </c>
      <c r="C152" s="607" t="s">
        <v>338</v>
      </c>
      <c r="D152" s="387"/>
      <c r="E152" s="347"/>
      <c r="F152" s="350">
        <f t="shared" ref="F152" si="7">SUM(D152:E152)</f>
        <v>0</v>
      </c>
      <c r="G152" s="601"/>
      <c r="H152" s="599"/>
      <c r="I152" s="353">
        <f t="shared" ref="I152" si="8">F152+G152+H152</f>
        <v>0</v>
      </c>
    </row>
    <row r="153" spans="1:9" s="349" customFormat="1" ht="12.75" thickBot="1" x14ac:dyDescent="0.25">
      <c r="A153" s="405">
        <v>142</v>
      </c>
      <c r="B153" s="406" t="s">
        <v>341</v>
      </c>
      <c r="C153" s="608" t="s">
        <v>340</v>
      </c>
      <c r="D153" s="408"/>
      <c r="E153" s="409"/>
      <c r="F153" s="609">
        <f t="shared" ref="F153" si="9">SUM(D153:E153)</f>
        <v>0</v>
      </c>
      <c r="G153" s="610"/>
      <c r="H153" s="611"/>
      <c r="I153" s="612">
        <f t="shared" ref="I153" si="10">F153+G153+H153</f>
        <v>0</v>
      </c>
    </row>
    <row r="154" spans="1:9" s="349" customFormat="1" x14ac:dyDescent="0.2">
      <c r="C154" s="615"/>
      <c r="D154" s="348"/>
      <c r="E154" s="348"/>
      <c r="F154" s="362"/>
      <c r="G154" s="348"/>
      <c r="H154" s="348"/>
      <c r="I154" s="362"/>
    </row>
    <row r="155" spans="1:9" s="349" customFormat="1" x14ac:dyDescent="0.2">
      <c r="C155" s="615"/>
      <c r="D155" s="348"/>
      <c r="E155" s="348"/>
      <c r="F155" s="362"/>
      <c r="G155" s="348"/>
      <c r="H155" s="348"/>
      <c r="I155" s="362"/>
    </row>
    <row r="156" spans="1:9" s="349" customFormat="1" x14ac:dyDescent="0.2">
      <c r="C156" s="615"/>
      <c r="D156" s="348"/>
      <c r="E156" s="348"/>
      <c r="F156" s="362"/>
      <c r="G156" s="348"/>
      <c r="H156" s="348"/>
      <c r="I156" s="362"/>
    </row>
  </sheetData>
  <mergeCells count="12">
    <mergeCell ref="B91:B94"/>
    <mergeCell ref="A2:I2"/>
    <mergeCell ref="A4:A5"/>
    <mergeCell ref="B4:B5"/>
    <mergeCell ref="C4:C5"/>
    <mergeCell ref="A6:C6"/>
    <mergeCell ref="A8:C8"/>
    <mergeCell ref="D4:F4"/>
    <mergeCell ref="G4:G5"/>
    <mergeCell ref="H4:H5"/>
    <mergeCell ref="A91:A94"/>
    <mergeCell ref="I4:I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53"/>
  <sheetViews>
    <sheetView zoomScale="90" zoomScaleNormal="90" workbookViewId="0">
      <pane xSplit="3" ySplit="8" topLeftCell="D9" activePane="bottomRight" state="frozen"/>
      <selection activeCell="C173" sqref="C173"/>
      <selection pane="topRight" activeCell="C173" sqref="C173"/>
      <selection pane="bottomLeft" activeCell="C173" sqref="C173"/>
      <selection pane="bottomRight" activeCell="E28" sqref="E28"/>
    </sheetView>
  </sheetViews>
  <sheetFormatPr defaultRowHeight="12" x14ac:dyDescent="0.2"/>
  <cols>
    <col min="1" max="1" width="4.5703125" style="3" customWidth="1"/>
    <col min="2" max="2" width="7.7109375" style="3" customWidth="1"/>
    <col min="3" max="3" width="35.140625" style="4" customWidth="1"/>
    <col min="4" max="4" width="14.85546875" style="5" customWidth="1"/>
    <col min="5" max="6" width="13.28515625" style="2" customWidth="1"/>
    <col min="7" max="7" width="13.140625" style="5" customWidth="1"/>
    <col min="8" max="8" width="13.85546875" style="81" customWidth="1"/>
    <col min="9" max="9" width="12.85546875" style="74" customWidth="1"/>
    <col min="10" max="10" width="14" style="74" customWidth="1"/>
    <col min="11" max="11" width="14.42578125" style="5" customWidth="1"/>
    <col min="12" max="12" width="14.140625" style="5" customWidth="1"/>
    <col min="13" max="13" width="14.28515625" style="5" customWidth="1"/>
    <col min="14" max="14" width="14.42578125" style="61" customWidth="1"/>
    <col min="15" max="15" width="15" style="5" customWidth="1"/>
    <col min="16" max="16384" width="9.140625" style="3"/>
  </cols>
  <sheetData>
    <row r="1" spans="1:17" ht="15.75" customHeight="1" x14ac:dyDescent="0.2">
      <c r="A1" s="504" t="s">
        <v>281</v>
      </c>
      <c r="B1" s="505"/>
      <c r="C1" s="505"/>
      <c r="D1" s="506"/>
      <c r="E1" s="506"/>
      <c r="F1" s="506"/>
      <c r="G1" s="506"/>
      <c r="H1" s="506"/>
      <c r="N1" s="5"/>
    </row>
    <row r="2" spans="1:17" ht="15" customHeight="1" thickBot="1" x14ac:dyDescent="0.25">
      <c r="C2" s="3"/>
      <c r="E2" s="5"/>
      <c r="F2" s="5"/>
      <c r="H2" s="5"/>
      <c r="I2" s="5"/>
      <c r="J2" s="5"/>
      <c r="N2" s="5"/>
    </row>
    <row r="3" spans="1:17" s="153" customFormat="1" ht="19.5" customHeight="1" x14ac:dyDescent="0.2">
      <c r="A3" s="514" t="s">
        <v>45</v>
      </c>
      <c r="B3" s="511" t="s">
        <v>295</v>
      </c>
      <c r="C3" s="508" t="s">
        <v>46</v>
      </c>
      <c r="D3" s="525" t="s">
        <v>290</v>
      </c>
      <c r="E3" s="526"/>
      <c r="F3" s="526"/>
      <c r="G3" s="526"/>
      <c r="H3" s="526"/>
      <c r="I3" s="526"/>
      <c r="J3" s="527"/>
      <c r="K3" s="537" t="s">
        <v>298</v>
      </c>
      <c r="L3" s="538"/>
      <c r="M3" s="539"/>
      <c r="N3" s="540"/>
      <c r="O3" s="528" t="s">
        <v>289</v>
      </c>
    </row>
    <row r="4" spans="1:17" s="154" customFormat="1" ht="12.75" x14ac:dyDescent="0.2">
      <c r="A4" s="515"/>
      <c r="B4" s="512"/>
      <c r="C4" s="509"/>
      <c r="D4" s="517" t="s">
        <v>305</v>
      </c>
      <c r="E4" s="518"/>
      <c r="F4" s="519" t="s">
        <v>306</v>
      </c>
      <c r="G4" s="518"/>
      <c r="H4" s="520" t="s">
        <v>299</v>
      </c>
      <c r="I4" s="521"/>
      <c r="J4" s="522"/>
      <c r="K4" s="541" t="s">
        <v>332</v>
      </c>
      <c r="L4" s="542" t="s">
        <v>333</v>
      </c>
      <c r="M4" s="542" t="s">
        <v>306</v>
      </c>
      <c r="N4" s="523" t="s">
        <v>257</v>
      </c>
      <c r="O4" s="529"/>
    </row>
    <row r="5" spans="1:17" s="153" customFormat="1" ht="114.75" customHeight="1" thickBot="1" x14ac:dyDescent="0.25">
      <c r="A5" s="516"/>
      <c r="B5" s="513"/>
      <c r="C5" s="510"/>
      <c r="D5" s="222" t="s">
        <v>255</v>
      </c>
      <c r="E5" s="155" t="s">
        <v>256</v>
      </c>
      <c r="F5" s="155" t="s">
        <v>255</v>
      </c>
      <c r="G5" s="155" t="s">
        <v>256</v>
      </c>
      <c r="H5" s="156" t="s">
        <v>255</v>
      </c>
      <c r="I5" s="156" t="s">
        <v>256</v>
      </c>
      <c r="J5" s="157" t="s">
        <v>257</v>
      </c>
      <c r="K5" s="477"/>
      <c r="L5" s="426"/>
      <c r="M5" s="426"/>
      <c r="N5" s="524"/>
      <c r="O5" s="530"/>
    </row>
    <row r="6" spans="1:17" ht="15.75" customHeight="1" x14ac:dyDescent="0.2">
      <c r="A6" s="447" t="s">
        <v>246</v>
      </c>
      <c r="B6" s="448"/>
      <c r="C6" s="449"/>
      <c r="D6" s="212">
        <f>SUM(D7:D8)</f>
        <v>36058733.449999996</v>
      </c>
      <c r="E6" s="127">
        <f>SUM(E7:E8)</f>
        <v>27818237.65000001</v>
      </c>
      <c r="F6" s="127">
        <f>SUM(F7:F8)</f>
        <v>36043074.25</v>
      </c>
      <c r="G6" s="127">
        <f>SUM(G7:G8)</f>
        <v>27781534.899999995</v>
      </c>
      <c r="H6" s="127">
        <f>SUM(H7:H8)</f>
        <v>72102362</v>
      </c>
      <c r="I6" s="127">
        <f>SUM(I7:I8)</f>
        <v>55599855.000000007</v>
      </c>
      <c r="J6" s="215">
        <f>SUM(J7:J8)</f>
        <v>127702217.08000001</v>
      </c>
      <c r="K6" s="212">
        <f>SUM(K7:K8)</f>
        <v>139589703</v>
      </c>
      <c r="L6" s="127">
        <f>SUM(L7:L8)</f>
        <v>283741161</v>
      </c>
      <c r="M6" s="127">
        <f>SUM(M7:M8)</f>
        <v>414207354</v>
      </c>
      <c r="N6" s="215">
        <f>SUM(N7:N8)</f>
        <v>837538218</v>
      </c>
      <c r="O6" s="219">
        <f>SUM(O7:O8)</f>
        <v>965240435.08000016</v>
      </c>
    </row>
    <row r="7" spans="1:17" s="349" customFormat="1" ht="15.75" customHeight="1" x14ac:dyDescent="0.2">
      <c r="A7" s="358"/>
      <c r="B7" s="359"/>
      <c r="C7" s="149" t="s">
        <v>55</v>
      </c>
      <c r="D7" s="363"/>
      <c r="E7" s="317"/>
      <c r="F7" s="364"/>
      <c r="G7" s="365">
        <v>0</v>
      </c>
      <c r="H7" s="317">
        <v>554.29999999999995</v>
      </c>
      <c r="I7" s="366">
        <f>E7+G7+79+3.45</f>
        <v>82.45</v>
      </c>
      <c r="J7" s="367">
        <f>H7+I7+0.08</f>
        <v>636.83000000000004</v>
      </c>
      <c r="K7" s="368"/>
      <c r="L7" s="369"/>
      <c r="M7" s="347">
        <v>0</v>
      </c>
      <c r="N7" s="360">
        <f>SUM(K7:M7)</f>
        <v>0</v>
      </c>
      <c r="O7" s="361">
        <f t="shared" ref="O7" si="0">J7+N7</f>
        <v>636.83000000000004</v>
      </c>
    </row>
    <row r="8" spans="1:17" ht="15.75" customHeight="1" x14ac:dyDescent="0.2">
      <c r="A8" s="450" t="s">
        <v>245</v>
      </c>
      <c r="B8" s="507"/>
      <c r="C8" s="452"/>
      <c r="D8" s="214">
        <f>SUM(D9:D153)-D91</f>
        <v>36058733.449999996</v>
      </c>
      <c r="E8" s="356">
        <f t="shared" ref="E8:O8" si="1">SUM(E9:E153)-E91</f>
        <v>27818237.65000001</v>
      </c>
      <c r="F8" s="356">
        <f t="shared" si="1"/>
        <v>36043074.25</v>
      </c>
      <c r="G8" s="356">
        <f t="shared" si="1"/>
        <v>27781534.899999995</v>
      </c>
      <c r="H8" s="356">
        <f t="shared" si="1"/>
        <v>72101807.700000003</v>
      </c>
      <c r="I8" s="356">
        <f t="shared" si="1"/>
        <v>55599772.550000004</v>
      </c>
      <c r="J8" s="314">
        <f t="shared" si="1"/>
        <v>127701580.25000001</v>
      </c>
      <c r="K8" s="214">
        <f t="shared" si="1"/>
        <v>139589703</v>
      </c>
      <c r="L8" s="354">
        <f t="shared" si="1"/>
        <v>283741161</v>
      </c>
      <c r="M8" s="354">
        <f t="shared" si="1"/>
        <v>414207354</v>
      </c>
      <c r="N8" s="314">
        <f t="shared" si="1"/>
        <v>837538218</v>
      </c>
      <c r="O8" s="299">
        <f t="shared" si="1"/>
        <v>965239798.25000012</v>
      </c>
      <c r="Q8" s="5"/>
    </row>
    <row r="9" spans="1:17" s="349" customFormat="1" x14ac:dyDescent="0.2">
      <c r="A9" s="415">
        <v>1</v>
      </c>
      <c r="B9" s="55" t="s">
        <v>57</v>
      </c>
      <c r="C9" s="144" t="s">
        <v>43</v>
      </c>
      <c r="D9" s="370"/>
      <c r="E9" s="371"/>
      <c r="F9" s="371"/>
      <c r="G9" s="371"/>
      <c r="H9" s="372">
        <f>D9+F9</f>
        <v>0</v>
      </c>
      <c r="I9" s="372">
        <f>E9+G9</f>
        <v>0</v>
      </c>
      <c r="J9" s="373">
        <f>H9+I9</f>
        <v>0</v>
      </c>
      <c r="K9" s="374">
        <v>1520585</v>
      </c>
      <c r="L9" s="347">
        <v>3041170</v>
      </c>
      <c r="M9" s="347">
        <v>4561755</v>
      </c>
      <c r="N9" s="375">
        <f>SUM(K9:M9)</f>
        <v>9123510</v>
      </c>
      <c r="O9" s="361">
        <f t="shared" ref="O9:O68" si="2">J9+N9</f>
        <v>9123510</v>
      </c>
      <c r="Q9" s="348"/>
    </row>
    <row r="10" spans="1:17" s="349" customFormat="1" x14ac:dyDescent="0.2">
      <c r="A10" s="415">
        <v>2</v>
      </c>
      <c r="B10" s="56" t="s">
        <v>58</v>
      </c>
      <c r="C10" s="144" t="s">
        <v>230</v>
      </c>
      <c r="D10" s="376">
        <v>485924.55</v>
      </c>
      <c r="E10" s="347">
        <v>247131.85</v>
      </c>
      <c r="F10" s="347">
        <v>485435.2</v>
      </c>
      <c r="G10" s="347">
        <v>247131.85</v>
      </c>
      <c r="H10" s="372">
        <f t="shared" ref="H10:I73" si="3">D10+F10</f>
        <v>971359.75</v>
      </c>
      <c r="I10" s="372">
        <f t="shared" si="3"/>
        <v>494263.7</v>
      </c>
      <c r="J10" s="373">
        <f t="shared" ref="J10:J73" si="4">H10+I10</f>
        <v>1465623.45</v>
      </c>
      <c r="K10" s="374">
        <v>1520585</v>
      </c>
      <c r="L10" s="347">
        <v>3041170</v>
      </c>
      <c r="M10" s="347">
        <v>4561755</v>
      </c>
      <c r="N10" s="375">
        <f t="shared" ref="N10:N73" si="5">SUM(K10:M10)</f>
        <v>9123510</v>
      </c>
      <c r="O10" s="361">
        <f t="shared" si="2"/>
        <v>10589133.449999999</v>
      </c>
      <c r="Q10" s="348"/>
    </row>
    <row r="11" spans="1:17" s="349" customFormat="1" x14ac:dyDescent="0.2">
      <c r="A11" s="415">
        <v>3</v>
      </c>
      <c r="B11" s="414" t="s">
        <v>59</v>
      </c>
      <c r="C11" s="144" t="s">
        <v>5</v>
      </c>
      <c r="D11" s="376">
        <v>550029.4</v>
      </c>
      <c r="E11" s="347">
        <v>560328.65</v>
      </c>
      <c r="F11" s="347">
        <v>550029.4</v>
      </c>
      <c r="G11" s="347">
        <v>557881.80000000005</v>
      </c>
      <c r="H11" s="372">
        <f t="shared" si="3"/>
        <v>1100058.8</v>
      </c>
      <c r="I11" s="372">
        <f t="shared" si="3"/>
        <v>1118210.4500000002</v>
      </c>
      <c r="J11" s="373">
        <f t="shared" si="4"/>
        <v>2218269.25</v>
      </c>
      <c r="K11" s="374">
        <v>2432936</v>
      </c>
      <c r="L11" s="347">
        <v>4865872</v>
      </c>
      <c r="M11" s="347">
        <v>7298808</v>
      </c>
      <c r="N11" s="375">
        <f t="shared" si="5"/>
        <v>14597616</v>
      </c>
      <c r="O11" s="361">
        <f t="shared" si="2"/>
        <v>16815885.25</v>
      </c>
      <c r="Q11" s="348"/>
    </row>
    <row r="12" spans="1:17" s="349" customFormat="1" x14ac:dyDescent="0.2">
      <c r="A12" s="415">
        <v>4</v>
      </c>
      <c r="B12" s="55" t="s">
        <v>60</v>
      </c>
      <c r="C12" s="144" t="s">
        <v>231</v>
      </c>
      <c r="D12" s="377">
        <v>280886.90000000002</v>
      </c>
      <c r="E12" s="347"/>
      <c r="F12" s="347">
        <v>280397.55</v>
      </c>
      <c r="G12" s="347"/>
      <c r="H12" s="378">
        <f t="shared" si="3"/>
        <v>561284.44999999995</v>
      </c>
      <c r="I12" s="378">
        <f t="shared" si="3"/>
        <v>0</v>
      </c>
      <c r="J12" s="379">
        <f t="shared" si="4"/>
        <v>561284.44999999995</v>
      </c>
      <c r="K12" s="374">
        <v>1520585</v>
      </c>
      <c r="L12" s="347">
        <v>3041170</v>
      </c>
      <c r="M12" s="347">
        <v>4561755</v>
      </c>
      <c r="N12" s="375">
        <f t="shared" si="5"/>
        <v>9123510</v>
      </c>
      <c r="O12" s="361">
        <f t="shared" si="2"/>
        <v>9684794.4499999993</v>
      </c>
      <c r="Q12" s="348"/>
    </row>
    <row r="13" spans="1:17" s="349" customFormat="1" x14ac:dyDescent="0.2">
      <c r="A13" s="415">
        <v>5</v>
      </c>
      <c r="B13" s="55" t="s">
        <v>61</v>
      </c>
      <c r="C13" s="144" t="s">
        <v>8</v>
      </c>
      <c r="D13" s="377"/>
      <c r="E13" s="347"/>
      <c r="F13" s="347"/>
      <c r="G13" s="347"/>
      <c r="H13" s="378">
        <f t="shared" si="3"/>
        <v>0</v>
      </c>
      <c r="I13" s="378">
        <f t="shared" si="3"/>
        <v>0</v>
      </c>
      <c r="J13" s="379">
        <f t="shared" si="4"/>
        <v>0</v>
      </c>
      <c r="K13" s="374">
        <v>1520585</v>
      </c>
      <c r="L13" s="347">
        <v>3041170</v>
      </c>
      <c r="M13" s="347">
        <v>4561755</v>
      </c>
      <c r="N13" s="375">
        <f t="shared" si="5"/>
        <v>9123510</v>
      </c>
      <c r="O13" s="361">
        <f t="shared" si="2"/>
        <v>9123510</v>
      </c>
      <c r="Q13" s="348"/>
    </row>
    <row r="14" spans="1:17" s="349" customFormat="1" x14ac:dyDescent="0.2">
      <c r="A14" s="415">
        <v>6</v>
      </c>
      <c r="B14" s="414" t="s">
        <v>62</v>
      </c>
      <c r="C14" s="144" t="s">
        <v>63</v>
      </c>
      <c r="D14" s="377">
        <v>1030571.1</v>
      </c>
      <c r="E14" s="347">
        <v>1030123.85</v>
      </c>
      <c r="F14" s="347">
        <v>1030571.1</v>
      </c>
      <c r="G14" s="347">
        <v>327877.90000000002</v>
      </c>
      <c r="H14" s="378">
        <f t="shared" si="3"/>
        <v>2061142.2</v>
      </c>
      <c r="I14" s="378">
        <f t="shared" si="3"/>
        <v>1358001.75</v>
      </c>
      <c r="J14" s="379">
        <f t="shared" si="4"/>
        <v>3419143.95</v>
      </c>
      <c r="K14" s="374">
        <v>3953521</v>
      </c>
      <c r="L14" s="347">
        <v>4625343.0999999996</v>
      </c>
      <c r="M14" s="347">
        <v>11860563</v>
      </c>
      <c r="N14" s="375">
        <f t="shared" si="5"/>
        <v>20439427.100000001</v>
      </c>
      <c r="O14" s="361">
        <f t="shared" si="2"/>
        <v>23858571.050000001</v>
      </c>
      <c r="Q14" s="348"/>
    </row>
    <row r="15" spans="1:17" s="349" customFormat="1" x14ac:dyDescent="0.2">
      <c r="A15" s="415">
        <v>7</v>
      </c>
      <c r="B15" s="55" t="s">
        <v>64</v>
      </c>
      <c r="C15" s="144" t="s">
        <v>232</v>
      </c>
      <c r="D15" s="377">
        <v>835320.45</v>
      </c>
      <c r="E15" s="347">
        <v>609265.65</v>
      </c>
      <c r="F15" s="347">
        <v>835320.45</v>
      </c>
      <c r="G15" s="347">
        <v>609265.65</v>
      </c>
      <c r="H15" s="378">
        <f t="shared" si="3"/>
        <v>1670640.9</v>
      </c>
      <c r="I15" s="378">
        <f t="shared" si="3"/>
        <v>1218531.3</v>
      </c>
      <c r="J15" s="379">
        <f t="shared" si="4"/>
        <v>2889172.2</v>
      </c>
      <c r="K15" s="374">
        <v>1520585</v>
      </c>
      <c r="L15" s="347">
        <v>3041170</v>
      </c>
      <c r="M15" s="347">
        <v>4561755</v>
      </c>
      <c r="N15" s="375">
        <f t="shared" si="5"/>
        <v>9123510</v>
      </c>
      <c r="O15" s="361">
        <f t="shared" si="2"/>
        <v>12012682.199999999</v>
      </c>
      <c r="Q15" s="348"/>
    </row>
    <row r="16" spans="1:17" s="349" customFormat="1" x14ac:dyDescent="0.2">
      <c r="A16" s="415">
        <v>8</v>
      </c>
      <c r="B16" s="414" t="s">
        <v>65</v>
      </c>
      <c r="C16" s="144" t="s">
        <v>17</v>
      </c>
      <c r="D16" s="377"/>
      <c r="E16" s="347"/>
      <c r="F16" s="347"/>
      <c r="G16" s="347"/>
      <c r="H16" s="378">
        <f t="shared" si="3"/>
        <v>0</v>
      </c>
      <c r="I16" s="378">
        <f t="shared" si="3"/>
        <v>0</v>
      </c>
      <c r="J16" s="379">
        <f t="shared" si="4"/>
        <v>0</v>
      </c>
      <c r="K16" s="374">
        <v>1520585</v>
      </c>
      <c r="L16" s="347">
        <v>3041170</v>
      </c>
      <c r="M16" s="347">
        <v>4561755</v>
      </c>
      <c r="N16" s="375">
        <f t="shared" si="5"/>
        <v>9123510</v>
      </c>
      <c r="O16" s="361">
        <f t="shared" si="2"/>
        <v>9123510</v>
      </c>
      <c r="Q16" s="348"/>
    </row>
    <row r="17" spans="1:17" s="349" customFormat="1" x14ac:dyDescent="0.2">
      <c r="A17" s="415">
        <v>9</v>
      </c>
      <c r="B17" s="414" t="s">
        <v>66</v>
      </c>
      <c r="C17" s="144" t="s">
        <v>6</v>
      </c>
      <c r="D17" s="377">
        <v>306822.45</v>
      </c>
      <c r="E17" s="347">
        <v>129683.05</v>
      </c>
      <c r="F17" s="347">
        <v>306333.09999999998</v>
      </c>
      <c r="G17" s="347">
        <v>129683.05</v>
      </c>
      <c r="H17" s="378">
        <f t="shared" si="3"/>
        <v>613155.55000000005</v>
      </c>
      <c r="I17" s="378">
        <f t="shared" si="3"/>
        <v>259366.1</v>
      </c>
      <c r="J17" s="379">
        <f t="shared" si="4"/>
        <v>872521.65</v>
      </c>
      <c r="K17" s="374">
        <v>760292.5</v>
      </c>
      <c r="L17" s="347">
        <v>1520585</v>
      </c>
      <c r="M17" s="347">
        <v>2280877.5</v>
      </c>
      <c r="N17" s="375">
        <f t="shared" si="5"/>
        <v>4561755</v>
      </c>
      <c r="O17" s="361">
        <f t="shared" si="2"/>
        <v>5434276.6500000004</v>
      </c>
      <c r="Q17" s="348"/>
    </row>
    <row r="18" spans="1:17" s="349" customFormat="1" x14ac:dyDescent="0.2">
      <c r="A18" s="415">
        <v>10</v>
      </c>
      <c r="B18" s="414" t="s">
        <v>67</v>
      </c>
      <c r="C18" s="144" t="s">
        <v>18</v>
      </c>
      <c r="D18" s="377"/>
      <c r="E18" s="347"/>
      <c r="F18" s="347"/>
      <c r="G18" s="347"/>
      <c r="H18" s="378">
        <f t="shared" si="3"/>
        <v>0</v>
      </c>
      <c r="I18" s="378">
        <f t="shared" si="3"/>
        <v>0</v>
      </c>
      <c r="J18" s="379">
        <f t="shared" si="4"/>
        <v>0</v>
      </c>
      <c r="K18" s="374">
        <v>1520585</v>
      </c>
      <c r="L18" s="347">
        <v>3041170</v>
      </c>
      <c r="M18" s="347">
        <v>4561755</v>
      </c>
      <c r="N18" s="375">
        <f t="shared" si="5"/>
        <v>9123510</v>
      </c>
      <c r="O18" s="361">
        <f t="shared" si="2"/>
        <v>9123510</v>
      </c>
      <c r="Q18" s="348"/>
    </row>
    <row r="19" spans="1:17" s="349" customFormat="1" x14ac:dyDescent="0.2">
      <c r="A19" s="415">
        <v>11</v>
      </c>
      <c r="B19" s="414" t="s">
        <v>68</v>
      </c>
      <c r="C19" s="144" t="s">
        <v>7</v>
      </c>
      <c r="D19" s="377"/>
      <c r="E19" s="347"/>
      <c r="F19" s="347"/>
      <c r="G19" s="347"/>
      <c r="H19" s="378">
        <f t="shared" si="3"/>
        <v>0</v>
      </c>
      <c r="I19" s="378">
        <f t="shared" si="3"/>
        <v>0</v>
      </c>
      <c r="J19" s="379">
        <f t="shared" si="4"/>
        <v>0</v>
      </c>
      <c r="K19" s="374">
        <v>1520585</v>
      </c>
      <c r="L19" s="347">
        <v>3041170</v>
      </c>
      <c r="M19" s="347">
        <v>4561755</v>
      </c>
      <c r="N19" s="375">
        <f t="shared" si="5"/>
        <v>9123510</v>
      </c>
      <c r="O19" s="361">
        <f t="shared" si="2"/>
        <v>9123510</v>
      </c>
      <c r="Q19" s="348"/>
    </row>
    <row r="20" spans="1:17" s="349" customFormat="1" x14ac:dyDescent="0.2">
      <c r="A20" s="415">
        <v>12</v>
      </c>
      <c r="B20" s="414" t="s">
        <v>69</v>
      </c>
      <c r="C20" s="144" t="s">
        <v>19</v>
      </c>
      <c r="D20" s="377">
        <v>525561.9</v>
      </c>
      <c r="E20" s="347"/>
      <c r="F20" s="347">
        <v>525072.55000000005</v>
      </c>
      <c r="G20" s="347"/>
      <c r="H20" s="378">
        <f t="shared" si="3"/>
        <v>1050634.4500000002</v>
      </c>
      <c r="I20" s="378">
        <f t="shared" si="3"/>
        <v>0</v>
      </c>
      <c r="J20" s="379">
        <f t="shared" si="4"/>
        <v>1050634.4500000002</v>
      </c>
      <c r="K20" s="374">
        <v>1520585</v>
      </c>
      <c r="L20" s="347">
        <v>3041170</v>
      </c>
      <c r="M20" s="347">
        <v>4561755</v>
      </c>
      <c r="N20" s="375">
        <f t="shared" si="5"/>
        <v>9123510</v>
      </c>
      <c r="O20" s="361">
        <f t="shared" si="2"/>
        <v>10174144.449999999</v>
      </c>
      <c r="Q20" s="348"/>
    </row>
    <row r="21" spans="1:17" s="349" customFormat="1" x14ac:dyDescent="0.2">
      <c r="A21" s="415">
        <v>13</v>
      </c>
      <c r="B21" s="414" t="s">
        <v>258</v>
      </c>
      <c r="C21" s="144" t="s">
        <v>259</v>
      </c>
      <c r="D21" s="377"/>
      <c r="E21" s="347"/>
      <c r="F21" s="347"/>
      <c r="G21" s="347"/>
      <c r="H21" s="378">
        <f t="shared" si="3"/>
        <v>0</v>
      </c>
      <c r="I21" s="378">
        <f t="shared" si="3"/>
        <v>0</v>
      </c>
      <c r="J21" s="379">
        <f t="shared" si="4"/>
        <v>0</v>
      </c>
      <c r="K21" s="374"/>
      <c r="L21" s="347"/>
      <c r="M21" s="347"/>
      <c r="N21" s="375">
        <f t="shared" si="5"/>
        <v>0</v>
      </c>
      <c r="O21" s="361">
        <f t="shared" si="2"/>
        <v>0</v>
      </c>
      <c r="Q21" s="348"/>
    </row>
    <row r="22" spans="1:17" s="349" customFormat="1" x14ac:dyDescent="0.2">
      <c r="A22" s="415">
        <v>14</v>
      </c>
      <c r="B22" s="55" t="s">
        <v>70</v>
      </c>
      <c r="C22" s="144" t="s">
        <v>71</v>
      </c>
      <c r="D22" s="377"/>
      <c r="E22" s="347"/>
      <c r="F22" s="347"/>
      <c r="G22" s="347"/>
      <c r="H22" s="378">
        <f t="shared" si="3"/>
        <v>0</v>
      </c>
      <c r="I22" s="378">
        <f t="shared" si="3"/>
        <v>0</v>
      </c>
      <c r="J22" s="379">
        <f t="shared" si="4"/>
        <v>0</v>
      </c>
      <c r="K22" s="374"/>
      <c r="L22" s="347"/>
      <c r="M22" s="347"/>
      <c r="N22" s="375">
        <f t="shared" si="5"/>
        <v>0</v>
      </c>
      <c r="O22" s="361">
        <f t="shared" si="2"/>
        <v>0</v>
      </c>
      <c r="Q22" s="348"/>
    </row>
    <row r="23" spans="1:17" s="349" customFormat="1" x14ac:dyDescent="0.2">
      <c r="A23" s="415">
        <v>15</v>
      </c>
      <c r="B23" s="414" t="s">
        <v>72</v>
      </c>
      <c r="C23" s="144" t="s">
        <v>22</v>
      </c>
      <c r="D23" s="377"/>
      <c r="E23" s="347"/>
      <c r="F23" s="347"/>
      <c r="G23" s="347"/>
      <c r="H23" s="378">
        <f t="shared" si="3"/>
        <v>0</v>
      </c>
      <c r="I23" s="378">
        <f t="shared" si="3"/>
        <v>0</v>
      </c>
      <c r="J23" s="379">
        <f t="shared" si="4"/>
        <v>0</v>
      </c>
      <c r="K23" s="374">
        <v>1520585</v>
      </c>
      <c r="L23" s="347">
        <v>3041170</v>
      </c>
      <c r="M23" s="347">
        <v>4561755</v>
      </c>
      <c r="N23" s="375">
        <f t="shared" si="5"/>
        <v>9123510</v>
      </c>
      <c r="O23" s="361">
        <f t="shared" si="2"/>
        <v>9123510</v>
      </c>
      <c r="Q23" s="348"/>
    </row>
    <row r="24" spans="1:17" s="349" customFormat="1" x14ac:dyDescent="0.2">
      <c r="A24" s="415">
        <v>16</v>
      </c>
      <c r="B24" s="414" t="s">
        <v>73</v>
      </c>
      <c r="C24" s="144" t="s">
        <v>10</v>
      </c>
      <c r="D24" s="377"/>
      <c r="E24" s="347"/>
      <c r="F24" s="347"/>
      <c r="G24" s="347"/>
      <c r="H24" s="378">
        <f t="shared" si="3"/>
        <v>0</v>
      </c>
      <c r="I24" s="378">
        <f t="shared" si="3"/>
        <v>0</v>
      </c>
      <c r="J24" s="379">
        <f t="shared" si="4"/>
        <v>0</v>
      </c>
      <c r="K24" s="374">
        <v>1520585</v>
      </c>
      <c r="L24" s="347">
        <v>3041170</v>
      </c>
      <c r="M24" s="347">
        <v>4561755</v>
      </c>
      <c r="N24" s="375">
        <f t="shared" si="5"/>
        <v>9123510</v>
      </c>
      <c r="O24" s="361">
        <f t="shared" si="2"/>
        <v>9123510</v>
      </c>
      <c r="Q24" s="348"/>
    </row>
    <row r="25" spans="1:17" s="349" customFormat="1" x14ac:dyDescent="0.2">
      <c r="A25" s="415">
        <v>17</v>
      </c>
      <c r="B25" s="414" t="s">
        <v>74</v>
      </c>
      <c r="C25" s="144" t="s">
        <v>233</v>
      </c>
      <c r="D25" s="377">
        <v>529966.05000000005</v>
      </c>
      <c r="E25" s="347">
        <v>420858.2</v>
      </c>
      <c r="F25" s="347">
        <v>529966.05000000005</v>
      </c>
      <c r="G25" s="347">
        <v>420858.2</v>
      </c>
      <c r="H25" s="378">
        <f t="shared" si="3"/>
        <v>1059932.1000000001</v>
      </c>
      <c r="I25" s="378">
        <f t="shared" si="3"/>
        <v>841716.4</v>
      </c>
      <c r="J25" s="379">
        <f t="shared" si="4"/>
        <v>1901648.5</v>
      </c>
      <c r="K25" s="374">
        <v>1672643.5</v>
      </c>
      <c r="L25" s="347">
        <v>3041170</v>
      </c>
      <c r="M25" s="347">
        <v>4561755</v>
      </c>
      <c r="N25" s="375">
        <f t="shared" si="5"/>
        <v>9275568.5</v>
      </c>
      <c r="O25" s="361">
        <f t="shared" si="2"/>
        <v>11177217</v>
      </c>
      <c r="Q25" s="348"/>
    </row>
    <row r="26" spans="1:17" s="349" customFormat="1" x14ac:dyDescent="0.2">
      <c r="A26" s="415">
        <v>18</v>
      </c>
      <c r="B26" s="414" t="s">
        <v>75</v>
      </c>
      <c r="C26" s="144" t="s">
        <v>9</v>
      </c>
      <c r="D26" s="377">
        <v>1130398.5</v>
      </c>
      <c r="E26" s="347">
        <v>1037464.4</v>
      </c>
      <c r="F26" s="347">
        <v>1130398.5</v>
      </c>
      <c r="G26" s="347">
        <v>758523.5</v>
      </c>
      <c r="H26" s="378">
        <f t="shared" si="3"/>
        <v>2260797</v>
      </c>
      <c r="I26" s="378">
        <f t="shared" si="3"/>
        <v>1795987.9</v>
      </c>
      <c r="J26" s="379">
        <f t="shared" si="4"/>
        <v>4056784.9</v>
      </c>
      <c r="K26" s="374">
        <v>3193228.5</v>
      </c>
      <c r="L26" s="347">
        <v>6386457</v>
      </c>
      <c r="M26" s="347">
        <v>7298808</v>
      </c>
      <c r="N26" s="375">
        <f t="shared" si="5"/>
        <v>16878493.5</v>
      </c>
      <c r="O26" s="361">
        <f t="shared" si="2"/>
        <v>20935278.399999999</v>
      </c>
      <c r="Q26" s="348"/>
    </row>
    <row r="27" spans="1:17" s="349" customFormat="1" x14ac:dyDescent="0.2">
      <c r="A27" s="415">
        <v>19</v>
      </c>
      <c r="B27" s="55" t="s">
        <v>76</v>
      </c>
      <c r="C27" s="144" t="s">
        <v>11</v>
      </c>
      <c r="D27" s="377">
        <v>343034.35</v>
      </c>
      <c r="E27" s="347">
        <v>124789.35</v>
      </c>
      <c r="F27" s="347">
        <v>343034.35</v>
      </c>
      <c r="G27" s="347">
        <v>124789.35</v>
      </c>
      <c r="H27" s="378">
        <f t="shared" si="3"/>
        <v>686068.7</v>
      </c>
      <c r="I27" s="378">
        <f t="shared" si="3"/>
        <v>249578.7</v>
      </c>
      <c r="J27" s="379">
        <f t="shared" si="4"/>
        <v>935647.39999999991</v>
      </c>
      <c r="K27" s="374">
        <v>760292.5</v>
      </c>
      <c r="L27" s="347">
        <v>1520585</v>
      </c>
      <c r="M27" s="347">
        <v>2280877.5</v>
      </c>
      <c r="N27" s="375">
        <f t="shared" si="5"/>
        <v>4561755</v>
      </c>
      <c r="O27" s="361">
        <f t="shared" si="2"/>
        <v>5497402.4000000004</v>
      </c>
      <c r="Q27" s="348"/>
    </row>
    <row r="28" spans="1:17" s="349" customFormat="1" x14ac:dyDescent="0.2">
      <c r="A28" s="415">
        <v>20</v>
      </c>
      <c r="B28" s="55" t="s">
        <v>77</v>
      </c>
      <c r="C28" s="144" t="s">
        <v>234</v>
      </c>
      <c r="D28" s="377">
        <v>332758</v>
      </c>
      <c r="E28" s="347">
        <v>325431.05</v>
      </c>
      <c r="F28" s="347">
        <v>332268.65000000002</v>
      </c>
      <c r="G28" s="347">
        <v>322984.2</v>
      </c>
      <c r="H28" s="378">
        <f t="shared" si="3"/>
        <v>665026.65</v>
      </c>
      <c r="I28" s="378">
        <f t="shared" si="3"/>
        <v>648415.25</v>
      </c>
      <c r="J28" s="379">
        <f t="shared" si="4"/>
        <v>1313441.8999999999</v>
      </c>
      <c r="K28" s="374">
        <v>1520585</v>
      </c>
      <c r="L28" s="347">
        <v>3041170</v>
      </c>
      <c r="M28" s="347">
        <v>4561755</v>
      </c>
      <c r="N28" s="375">
        <f t="shared" si="5"/>
        <v>9123510</v>
      </c>
      <c r="O28" s="361">
        <f t="shared" si="2"/>
        <v>10436951.9</v>
      </c>
      <c r="Q28" s="348"/>
    </row>
    <row r="29" spans="1:17" s="349" customFormat="1" x14ac:dyDescent="0.2">
      <c r="A29" s="415">
        <v>21</v>
      </c>
      <c r="B29" s="55" t="s">
        <v>78</v>
      </c>
      <c r="C29" s="144" t="s">
        <v>79</v>
      </c>
      <c r="D29" s="377">
        <v>971849.1</v>
      </c>
      <c r="E29" s="347">
        <v>523625.9</v>
      </c>
      <c r="F29" s="347">
        <v>971359.75</v>
      </c>
      <c r="G29" s="347">
        <v>523625.9</v>
      </c>
      <c r="H29" s="378">
        <f t="shared" si="3"/>
        <v>1943208.85</v>
      </c>
      <c r="I29" s="378">
        <f t="shared" si="3"/>
        <v>1047251.8</v>
      </c>
      <c r="J29" s="379">
        <f t="shared" si="4"/>
        <v>2990460.6500000004</v>
      </c>
      <c r="K29" s="374">
        <v>1520585</v>
      </c>
      <c r="L29" s="347">
        <v>3041170</v>
      </c>
      <c r="M29" s="347">
        <v>4561755</v>
      </c>
      <c r="N29" s="375">
        <f t="shared" si="5"/>
        <v>9123510</v>
      </c>
      <c r="O29" s="361">
        <f t="shared" si="2"/>
        <v>12113970.65</v>
      </c>
      <c r="Q29" s="348"/>
    </row>
    <row r="30" spans="1:17" s="349" customFormat="1" x14ac:dyDescent="0.2">
      <c r="A30" s="415">
        <v>22</v>
      </c>
      <c r="B30" s="55" t="s">
        <v>80</v>
      </c>
      <c r="C30" s="144" t="s">
        <v>39</v>
      </c>
      <c r="D30" s="377">
        <v>866638.85</v>
      </c>
      <c r="E30" s="347">
        <v>452667.25</v>
      </c>
      <c r="F30" s="347">
        <v>866149.5</v>
      </c>
      <c r="G30" s="347">
        <v>452667.25</v>
      </c>
      <c r="H30" s="378">
        <f t="shared" si="3"/>
        <v>1732788.35</v>
      </c>
      <c r="I30" s="378">
        <f t="shared" si="3"/>
        <v>905334.5</v>
      </c>
      <c r="J30" s="379">
        <f t="shared" si="4"/>
        <v>2638122.85</v>
      </c>
      <c r="K30" s="374">
        <v>2432936</v>
      </c>
      <c r="L30" s="347">
        <v>4865872</v>
      </c>
      <c r="M30" s="347">
        <v>7298808</v>
      </c>
      <c r="N30" s="375">
        <f t="shared" si="5"/>
        <v>14597616</v>
      </c>
      <c r="O30" s="361">
        <f t="shared" si="2"/>
        <v>17235738.850000001</v>
      </c>
      <c r="Q30" s="348"/>
    </row>
    <row r="31" spans="1:17" s="349" customFormat="1" x14ac:dyDescent="0.2">
      <c r="A31" s="415">
        <v>23</v>
      </c>
      <c r="B31" s="414" t="s">
        <v>81</v>
      </c>
      <c r="C31" s="144" t="s">
        <v>82</v>
      </c>
      <c r="D31" s="377"/>
      <c r="E31" s="347"/>
      <c r="F31" s="347"/>
      <c r="G31" s="347"/>
      <c r="H31" s="378">
        <f t="shared" si="3"/>
        <v>0</v>
      </c>
      <c r="I31" s="378">
        <f t="shared" si="3"/>
        <v>0</v>
      </c>
      <c r="J31" s="379">
        <f t="shared" si="4"/>
        <v>0</v>
      </c>
      <c r="K31" s="374"/>
      <c r="L31" s="347"/>
      <c r="M31" s="347"/>
      <c r="N31" s="375">
        <f t="shared" si="5"/>
        <v>0</v>
      </c>
      <c r="O31" s="361">
        <f t="shared" si="2"/>
        <v>0</v>
      </c>
      <c r="Q31" s="348"/>
    </row>
    <row r="32" spans="1:17" s="349" customFormat="1" x14ac:dyDescent="0.2">
      <c r="A32" s="415">
        <v>24</v>
      </c>
      <c r="B32" s="414" t="s">
        <v>83</v>
      </c>
      <c r="C32" s="144" t="s">
        <v>84</v>
      </c>
      <c r="D32" s="377"/>
      <c r="E32" s="347"/>
      <c r="F32" s="347"/>
      <c r="G32" s="347"/>
      <c r="H32" s="378">
        <f t="shared" si="3"/>
        <v>0</v>
      </c>
      <c r="I32" s="378">
        <f t="shared" si="3"/>
        <v>0</v>
      </c>
      <c r="J32" s="379">
        <f t="shared" si="4"/>
        <v>0</v>
      </c>
      <c r="K32" s="374"/>
      <c r="L32" s="347"/>
      <c r="M32" s="347"/>
      <c r="N32" s="375">
        <f t="shared" si="5"/>
        <v>0</v>
      </c>
      <c r="O32" s="361">
        <f t="shared" si="2"/>
        <v>0</v>
      </c>
      <c r="Q32" s="348"/>
    </row>
    <row r="33" spans="1:17" s="349" customFormat="1" ht="24" x14ac:dyDescent="0.2">
      <c r="A33" s="415">
        <v>25</v>
      </c>
      <c r="B33" s="414" t="s">
        <v>85</v>
      </c>
      <c r="C33" s="144" t="s">
        <v>86</v>
      </c>
      <c r="D33" s="377"/>
      <c r="E33" s="347"/>
      <c r="F33" s="347"/>
      <c r="G33" s="347"/>
      <c r="H33" s="378">
        <f t="shared" si="3"/>
        <v>0</v>
      </c>
      <c r="I33" s="378">
        <f t="shared" si="3"/>
        <v>0</v>
      </c>
      <c r="J33" s="379">
        <f t="shared" si="4"/>
        <v>0</v>
      </c>
      <c r="K33" s="374"/>
      <c r="L33" s="347"/>
      <c r="M33" s="347"/>
      <c r="N33" s="375">
        <f t="shared" si="5"/>
        <v>0</v>
      </c>
      <c r="O33" s="361">
        <f t="shared" si="2"/>
        <v>0</v>
      </c>
      <c r="Q33" s="348"/>
    </row>
    <row r="34" spans="1:17" s="349" customFormat="1" x14ac:dyDescent="0.2">
      <c r="A34" s="415">
        <v>26</v>
      </c>
      <c r="B34" s="55" t="s">
        <v>87</v>
      </c>
      <c r="C34" s="144" t="s">
        <v>88</v>
      </c>
      <c r="D34" s="377">
        <v>314652.05</v>
      </c>
      <c r="E34" s="347">
        <v>146811</v>
      </c>
      <c r="F34" s="347">
        <v>1833594.45</v>
      </c>
      <c r="G34" s="347">
        <f>1110869.9-276494.05</f>
        <v>834375.84999999986</v>
      </c>
      <c r="H34" s="378">
        <f t="shared" si="3"/>
        <v>2148246.5</v>
      </c>
      <c r="I34" s="378">
        <f t="shared" si="3"/>
        <v>981186.84999999986</v>
      </c>
      <c r="J34" s="379">
        <f t="shared" si="4"/>
        <v>3129433.3499999996</v>
      </c>
      <c r="K34" s="374">
        <v>4561755</v>
      </c>
      <c r="L34" s="347">
        <v>6809456.0999999996</v>
      </c>
      <c r="M34" s="347">
        <v>9123510</v>
      </c>
      <c r="N34" s="375">
        <f t="shared" si="5"/>
        <v>20494721.100000001</v>
      </c>
      <c r="O34" s="361">
        <f t="shared" si="2"/>
        <v>23624154.450000003</v>
      </c>
      <c r="Q34" s="348"/>
    </row>
    <row r="35" spans="1:17" s="349" customFormat="1" x14ac:dyDescent="0.2">
      <c r="A35" s="415">
        <v>27</v>
      </c>
      <c r="B35" s="414" t="s">
        <v>89</v>
      </c>
      <c r="C35" s="144" t="s">
        <v>90</v>
      </c>
      <c r="D35" s="377">
        <v>1519431.75</v>
      </c>
      <c r="E35" s="347">
        <v>1666304.85</v>
      </c>
      <c r="F35" s="347">
        <v>0</v>
      </c>
      <c r="G35" s="347">
        <v>0</v>
      </c>
      <c r="H35" s="378">
        <f t="shared" si="3"/>
        <v>1519431.75</v>
      </c>
      <c r="I35" s="378">
        <f t="shared" si="3"/>
        <v>1666304.85</v>
      </c>
      <c r="J35" s="379">
        <f t="shared" si="4"/>
        <v>3185736.6</v>
      </c>
      <c r="K35" s="374">
        <v>1520585</v>
      </c>
      <c r="L35" s="347">
        <v>3350816.4</v>
      </c>
      <c r="M35" s="347">
        <v>0</v>
      </c>
      <c r="N35" s="375">
        <f t="shared" si="5"/>
        <v>4871401.4000000004</v>
      </c>
      <c r="O35" s="361">
        <f t="shared" si="2"/>
        <v>8057138</v>
      </c>
      <c r="Q35" s="348"/>
    </row>
    <row r="36" spans="1:17" s="349" customFormat="1" x14ac:dyDescent="0.2">
      <c r="A36" s="415">
        <v>28</v>
      </c>
      <c r="B36" s="414" t="s">
        <v>91</v>
      </c>
      <c r="C36" s="144" t="s">
        <v>92</v>
      </c>
      <c r="D36" s="377"/>
      <c r="E36" s="347"/>
      <c r="F36" s="347"/>
      <c r="G36" s="347">
        <f>0+521179.05</f>
        <v>521179.05</v>
      </c>
      <c r="H36" s="378">
        <f t="shared" si="3"/>
        <v>0</v>
      </c>
      <c r="I36" s="378">
        <f t="shared" si="3"/>
        <v>521179.05</v>
      </c>
      <c r="J36" s="379">
        <f t="shared" si="4"/>
        <v>521179.05</v>
      </c>
      <c r="K36" s="374">
        <v>456175.5</v>
      </c>
      <c r="L36" s="347">
        <v>304117</v>
      </c>
      <c r="M36" s="347">
        <v>1147350.5</v>
      </c>
      <c r="N36" s="375">
        <f t="shared" si="5"/>
        <v>1907643</v>
      </c>
      <c r="O36" s="361">
        <f t="shared" si="2"/>
        <v>2428822.0499999998</v>
      </c>
      <c r="Q36" s="348"/>
    </row>
    <row r="37" spans="1:17" s="349" customFormat="1" x14ac:dyDescent="0.2">
      <c r="A37" s="415">
        <v>29</v>
      </c>
      <c r="B37" s="56" t="s">
        <v>93</v>
      </c>
      <c r="C37" s="144" t="s">
        <v>94</v>
      </c>
      <c r="D37" s="377"/>
      <c r="E37" s="347"/>
      <c r="F37" s="347"/>
      <c r="G37" s="347"/>
      <c r="H37" s="378">
        <f t="shared" si="3"/>
        <v>0</v>
      </c>
      <c r="I37" s="378">
        <f t="shared" si="3"/>
        <v>0</v>
      </c>
      <c r="J37" s="379">
        <f t="shared" si="4"/>
        <v>0</v>
      </c>
      <c r="K37" s="374"/>
      <c r="L37" s="347"/>
      <c r="M37" s="347"/>
      <c r="N37" s="375">
        <f t="shared" si="5"/>
        <v>0</v>
      </c>
      <c r="O37" s="361">
        <f t="shared" si="2"/>
        <v>0</v>
      </c>
      <c r="Q37" s="348"/>
    </row>
    <row r="38" spans="1:17" s="349" customFormat="1" ht="24" x14ac:dyDescent="0.2">
      <c r="A38" s="415">
        <v>30</v>
      </c>
      <c r="B38" s="55" t="s">
        <v>95</v>
      </c>
      <c r="C38" s="144" t="s">
        <v>23</v>
      </c>
      <c r="D38" s="377"/>
      <c r="E38" s="347"/>
      <c r="F38" s="347"/>
      <c r="G38" s="347"/>
      <c r="H38" s="378">
        <f t="shared" si="3"/>
        <v>0</v>
      </c>
      <c r="I38" s="378">
        <f t="shared" si="3"/>
        <v>0</v>
      </c>
      <c r="J38" s="379">
        <f t="shared" si="4"/>
        <v>0</v>
      </c>
      <c r="K38" s="374"/>
      <c r="L38" s="347"/>
      <c r="M38" s="347"/>
      <c r="N38" s="375">
        <f t="shared" si="5"/>
        <v>0</v>
      </c>
      <c r="O38" s="361">
        <f t="shared" si="2"/>
        <v>0</v>
      </c>
      <c r="Q38" s="348"/>
    </row>
    <row r="39" spans="1:17" s="349" customFormat="1" x14ac:dyDescent="0.2">
      <c r="A39" s="415">
        <v>31</v>
      </c>
      <c r="B39" s="414" t="s">
        <v>96</v>
      </c>
      <c r="C39" s="144" t="s">
        <v>56</v>
      </c>
      <c r="D39" s="377"/>
      <c r="E39" s="347"/>
      <c r="F39" s="347"/>
      <c r="G39" s="347"/>
      <c r="H39" s="378">
        <f t="shared" si="3"/>
        <v>0</v>
      </c>
      <c r="I39" s="378">
        <f t="shared" si="3"/>
        <v>0</v>
      </c>
      <c r="J39" s="379">
        <f t="shared" si="4"/>
        <v>0</v>
      </c>
      <c r="K39" s="374"/>
      <c r="L39" s="347"/>
      <c r="M39" s="347"/>
      <c r="N39" s="375">
        <f t="shared" si="5"/>
        <v>0</v>
      </c>
      <c r="O39" s="361">
        <f t="shared" si="2"/>
        <v>0</v>
      </c>
      <c r="Q39" s="348"/>
    </row>
    <row r="40" spans="1:17" s="349" customFormat="1" x14ac:dyDescent="0.2">
      <c r="A40" s="415">
        <v>32</v>
      </c>
      <c r="B40" s="56" t="s">
        <v>97</v>
      </c>
      <c r="C40" s="144" t="s">
        <v>40</v>
      </c>
      <c r="D40" s="377">
        <v>918020.6</v>
      </c>
      <c r="E40" s="347">
        <v>836822.7</v>
      </c>
      <c r="F40" s="347">
        <v>918020.6</v>
      </c>
      <c r="G40" s="347">
        <v>836822.7</v>
      </c>
      <c r="H40" s="378">
        <f t="shared" si="3"/>
        <v>1836041.2</v>
      </c>
      <c r="I40" s="378">
        <f t="shared" si="3"/>
        <v>1673645.4</v>
      </c>
      <c r="J40" s="379">
        <f t="shared" si="4"/>
        <v>3509686.5999999996</v>
      </c>
      <c r="K40" s="374">
        <v>2432936</v>
      </c>
      <c r="L40" s="347">
        <v>4865872</v>
      </c>
      <c r="M40" s="347">
        <v>7298808</v>
      </c>
      <c r="N40" s="375">
        <f t="shared" si="5"/>
        <v>14597616</v>
      </c>
      <c r="O40" s="361">
        <f t="shared" si="2"/>
        <v>18107302.600000001</v>
      </c>
      <c r="Q40" s="348"/>
    </row>
    <row r="41" spans="1:17" s="349" customFormat="1" x14ac:dyDescent="0.2">
      <c r="A41" s="415">
        <v>33</v>
      </c>
      <c r="B41" s="55" t="s">
        <v>98</v>
      </c>
      <c r="C41" s="144" t="s">
        <v>38</v>
      </c>
      <c r="D41" s="377">
        <v>639580.44999999995</v>
      </c>
      <c r="E41" s="347">
        <v>1032570.7</v>
      </c>
      <c r="F41" s="347">
        <v>639580.44999999995</v>
      </c>
      <c r="G41" s="347">
        <f>1030123.85-122342.5</f>
        <v>907781.35</v>
      </c>
      <c r="H41" s="378">
        <f t="shared" si="3"/>
        <v>1279160.8999999999</v>
      </c>
      <c r="I41" s="378">
        <f t="shared" si="3"/>
        <v>1940352.0499999998</v>
      </c>
      <c r="J41" s="379">
        <f t="shared" si="4"/>
        <v>3219512.9499999997</v>
      </c>
      <c r="K41" s="374">
        <v>3193228.5</v>
      </c>
      <c r="L41" s="347">
        <v>6082340</v>
      </c>
      <c r="M41" s="347">
        <v>6842632.5</v>
      </c>
      <c r="N41" s="375">
        <f t="shared" si="5"/>
        <v>16118201</v>
      </c>
      <c r="O41" s="361">
        <f t="shared" si="2"/>
        <v>19337713.949999999</v>
      </c>
      <c r="Q41" s="348"/>
    </row>
    <row r="42" spans="1:17" s="349" customFormat="1" x14ac:dyDescent="0.2">
      <c r="A42" s="415">
        <v>34</v>
      </c>
      <c r="B42" s="56" t="s">
        <v>99</v>
      </c>
      <c r="C42" s="144" t="s">
        <v>16</v>
      </c>
      <c r="D42" s="377">
        <v>402735.05</v>
      </c>
      <c r="E42" s="347">
        <v>190854.3</v>
      </c>
      <c r="F42" s="347">
        <v>402735.05</v>
      </c>
      <c r="G42" s="347">
        <v>188407.45</v>
      </c>
      <c r="H42" s="378">
        <f t="shared" si="3"/>
        <v>805470.1</v>
      </c>
      <c r="I42" s="378">
        <f t="shared" si="3"/>
        <v>379261.75</v>
      </c>
      <c r="J42" s="379">
        <f t="shared" si="4"/>
        <v>1184731.8500000001</v>
      </c>
      <c r="K42" s="374">
        <v>1520585</v>
      </c>
      <c r="L42" s="347">
        <v>3041170</v>
      </c>
      <c r="M42" s="347">
        <v>4561755</v>
      </c>
      <c r="N42" s="375">
        <f t="shared" si="5"/>
        <v>9123510</v>
      </c>
      <c r="O42" s="361">
        <f t="shared" si="2"/>
        <v>10308241.85</v>
      </c>
      <c r="Q42" s="348"/>
    </row>
    <row r="43" spans="1:17" s="349" customFormat="1" x14ac:dyDescent="0.2">
      <c r="A43" s="415">
        <v>35</v>
      </c>
      <c r="B43" s="414" t="s">
        <v>100</v>
      </c>
      <c r="C43" s="144" t="s">
        <v>21</v>
      </c>
      <c r="D43" s="377">
        <v>674813.65</v>
      </c>
      <c r="E43" s="347">
        <v>626393.59999999998</v>
      </c>
      <c r="F43" s="347">
        <v>674813.65</v>
      </c>
      <c r="G43" s="347">
        <f>626393.6-122342.5</f>
        <v>504051.1</v>
      </c>
      <c r="H43" s="378">
        <f t="shared" si="3"/>
        <v>1349627.3</v>
      </c>
      <c r="I43" s="378">
        <f t="shared" si="3"/>
        <v>1130444.7</v>
      </c>
      <c r="J43" s="379">
        <f t="shared" si="4"/>
        <v>2480072</v>
      </c>
      <c r="K43" s="374">
        <v>2280877.5</v>
      </c>
      <c r="L43" s="347">
        <v>4561755</v>
      </c>
      <c r="M43" s="347">
        <v>6842632.5</v>
      </c>
      <c r="N43" s="375">
        <f t="shared" si="5"/>
        <v>13685265</v>
      </c>
      <c r="O43" s="361">
        <f t="shared" si="2"/>
        <v>16165337</v>
      </c>
      <c r="Q43" s="348"/>
    </row>
    <row r="44" spans="1:17" s="349" customFormat="1" x14ac:dyDescent="0.2">
      <c r="A44" s="415">
        <v>36</v>
      </c>
      <c r="B44" s="56" t="s">
        <v>101</v>
      </c>
      <c r="C44" s="144" t="s">
        <v>25</v>
      </c>
      <c r="D44" s="377"/>
      <c r="E44" s="347"/>
      <c r="F44" s="347"/>
      <c r="G44" s="347"/>
      <c r="H44" s="378">
        <f t="shared" si="3"/>
        <v>0</v>
      </c>
      <c r="I44" s="378">
        <f t="shared" si="3"/>
        <v>0</v>
      </c>
      <c r="J44" s="379">
        <f t="shared" si="4"/>
        <v>0</v>
      </c>
      <c r="K44" s="374">
        <v>1520585</v>
      </c>
      <c r="L44" s="347">
        <v>3041170</v>
      </c>
      <c r="M44" s="347">
        <v>4561755</v>
      </c>
      <c r="N44" s="375">
        <f t="shared" si="5"/>
        <v>9123510</v>
      </c>
      <c r="O44" s="361">
        <f t="shared" si="2"/>
        <v>9123510</v>
      </c>
      <c r="Q44" s="348"/>
    </row>
    <row r="45" spans="1:17" s="349" customFormat="1" x14ac:dyDescent="0.2">
      <c r="A45" s="415">
        <v>37</v>
      </c>
      <c r="B45" s="55" t="s">
        <v>102</v>
      </c>
      <c r="C45" s="144" t="s">
        <v>235</v>
      </c>
      <c r="D45" s="377">
        <v>791278.95</v>
      </c>
      <c r="E45" s="347">
        <v>724267.6</v>
      </c>
      <c r="F45" s="347">
        <v>791278.95</v>
      </c>
      <c r="G45" s="347">
        <v>721820.75</v>
      </c>
      <c r="H45" s="378">
        <f t="shared" si="3"/>
        <v>1582557.9</v>
      </c>
      <c r="I45" s="378">
        <f t="shared" si="3"/>
        <v>1446088.35</v>
      </c>
      <c r="J45" s="379">
        <f t="shared" si="4"/>
        <v>3028646.25</v>
      </c>
      <c r="K45" s="374">
        <v>2280877.5</v>
      </c>
      <c r="L45" s="347">
        <v>4561755</v>
      </c>
      <c r="M45" s="347">
        <v>4561755</v>
      </c>
      <c r="N45" s="375">
        <f t="shared" si="5"/>
        <v>11404387.5</v>
      </c>
      <c r="O45" s="361">
        <f t="shared" si="2"/>
        <v>14433033.75</v>
      </c>
      <c r="Q45" s="348"/>
    </row>
    <row r="46" spans="1:17" s="349" customFormat="1" x14ac:dyDescent="0.2">
      <c r="A46" s="415">
        <v>38</v>
      </c>
      <c r="B46" s="59" t="s">
        <v>103</v>
      </c>
      <c r="C46" s="150" t="s">
        <v>236</v>
      </c>
      <c r="D46" s="377"/>
      <c r="E46" s="347"/>
      <c r="F46" s="347"/>
      <c r="G46" s="347"/>
      <c r="H46" s="378">
        <f t="shared" si="3"/>
        <v>0</v>
      </c>
      <c r="I46" s="378">
        <f t="shared" si="3"/>
        <v>0</v>
      </c>
      <c r="J46" s="379">
        <f t="shared" si="4"/>
        <v>0</v>
      </c>
      <c r="K46" s="374">
        <v>1520585</v>
      </c>
      <c r="L46" s="347">
        <v>3041170</v>
      </c>
      <c r="M46" s="347">
        <v>4561755</v>
      </c>
      <c r="N46" s="375">
        <f t="shared" si="5"/>
        <v>9123510</v>
      </c>
      <c r="O46" s="361">
        <f t="shared" si="2"/>
        <v>9123510</v>
      </c>
      <c r="Q46" s="348"/>
    </row>
    <row r="47" spans="1:17" s="349" customFormat="1" x14ac:dyDescent="0.2">
      <c r="A47" s="415">
        <v>39</v>
      </c>
      <c r="B47" s="55" t="s">
        <v>104</v>
      </c>
      <c r="C47" s="144" t="s">
        <v>237</v>
      </c>
      <c r="D47" s="377">
        <v>355757.45</v>
      </c>
      <c r="E47" s="347">
        <v>110108.25</v>
      </c>
      <c r="F47" s="347">
        <v>355268.1</v>
      </c>
      <c r="G47" s="347">
        <v>110108.25</v>
      </c>
      <c r="H47" s="378">
        <f t="shared" si="3"/>
        <v>711025.55</v>
      </c>
      <c r="I47" s="378">
        <f t="shared" si="3"/>
        <v>220216.5</v>
      </c>
      <c r="J47" s="379">
        <f t="shared" si="4"/>
        <v>931242.05</v>
      </c>
      <c r="K47" s="374">
        <v>1520585</v>
      </c>
      <c r="L47" s="347">
        <v>3041170</v>
      </c>
      <c r="M47" s="347">
        <v>4561755</v>
      </c>
      <c r="N47" s="375">
        <f t="shared" si="5"/>
        <v>9123510</v>
      </c>
      <c r="O47" s="361">
        <f t="shared" si="2"/>
        <v>10054752.050000001</v>
      </c>
      <c r="Q47" s="348"/>
    </row>
    <row r="48" spans="1:17" s="349" customFormat="1" x14ac:dyDescent="0.2">
      <c r="A48" s="415">
        <v>40</v>
      </c>
      <c r="B48" s="55" t="s">
        <v>105</v>
      </c>
      <c r="C48" s="144" t="s">
        <v>24</v>
      </c>
      <c r="D48" s="377"/>
      <c r="E48" s="347"/>
      <c r="F48" s="347"/>
      <c r="G48" s="347"/>
      <c r="H48" s="378">
        <f t="shared" si="3"/>
        <v>0</v>
      </c>
      <c r="I48" s="378">
        <f t="shared" si="3"/>
        <v>0</v>
      </c>
      <c r="J48" s="379">
        <f t="shared" si="4"/>
        <v>0</v>
      </c>
      <c r="K48" s="374">
        <v>1520585</v>
      </c>
      <c r="L48" s="347">
        <v>3041170</v>
      </c>
      <c r="M48" s="347">
        <v>5225283</v>
      </c>
      <c r="N48" s="375">
        <f t="shared" si="5"/>
        <v>9787038</v>
      </c>
      <c r="O48" s="361">
        <f t="shared" si="2"/>
        <v>9787038</v>
      </c>
      <c r="Q48" s="348"/>
    </row>
    <row r="49" spans="1:17" s="349" customFormat="1" x14ac:dyDescent="0.2">
      <c r="A49" s="415">
        <v>41</v>
      </c>
      <c r="B49" s="414" t="s">
        <v>106</v>
      </c>
      <c r="C49" s="144" t="s">
        <v>20</v>
      </c>
      <c r="D49" s="377"/>
      <c r="E49" s="347"/>
      <c r="F49" s="347"/>
      <c r="G49" s="347"/>
      <c r="H49" s="378">
        <f t="shared" si="3"/>
        <v>0</v>
      </c>
      <c r="I49" s="378">
        <f t="shared" si="3"/>
        <v>0</v>
      </c>
      <c r="J49" s="379">
        <f t="shared" si="4"/>
        <v>0</v>
      </c>
      <c r="K49" s="374">
        <v>1520585</v>
      </c>
      <c r="L49" s="347">
        <v>3041170</v>
      </c>
      <c r="M49" s="347">
        <v>4561755</v>
      </c>
      <c r="N49" s="375">
        <f t="shared" si="5"/>
        <v>9123510</v>
      </c>
      <c r="O49" s="361">
        <f t="shared" si="2"/>
        <v>9123510</v>
      </c>
      <c r="Q49" s="348"/>
    </row>
    <row r="50" spans="1:17" s="349" customFormat="1" x14ac:dyDescent="0.2">
      <c r="A50" s="415">
        <v>42</v>
      </c>
      <c r="B50" s="56" t="s">
        <v>107</v>
      </c>
      <c r="C50" s="144" t="s">
        <v>108</v>
      </c>
      <c r="D50" s="377"/>
      <c r="E50" s="347"/>
      <c r="F50" s="347"/>
      <c r="G50" s="347"/>
      <c r="H50" s="378">
        <f t="shared" si="3"/>
        <v>0</v>
      </c>
      <c r="I50" s="378">
        <f t="shared" si="3"/>
        <v>0</v>
      </c>
      <c r="J50" s="379">
        <f t="shared" si="4"/>
        <v>0</v>
      </c>
      <c r="K50" s="374"/>
      <c r="L50" s="347"/>
      <c r="M50" s="347"/>
      <c r="N50" s="375">
        <f t="shared" si="5"/>
        <v>0</v>
      </c>
      <c r="O50" s="361">
        <f t="shared" si="2"/>
        <v>0</v>
      </c>
      <c r="Q50" s="348"/>
    </row>
    <row r="51" spans="1:17" s="349" customFormat="1" x14ac:dyDescent="0.2">
      <c r="A51" s="415">
        <v>43</v>
      </c>
      <c r="B51" s="414" t="s">
        <v>109</v>
      </c>
      <c r="C51" s="144" t="s">
        <v>110</v>
      </c>
      <c r="D51" s="377">
        <v>1036443.3</v>
      </c>
      <c r="E51" s="347">
        <v>863738.05</v>
      </c>
      <c r="F51" s="347">
        <v>1035953.95</v>
      </c>
      <c r="G51" s="347">
        <v>861291.2</v>
      </c>
      <c r="H51" s="378">
        <f t="shared" si="3"/>
        <v>2072397.25</v>
      </c>
      <c r="I51" s="378">
        <f t="shared" si="3"/>
        <v>1725029.25</v>
      </c>
      <c r="J51" s="379">
        <f t="shared" si="4"/>
        <v>3797426.5</v>
      </c>
      <c r="K51" s="374">
        <v>2432936</v>
      </c>
      <c r="L51" s="347">
        <v>4865872</v>
      </c>
      <c r="M51" s="347">
        <v>7298808</v>
      </c>
      <c r="N51" s="375">
        <f t="shared" si="5"/>
        <v>14597616</v>
      </c>
      <c r="O51" s="361">
        <f t="shared" si="2"/>
        <v>18395042.5</v>
      </c>
      <c r="Q51" s="348"/>
    </row>
    <row r="52" spans="1:17" s="349" customFormat="1" x14ac:dyDescent="0.2">
      <c r="A52" s="415">
        <v>44</v>
      </c>
      <c r="B52" s="55" t="s">
        <v>111</v>
      </c>
      <c r="C52" s="144" t="s">
        <v>242</v>
      </c>
      <c r="D52" s="377">
        <v>427691.9</v>
      </c>
      <c r="E52" s="347">
        <v>352346.4</v>
      </c>
      <c r="F52" s="347">
        <v>427202.55</v>
      </c>
      <c r="G52" s="347">
        <v>352346.4</v>
      </c>
      <c r="H52" s="378">
        <f t="shared" si="3"/>
        <v>854894.45</v>
      </c>
      <c r="I52" s="378">
        <f t="shared" si="3"/>
        <v>704692.8</v>
      </c>
      <c r="J52" s="379">
        <f t="shared" si="4"/>
        <v>1559587.25</v>
      </c>
      <c r="K52" s="374">
        <v>1520585</v>
      </c>
      <c r="L52" s="347">
        <v>3041170</v>
      </c>
      <c r="M52" s="347">
        <v>4561755</v>
      </c>
      <c r="N52" s="375">
        <f t="shared" si="5"/>
        <v>9123510</v>
      </c>
      <c r="O52" s="361">
        <f t="shared" si="2"/>
        <v>10683097.25</v>
      </c>
      <c r="Q52" s="348"/>
    </row>
    <row r="53" spans="1:17" s="349" customFormat="1" x14ac:dyDescent="0.2">
      <c r="A53" s="415">
        <v>45</v>
      </c>
      <c r="B53" s="55" t="s">
        <v>112</v>
      </c>
      <c r="C53" s="144" t="s">
        <v>2</v>
      </c>
      <c r="D53" s="377">
        <v>1167099.75</v>
      </c>
      <c r="E53" s="347">
        <v>829482.15</v>
      </c>
      <c r="F53" s="347">
        <v>1166610.3999999999</v>
      </c>
      <c r="G53" s="347">
        <v>829482.15</v>
      </c>
      <c r="H53" s="378">
        <f t="shared" si="3"/>
        <v>2333710.15</v>
      </c>
      <c r="I53" s="378">
        <f t="shared" si="3"/>
        <v>1658964.3</v>
      </c>
      <c r="J53" s="379">
        <f t="shared" si="4"/>
        <v>3992674.45</v>
      </c>
      <c r="K53" s="374">
        <v>3041170</v>
      </c>
      <c r="L53" s="347">
        <v>6082340</v>
      </c>
      <c r="M53" s="347">
        <v>9123510</v>
      </c>
      <c r="N53" s="375">
        <f t="shared" si="5"/>
        <v>18247020</v>
      </c>
      <c r="O53" s="361">
        <f t="shared" si="2"/>
        <v>22239694.449999999</v>
      </c>
      <c r="Q53" s="348"/>
    </row>
    <row r="54" spans="1:17" s="349" customFormat="1" x14ac:dyDescent="0.2">
      <c r="A54" s="415">
        <v>46</v>
      </c>
      <c r="B54" s="414" t="s">
        <v>113</v>
      </c>
      <c r="C54" s="144" t="s">
        <v>3</v>
      </c>
      <c r="D54" s="377"/>
      <c r="E54" s="347"/>
      <c r="F54" s="347"/>
      <c r="G54" s="347"/>
      <c r="H54" s="378">
        <f t="shared" si="3"/>
        <v>0</v>
      </c>
      <c r="I54" s="378">
        <f t="shared" si="3"/>
        <v>0</v>
      </c>
      <c r="J54" s="379">
        <f t="shared" si="4"/>
        <v>0</v>
      </c>
      <c r="K54" s="374">
        <v>1520585</v>
      </c>
      <c r="L54" s="347">
        <v>3041170</v>
      </c>
      <c r="M54" s="347">
        <v>4561755</v>
      </c>
      <c r="N54" s="375">
        <f t="shared" si="5"/>
        <v>9123510</v>
      </c>
      <c r="O54" s="361">
        <f t="shared" si="2"/>
        <v>9123510</v>
      </c>
      <c r="Q54" s="348"/>
    </row>
    <row r="55" spans="1:17" s="349" customFormat="1" x14ac:dyDescent="0.2">
      <c r="A55" s="415">
        <v>47</v>
      </c>
      <c r="B55" s="414" t="s">
        <v>114</v>
      </c>
      <c r="C55" s="144" t="s">
        <v>238</v>
      </c>
      <c r="D55" s="377"/>
      <c r="E55" s="347"/>
      <c r="F55" s="347"/>
      <c r="G55" s="347"/>
      <c r="H55" s="378">
        <f t="shared" si="3"/>
        <v>0</v>
      </c>
      <c r="I55" s="378">
        <f t="shared" si="3"/>
        <v>0</v>
      </c>
      <c r="J55" s="379">
        <f t="shared" si="4"/>
        <v>0</v>
      </c>
      <c r="K55" s="374">
        <v>1520585</v>
      </c>
      <c r="L55" s="347">
        <v>3041170</v>
      </c>
      <c r="M55" s="347">
        <v>4561755</v>
      </c>
      <c r="N55" s="375">
        <f t="shared" si="5"/>
        <v>9123510</v>
      </c>
      <c r="O55" s="361">
        <f t="shared" si="2"/>
        <v>9123510</v>
      </c>
      <c r="Q55" s="348"/>
    </row>
    <row r="56" spans="1:17" s="349" customFormat="1" x14ac:dyDescent="0.2">
      <c r="A56" s="415">
        <v>48</v>
      </c>
      <c r="B56" s="56" t="s">
        <v>115</v>
      </c>
      <c r="C56" s="144" t="s">
        <v>0</v>
      </c>
      <c r="D56" s="377">
        <v>455095.5</v>
      </c>
      <c r="E56" s="347">
        <v>577456.6</v>
      </c>
      <c r="F56" s="347">
        <v>454606.15</v>
      </c>
      <c r="G56" s="347">
        <v>577456.6</v>
      </c>
      <c r="H56" s="378">
        <f t="shared" si="3"/>
        <v>909701.65</v>
      </c>
      <c r="I56" s="378">
        <f t="shared" si="3"/>
        <v>1154913.2</v>
      </c>
      <c r="J56" s="379">
        <f t="shared" si="4"/>
        <v>2064614.85</v>
      </c>
      <c r="K56" s="374">
        <v>1520585</v>
      </c>
      <c r="L56" s="347">
        <v>3041170</v>
      </c>
      <c r="M56" s="347">
        <v>3898227</v>
      </c>
      <c r="N56" s="375">
        <f t="shared" si="5"/>
        <v>8459982</v>
      </c>
      <c r="O56" s="361">
        <f t="shared" si="2"/>
        <v>10524596.85</v>
      </c>
      <c r="Q56" s="348"/>
    </row>
    <row r="57" spans="1:17" s="349" customFormat="1" x14ac:dyDescent="0.2">
      <c r="A57" s="415">
        <v>49</v>
      </c>
      <c r="B57" s="414" t="s">
        <v>116</v>
      </c>
      <c r="C57" s="144" t="s">
        <v>4</v>
      </c>
      <c r="D57" s="377">
        <v>280886.90000000002</v>
      </c>
      <c r="E57" s="347"/>
      <c r="F57" s="347">
        <v>280397.55</v>
      </c>
      <c r="G57" s="347"/>
      <c r="H57" s="378">
        <f t="shared" si="3"/>
        <v>561284.44999999995</v>
      </c>
      <c r="I57" s="378">
        <f t="shared" si="3"/>
        <v>0</v>
      </c>
      <c r="J57" s="379">
        <f t="shared" si="4"/>
        <v>561284.44999999995</v>
      </c>
      <c r="K57" s="374">
        <v>1520585</v>
      </c>
      <c r="L57" s="347">
        <v>3041170</v>
      </c>
      <c r="M57" s="347">
        <v>4561755</v>
      </c>
      <c r="N57" s="375">
        <f t="shared" si="5"/>
        <v>9123510</v>
      </c>
      <c r="O57" s="361">
        <f t="shared" si="2"/>
        <v>9684794.4499999993</v>
      </c>
      <c r="Q57" s="348"/>
    </row>
    <row r="58" spans="1:17" s="349" customFormat="1" x14ac:dyDescent="0.2">
      <c r="A58" s="415">
        <v>50</v>
      </c>
      <c r="B58" s="56" t="s">
        <v>117</v>
      </c>
      <c r="C58" s="144" t="s">
        <v>1</v>
      </c>
      <c r="D58" s="377">
        <v>445308.5</v>
      </c>
      <c r="E58" s="347">
        <v>149257.85</v>
      </c>
      <c r="F58" s="347">
        <v>444819.15</v>
      </c>
      <c r="G58" s="347">
        <v>146811</v>
      </c>
      <c r="H58" s="378">
        <f t="shared" si="3"/>
        <v>890127.65</v>
      </c>
      <c r="I58" s="378">
        <f t="shared" si="3"/>
        <v>296068.84999999998</v>
      </c>
      <c r="J58" s="379">
        <f t="shared" si="4"/>
        <v>1186196.5</v>
      </c>
      <c r="K58" s="374">
        <v>1520585</v>
      </c>
      <c r="L58" s="347">
        <v>3041170</v>
      </c>
      <c r="M58" s="347">
        <v>4561755</v>
      </c>
      <c r="N58" s="375">
        <f t="shared" si="5"/>
        <v>9123510</v>
      </c>
      <c r="O58" s="361">
        <f t="shared" si="2"/>
        <v>10309706.5</v>
      </c>
      <c r="Q58" s="348"/>
    </row>
    <row r="59" spans="1:17" s="349" customFormat="1" x14ac:dyDescent="0.2">
      <c r="A59" s="415">
        <v>51</v>
      </c>
      <c r="B59" s="414" t="s">
        <v>118</v>
      </c>
      <c r="C59" s="144" t="s">
        <v>239</v>
      </c>
      <c r="D59" s="377">
        <v>477116.25</v>
      </c>
      <c r="E59" s="347"/>
      <c r="F59" s="347">
        <v>477116.25</v>
      </c>
      <c r="G59" s="347"/>
      <c r="H59" s="378">
        <f t="shared" si="3"/>
        <v>954232.5</v>
      </c>
      <c r="I59" s="378">
        <f t="shared" si="3"/>
        <v>0</v>
      </c>
      <c r="J59" s="379">
        <f t="shared" si="4"/>
        <v>954232.5</v>
      </c>
      <c r="K59" s="374">
        <v>1520585</v>
      </c>
      <c r="L59" s="347">
        <v>3041170</v>
      </c>
      <c r="M59" s="347">
        <v>4561755</v>
      </c>
      <c r="N59" s="375">
        <f t="shared" si="5"/>
        <v>9123510</v>
      </c>
      <c r="O59" s="361">
        <f t="shared" si="2"/>
        <v>10077742.5</v>
      </c>
      <c r="Q59" s="348"/>
    </row>
    <row r="60" spans="1:17" s="349" customFormat="1" x14ac:dyDescent="0.2">
      <c r="A60" s="415">
        <v>52</v>
      </c>
      <c r="B60" s="414" t="s">
        <v>119</v>
      </c>
      <c r="C60" s="144" t="s">
        <v>26</v>
      </c>
      <c r="D60" s="377">
        <v>825533.45</v>
      </c>
      <c r="E60" s="347">
        <v>995867.95</v>
      </c>
      <c r="F60" s="347">
        <v>825044.1</v>
      </c>
      <c r="G60" s="347">
        <v>716927.05</v>
      </c>
      <c r="H60" s="378">
        <f t="shared" si="3"/>
        <v>1650577.5499999998</v>
      </c>
      <c r="I60" s="378">
        <f t="shared" si="3"/>
        <v>1712795</v>
      </c>
      <c r="J60" s="379">
        <f t="shared" si="4"/>
        <v>3363372.55</v>
      </c>
      <c r="K60" s="374">
        <v>3041170</v>
      </c>
      <c r="L60" s="347">
        <v>2800641.1</v>
      </c>
      <c r="M60" s="347">
        <v>9123510</v>
      </c>
      <c r="N60" s="375">
        <f t="shared" si="5"/>
        <v>14965321.1</v>
      </c>
      <c r="O60" s="361">
        <f t="shared" si="2"/>
        <v>18328693.649999999</v>
      </c>
      <c r="Q60" s="348"/>
    </row>
    <row r="61" spans="1:17" s="349" customFormat="1" x14ac:dyDescent="0.2">
      <c r="A61" s="415">
        <v>53</v>
      </c>
      <c r="B61" s="414" t="s">
        <v>120</v>
      </c>
      <c r="C61" s="144" t="s">
        <v>240</v>
      </c>
      <c r="D61" s="377">
        <v>374352.75</v>
      </c>
      <c r="E61" s="347"/>
      <c r="F61" s="347">
        <v>373863.4</v>
      </c>
      <c r="G61" s="347"/>
      <c r="H61" s="378">
        <f t="shared" si="3"/>
        <v>748216.15</v>
      </c>
      <c r="I61" s="378">
        <f t="shared" si="3"/>
        <v>0</v>
      </c>
      <c r="J61" s="379">
        <f t="shared" si="4"/>
        <v>748216.15</v>
      </c>
      <c r="K61" s="374">
        <v>1520585</v>
      </c>
      <c r="L61" s="347">
        <v>3041170</v>
      </c>
      <c r="M61" s="347">
        <v>4561755</v>
      </c>
      <c r="N61" s="375">
        <f t="shared" si="5"/>
        <v>9123510</v>
      </c>
      <c r="O61" s="361">
        <f t="shared" si="2"/>
        <v>9871726.1500000004</v>
      </c>
      <c r="Q61" s="348"/>
    </row>
    <row r="62" spans="1:17" s="349" customFormat="1" x14ac:dyDescent="0.2">
      <c r="A62" s="415">
        <v>54</v>
      </c>
      <c r="B62" s="414" t="s">
        <v>121</v>
      </c>
      <c r="C62" s="144" t="s">
        <v>122</v>
      </c>
      <c r="D62" s="377"/>
      <c r="E62" s="347"/>
      <c r="F62" s="347"/>
      <c r="G62" s="347"/>
      <c r="H62" s="378">
        <f t="shared" si="3"/>
        <v>0</v>
      </c>
      <c r="I62" s="378">
        <f t="shared" si="3"/>
        <v>0</v>
      </c>
      <c r="J62" s="379">
        <f t="shared" si="4"/>
        <v>0</v>
      </c>
      <c r="K62" s="374"/>
      <c r="L62" s="347"/>
      <c r="M62" s="347"/>
      <c r="N62" s="375">
        <f t="shared" si="5"/>
        <v>0</v>
      </c>
      <c r="O62" s="361">
        <f t="shared" si="2"/>
        <v>0</v>
      </c>
      <c r="Q62" s="348"/>
    </row>
    <row r="63" spans="1:17" s="349" customFormat="1" x14ac:dyDescent="0.2">
      <c r="A63" s="415">
        <v>55</v>
      </c>
      <c r="B63" s="414" t="s">
        <v>244</v>
      </c>
      <c r="C63" s="144" t="s">
        <v>243</v>
      </c>
      <c r="D63" s="377"/>
      <c r="E63" s="347"/>
      <c r="F63" s="347"/>
      <c r="G63" s="347"/>
      <c r="H63" s="378">
        <f t="shared" si="3"/>
        <v>0</v>
      </c>
      <c r="I63" s="378">
        <f t="shared" si="3"/>
        <v>0</v>
      </c>
      <c r="J63" s="379">
        <f t="shared" si="4"/>
        <v>0</v>
      </c>
      <c r="K63" s="374"/>
      <c r="L63" s="347"/>
      <c r="M63" s="347"/>
      <c r="N63" s="375">
        <f t="shared" si="5"/>
        <v>0</v>
      </c>
      <c r="O63" s="361">
        <f t="shared" si="2"/>
        <v>0</v>
      </c>
      <c r="Q63" s="348"/>
    </row>
    <row r="64" spans="1:17" s="349" customFormat="1" x14ac:dyDescent="0.2">
      <c r="A64" s="415">
        <v>56</v>
      </c>
      <c r="B64" s="414" t="s">
        <v>260</v>
      </c>
      <c r="C64" s="144" t="s">
        <v>261</v>
      </c>
      <c r="D64" s="377"/>
      <c r="E64" s="347"/>
      <c r="F64" s="347"/>
      <c r="G64" s="347"/>
      <c r="H64" s="378">
        <f t="shared" si="3"/>
        <v>0</v>
      </c>
      <c r="I64" s="378">
        <f t="shared" si="3"/>
        <v>0</v>
      </c>
      <c r="J64" s="379">
        <f t="shared" si="4"/>
        <v>0</v>
      </c>
      <c r="K64" s="374"/>
      <c r="L64" s="347"/>
      <c r="M64" s="347"/>
      <c r="N64" s="375">
        <f t="shared" si="5"/>
        <v>0</v>
      </c>
      <c r="O64" s="361">
        <f t="shared" si="2"/>
        <v>0</v>
      </c>
      <c r="Q64" s="348"/>
    </row>
    <row r="65" spans="1:17" s="349" customFormat="1" x14ac:dyDescent="0.2">
      <c r="A65" s="415">
        <v>57</v>
      </c>
      <c r="B65" s="414" t="s">
        <v>123</v>
      </c>
      <c r="C65" s="144" t="s">
        <v>53</v>
      </c>
      <c r="D65" s="377"/>
      <c r="E65" s="347"/>
      <c r="F65" s="347"/>
      <c r="G65" s="347"/>
      <c r="H65" s="378">
        <f t="shared" si="3"/>
        <v>0</v>
      </c>
      <c r="I65" s="378">
        <f t="shared" si="3"/>
        <v>0</v>
      </c>
      <c r="J65" s="379">
        <f t="shared" si="4"/>
        <v>0</v>
      </c>
      <c r="K65" s="374"/>
      <c r="L65" s="347"/>
      <c r="M65" s="347"/>
      <c r="N65" s="375">
        <f t="shared" si="5"/>
        <v>0</v>
      </c>
      <c r="O65" s="361">
        <f t="shared" si="2"/>
        <v>0</v>
      </c>
      <c r="Q65" s="348"/>
    </row>
    <row r="66" spans="1:17" s="349" customFormat="1" x14ac:dyDescent="0.2">
      <c r="A66" s="415">
        <v>58</v>
      </c>
      <c r="B66" s="56" t="s">
        <v>124</v>
      </c>
      <c r="C66" s="144" t="s">
        <v>262</v>
      </c>
      <c r="D66" s="377"/>
      <c r="E66" s="347"/>
      <c r="F66" s="347"/>
      <c r="G66" s="347"/>
      <c r="H66" s="378">
        <f t="shared" si="3"/>
        <v>0</v>
      </c>
      <c r="I66" s="378">
        <f t="shared" si="3"/>
        <v>0</v>
      </c>
      <c r="J66" s="379">
        <f t="shared" si="4"/>
        <v>0</v>
      </c>
      <c r="K66" s="374"/>
      <c r="L66" s="347"/>
      <c r="M66" s="347"/>
      <c r="N66" s="375">
        <f t="shared" si="5"/>
        <v>0</v>
      </c>
      <c r="O66" s="361">
        <f t="shared" si="2"/>
        <v>0</v>
      </c>
      <c r="Q66" s="348"/>
    </row>
    <row r="67" spans="1:17" s="349" customFormat="1" x14ac:dyDescent="0.2">
      <c r="A67" s="415">
        <v>59</v>
      </c>
      <c r="B67" s="55" t="s">
        <v>125</v>
      </c>
      <c r="C67" s="144" t="s">
        <v>126</v>
      </c>
      <c r="D67" s="377"/>
      <c r="E67" s="347"/>
      <c r="F67" s="347"/>
      <c r="G67" s="347"/>
      <c r="H67" s="378">
        <f t="shared" si="3"/>
        <v>0</v>
      </c>
      <c r="I67" s="378">
        <f t="shared" si="3"/>
        <v>0</v>
      </c>
      <c r="J67" s="379">
        <f t="shared" si="4"/>
        <v>0</v>
      </c>
      <c r="K67" s="374"/>
      <c r="L67" s="347"/>
      <c r="M67" s="347"/>
      <c r="N67" s="375">
        <f t="shared" si="5"/>
        <v>0</v>
      </c>
      <c r="O67" s="361">
        <f t="shared" si="2"/>
        <v>0</v>
      </c>
      <c r="Q67" s="348"/>
    </row>
    <row r="68" spans="1:17" s="349" customFormat="1" x14ac:dyDescent="0.2">
      <c r="A68" s="415">
        <v>60</v>
      </c>
      <c r="B68" s="56" t="s">
        <v>127</v>
      </c>
      <c r="C68" s="144" t="s">
        <v>263</v>
      </c>
      <c r="D68" s="377"/>
      <c r="E68" s="347">
        <v>484476.3</v>
      </c>
      <c r="F68" s="347"/>
      <c r="G68" s="347">
        <v>702245.95</v>
      </c>
      <c r="H68" s="378">
        <f t="shared" si="3"/>
        <v>0</v>
      </c>
      <c r="I68" s="378">
        <f t="shared" si="3"/>
        <v>1186722.25</v>
      </c>
      <c r="J68" s="379">
        <f t="shared" si="4"/>
        <v>1186722.25</v>
      </c>
      <c r="K68" s="374"/>
      <c r="L68" s="347"/>
      <c r="M68" s="347"/>
      <c r="N68" s="375">
        <f t="shared" si="5"/>
        <v>0</v>
      </c>
      <c r="O68" s="361">
        <f t="shared" si="2"/>
        <v>1186722.25</v>
      </c>
      <c r="Q68" s="348"/>
    </row>
    <row r="69" spans="1:17" s="349" customFormat="1" ht="24" x14ac:dyDescent="0.2">
      <c r="A69" s="415">
        <v>61</v>
      </c>
      <c r="B69" s="414" t="s">
        <v>128</v>
      </c>
      <c r="C69" s="144" t="s">
        <v>248</v>
      </c>
      <c r="D69" s="377"/>
      <c r="E69" s="347"/>
      <c r="F69" s="347"/>
      <c r="G69" s="347"/>
      <c r="H69" s="378">
        <f t="shared" si="3"/>
        <v>0</v>
      </c>
      <c r="I69" s="378">
        <f t="shared" si="3"/>
        <v>0</v>
      </c>
      <c r="J69" s="379">
        <f t="shared" si="4"/>
        <v>0</v>
      </c>
      <c r="K69" s="374"/>
      <c r="L69" s="347"/>
      <c r="M69" s="347"/>
      <c r="N69" s="375">
        <f t="shared" si="5"/>
        <v>0</v>
      </c>
      <c r="O69" s="361">
        <f t="shared" ref="O69:O132" si="6">J69+N69</f>
        <v>0</v>
      </c>
      <c r="Q69" s="348"/>
    </row>
    <row r="70" spans="1:17" s="349" customFormat="1" ht="24" x14ac:dyDescent="0.2">
      <c r="A70" s="415">
        <v>62</v>
      </c>
      <c r="B70" s="55" t="s">
        <v>129</v>
      </c>
      <c r="C70" s="144" t="s">
        <v>264</v>
      </c>
      <c r="D70" s="377"/>
      <c r="E70" s="347"/>
      <c r="F70" s="347"/>
      <c r="G70" s="347"/>
      <c r="H70" s="378">
        <f t="shared" si="3"/>
        <v>0</v>
      </c>
      <c r="I70" s="378">
        <f t="shared" si="3"/>
        <v>0</v>
      </c>
      <c r="J70" s="379">
        <f t="shared" si="4"/>
        <v>0</v>
      </c>
      <c r="K70" s="374"/>
      <c r="L70" s="347"/>
      <c r="M70" s="347"/>
      <c r="N70" s="375">
        <f t="shared" si="5"/>
        <v>0</v>
      </c>
      <c r="O70" s="361">
        <f t="shared" si="6"/>
        <v>0</v>
      </c>
      <c r="Q70" s="348"/>
    </row>
    <row r="71" spans="1:17" s="349" customFormat="1" ht="24" x14ac:dyDescent="0.2">
      <c r="A71" s="415">
        <v>63</v>
      </c>
      <c r="B71" s="55" t="s">
        <v>130</v>
      </c>
      <c r="C71" s="144" t="s">
        <v>265</v>
      </c>
      <c r="D71" s="377"/>
      <c r="E71" s="347"/>
      <c r="F71" s="347"/>
      <c r="G71" s="347"/>
      <c r="H71" s="378">
        <f t="shared" si="3"/>
        <v>0</v>
      </c>
      <c r="I71" s="378">
        <f t="shared" si="3"/>
        <v>0</v>
      </c>
      <c r="J71" s="379">
        <f t="shared" si="4"/>
        <v>0</v>
      </c>
      <c r="K71" s="374"/>
      <c r="L71" s="347"/>
      <c r="M71" s="347"/>
      <c r="N71" s="375">
        <f t="shared" si="5"/>
        <v>0</v>
      </c>
      <c r="O71" s="361">
        <f t="shared" si="6"/>
        <v>0</v>
      </c>
      <c r="Q71" s="348"/>
    </row>
    <row r="72" spans="1:17" s="349" customFormat="1" x14ac:dyDescent="0.2">
      <c r="A72" s="415">
        <v>64</v>
      </c>
      <c r="B72" s="56" t="s">
        <v>131</v>
      </c>
      <c r="C72" s="144" t="s">
        <v>266</v>
      </c>
      <c r="D72" s="377">
        <v>1254693.3999999999</v>
      </c>
      <c r="E72" s="347">
        <v>1350661.2</v>
      </c>
      <c r="F72" s="347">
        <v>1361861.05</v>
      </c>
      <c r="G72" s="347">
        <v>768310.9</v>
      </c>
      <c r="H72" s="378">
        <f t="shared" si="3"/>
        <v>2616554.4500000002</v>
      </c>
      <c r="I72" s="378">
        <f t="shared" si="3"/>
        <v>2118972.1</v>
      </c>
      <c r="J72" s="379">
        <f t="shared" si="4"/>
        <v>4735526.5500000007</v>
      </c>
      <c r="K72" s="374"/>
      <c r="L72" s="347"/>
      <c r="M72" s="347"/>
      <c r="N72" s="375">
        <f t="shared" si="5"/>
        <v>0</v>
      </c>
      <c r="O72" s="361">
        <f t="shared" si="6"/>
        <v>4735526.5500000007</v>
      </c>
      <c r="Q72" s="348"/>
    </row>
    <row r="73" spans="1:17" s="349" customFormat="1" x14ac:dyDescent="0.2">
      <c r="A73" s="415">
        <v>65</v>
      </c>
      <c r="B73" s="56" t="s">
        <v>132</v>
      </c>
      <c r="C73" s="144" t="s">
        <v>52</v>
      </c>
      <c r="D73" s="377">
        <v>1005124.9</v>
      </c>
      <c r="E73" s="347">
        <v>1333533.25</v>
      </c>
      <c r="F73" s="347">
        <v>1072165.8500000001</v>
      </c>
      <c r="G73" s="347">
        <v>1076614</v>
      </c>
      <c r="H73" s="378">
        <f t="shared" si="3"/>
        <v>2077290.75</v>
      </c>
      <c r="I73" s="378">
        <f t="shared" si="3"/>
        <v>2410147.25</v>
      </c>
      <c r="J73" s="379">
        <f t="shared" si="4"/>
        <v>4487438</v>
      </c>
      <c r="K73" s="374"/>
      <c r="L73" s="347"/>
      <c r="M73" s="347"/>
      <c r="N73" s="375">
        <f t="shared" si="5"/>
        <v>0</v>
      </c>
      <c r="O73" s="361">
        <f t="shared" si="6"/>
        <v>4487438</v>
      </c>
      <c r="Q73" s="348"/>
    </row>
    <row r="74" spans="1:17" s="349" customFormat="1" x14ac:dyDescent="0.2">
      <c r="A74" s="415">
        <v>66</v>
      </c>
      <c r="B74" s="56" t="s">
        <v>133</v>
      </c>
      <c r="C74" s="144" t="s">
        <v>267</v>
      </c>
      <c r="D74" s="377">
        <v>1525303.95</v>
      </c>
      <c r="E74" s="347"/>
      <c r="F74" s="347">
        <v>1677002.45</v>
      </c>
      <c r="G74" s="347"/>
      <c r="H74" s="378">
        <f t="shared" ref="H74:I137" si="7">D74+F74</f>
        <v>3202306.4</v>
      </c>
      <c r="I74" s="378">
        <f t="shared" si="7"/>
        <v>0</v>
      </c>
      <c r="J74" s="379">
        <f t="shared" ref="J74:J137" si="8">H74+I74</f>
        <v>3202306.4</v>
      </c>
      <c r="K74" s="374"/>
      <c r="L74" s="347"/>
      <c r="M74" s="347"/>
      <c r="N74" s="375">
        <f t="shared" ref="N74:N137" si="9">SUM(K74:M74)</f>
        <v>0</v>
      </c>
      <c r="O74" s="361">
        <f t="shared" si="6"/>
        <v>3202306.4</v>
      </c>
      <c r="Q74" s="348"/>
    </row>
    <row r="75" spans="1:17" s="349" customFormat="1" ht="24" x14ac:dyDescent="0.2">
      <c r="A75" s="415">
        <v>67</v>
      </c>
      <c r="B75" s="56" t="s">
        <v>134</v>
      </c>
      <c r="C75" s="144" t="s">
        <v>268</v>
      </c>
      <c r="D75" s="377"/>
      <c r="E75" s="347"/>
      <c r="F75" s="347"/>
      <c r="G75" s="347"/>
      <c r="H75" s="378">
        <f t="shared" si="7"/>
        <v>0</v>
      </c>
      <c r="I75" s="378">
        <f t="shared" si="7"/>
        <v>0</v>
      </c>
      <c r="J75" s="379">
        <f t="shared" si="8"/>
        <v>0</v>
      </c>
      <c r="K75" s="374"/>
      <c r="L75" s="347"/>
      <c r="M75" s="347"/>
      <c r="N75" s="375">
        <f t="shared" si="9"/>
        <v>0</v>
      </c>
      <c r="O75" s="361">
        <f t="shared" si="6"/>
        <v>0</v>
      </c>
      <c r="Q75" s="348"/>
    </row>
    <row r="76" spans="1:17" s="349" customFormat="1" ht="24" x14ac:dyDescent="0.2">
      <c r="A76" s="415">
        <v>68</v>
      </c>
      <c r="B76" s="55" t="s">
        <v>135</v>
      </c>
      <c r="C76" s="144" t="s">
        <v>269</v>
      </c>
      <c r="D76" s="377"/>
      <c r="E76" s="347"/>
      <c r="F76" s="347"/>
      <c r="G76" s="347"/>
      <c r="H76" s="378">
        <f t="shared" si="7"/>
        <v>0</v>
      </c>
      <c r="I76" s="378">
        <f t="shared" si="7"/>
        <v>0</v>
      </c>
      <c r="J76" s="379">
        <f t="shared" si="8"/>
        <v>0</v>
      </c>
      <c r="K76" s="374"/>
      <c r="L76" s="347"/>
      <c r="M76" s="347"/>
      <c r="N76" s="375">
        <f t="shared" si="9"/>
        <v>0</v>
      </c>
      <c r="O76" s="361">
        <f t="shared" si="6"/>
        <v>0</v>
      </c>
      <c r="Q76" s="348"/>
    </row>
    <row r="77" spans="1:17" s="349" customFormat="1" ht="24" x14ac:dyDescent="0.2">
      <c r="A77" s="415">
        <v>69</v>
      </c>
      <c r="B77" s="56" t="s">
        <v>136</v>
      </c>
      <c r="C77" s="144" t="s">
        <v>270</v>
      </c>
      <c r="D77" s="377"/>
      <c r="E77" s="347"/>
      <c r="F77" s="347"/>
      <c r="G77" s="347"/>
      <c r="H77" s="378">
        <f t="shared" si="7"/>
        <v>0</v>
      </c>
      <c r="I77" s="378">
        <f t="shared" si="7"/>
        <v>0</v>
      </c>
      <c r="J77" s="379">
        <f t="shared" si="8"/>
        <v>0</v>
      </c>
      <c r="K77" s="374"/>
      <c r="L77" s="347"/>
      <c r="M77" s="347"/>
      <c r="N77" s="375">
        <f t="shared" si="9"/>
        <v>0</v>
      </c>
      <c r="O77" s="361">
        <f t="shared" si="6"/>
        <v>0</v>
      </c>
      <c r="Q77" s="348"/>
    </row>
    <row r="78" spans="1:17" s="349" customFormat="1" ht="24" x14ac:dyDescent="0.2">
      <c r="A78" s="415">
        <v>70</v>
      </c>
      <c r="B78" s="56" t="s">
        <v>137</v>
      </c>
      <c r="C78" s="144" t="s">
        <v>271</v>
      </c>
      <c r="D78" s="377"/>
      <c r="E78" s="347"/>
      <c r="F78" s="347"/>
      <c r="G78" s="347"/>
      <c r="H78" s="378">
        <f t="shared" si="7"/>
        <v>0</v>
      </c>
      <c r="I78" s="378">
        <f t="shared" si="7"/>
        <v>0</v>
      </c>
      <c r="J78" s="379">
        <f t="shared" si="8"/>
        <v>0</v>
      </c>
      <c r="K78" s="374"/>
      <c r="L78" s="347"/>
      <c r="M78" s="347"/>
      <c r="N78" s="375">
        <f t="shared" si="9"/>
        <v>0</v>
      </c>
      <c r="O78" s="361">
        <f t="shared" si="6"/>
        <v>0</v>
      </c>
      <c r="Q78" s="348"/>
    </row>
    <row r="79" spans="1:17" s="349" customFormat="1" ht="12" customHeight="1" x14ac:dyDescent="0.2">
      <c r="A79" s="415">
        <v>71</v>
      </c>
      <c r="B79" s="55" t="s">
        <v>138</v>
      </c>
      <c r="C79" s="144" t="s">
        <v>272</v>
      </c>
      <c r="D79" s="377"/>
      <c r="E79" s="347"/>
      <c r="F79" s="347"/>
      <c r="G79" s="347"/>
      <c r="H79" s="378">
        <f t="shared" si="7"/>
        <v>0</v>
      </c>
      <c r="I79" s="378">
        <f t="shared" si="7"/>
        <v>0</v>
      </c>
      <c r="J79" s="379">
        <f t="shared" si="8"/>
        <v>0</v>
      </c>
      <c r="K79" s="374"/>
      <c r="L79" s="347"/>
      <c r="M79" s="347"/>
      <c r="N79" s="375">
        <f t="shared" si="9"/>
        <v>0</v>
      </c>
      <c r="O79" s="361">
        <f t="shared" si="6"/>
        <v>0</v>
      </c>
      <c r="Q79" s="348"/>
    </row>
    <row r="80" spans="1:17" s="349" customFormat="1" ht="24" x14ac:dyDescent="0.2">
      <c r="A80" s="415">
        <v>72</v>
      </c>
      <c r="B80" s="55" t="s">
        <v>139</v>
      </c>
      <c r="C80" s="144" t="s">
        <v>273</v>
      </c>
      <c r="D80" s="377"/>
      <c r="E80" s="347"/>
      <c r="F80" s="347"/>
      <c r="G80" s="347"/>
      <c r="H80" s="378">
        <f t="shared" si="7"/>
        <v>0</v>
      </c>
      <c r="I80" s="378">
        <f t="shared" si="7"/>
        <v>0</v>
      </c>
      <c r="J80" s="379">
        <f t="shared" si="8"/>
        <v>0</v>
      </c>
      <c r="K80" s="374"/>
      <c r="L80" s="347"/>
      <c r="M80" s="347"/>
      <c r="N80" s="375">
        <f t="shared" si="9"/>
        <v>0</v>
      </c>
      <c r="O80" s="361">
        <f t="shared" si="6"/>
        <v>0</v>
      </c>
      <c r="Q80" s="348"/>
    </row>
    <row r="81" spans="1:17" s="349" customFormat="1" ht="24" x14ac:dyDescent="0.2">
      <c r="A81" s="415">
        <v>73</v>
      </c>
      <c r="B81" s="55" t="s">
        <v>140</v>
      </c>
      <c r="C81" s="144" t="s">
        <v>274</v>
      </c>
      <c r="D81" s="377"/>
      <c r="E81" s="347"/>
      <c r="F81" s="347"/>
      <c r="G81" s="347"/>
      <c r="H81" s="378">
        <f t="shared" si="7"/>
        <v>0</v>
      </c>
      <c r="I81" s="378">
        <f t="shared" si="7"/>
        <v>0</v>
      </c>
      <c r="J81" s="379">
        <f t="shared" si="8"/>
        <v>0</v>
      </c>
      <c r="K81" s="374"/>
      <c r="L81" s="347"/>
      <c r="M81" s="347"/>
      <c r="N81" s="375">
        <f t="shared" si="9"/>
        <v>0</v>
      </c>
      <c r="O81" s="361">
        <f t="shared" si="6"/>
        <v>0</v>
      </c>
      <c r="Q81" s="348"/>
    </row>
    <row r="82" spans="1:17" s="349" customFormat="1" x14ac:dyDescent="0.2">
      <c r="A82" s="415">
        <v>74</v>
      </c>
      <c r="B82" s="414" t="s">
        <v>141</v>
      </c>
      <c r="C82" s="144" t="s">
        <v>142</v>
      </c>
      <c r="D82" s="377">
        <v>446287.2</v>
      </c>
      <c r="E82" s="347"/>
      <c r="F82" s="347">
        <v>558837.69999999995</v>
      </c>
      <c r="G82" s="347"/>
      <c r="H82" s="378">
        <f t="shared" si="7"/>
        <v>1005124.8999999999</v>
      </c>
      <c r="I82" s="378">
        <f t="shared" si="7"/>
        <v>0</v>
      </c>
      <c r="J82" s="379">
        <f t="shared" si="8"/>
        <v>1005124.8999999999</v>
      </c>
      <c r="K82" s="374">
        <v>0</v>
      </c>
      <c r="L82" s="347">
        <v>4561755</v>
      </c>
      <c r="M82" s="347">
        <v>6842632.5</v>
      </c>
      <c r="N82" s="375">
        <f t="shared" si="9"/>
        <v>11404387.5</v>
      </c>
      <c r="O82" s="361">
        <f t="shared" si="6"/>
        <v>12409512.4</v>
      </c>
      <c r="Q82" s="348"/>
    </row>
    <row r="83" spans="1:17" s="349" customFormat="1" x14ac:dyDescent="0.2">
      <c r="A83" s="415">
        <v>75</v>
      </c>
      <c r="B83" s="55" t="s">
        <v>143</v>
      </c>
      <c r="C83" s="144" t="s">
        <v>275</v>
      </c>
      <c r="D83" s="377">
        <v>1702448.65</v>
      </c>
      <c r="E83" s="347">
        <v>1328639.55</v>
      </c>
      <c r="F83" s="347">
        <v>2012207.2</v>
      </c>
      <c r="G83" s="347">
        <v>1345767.5</v>
      </c>
      <c r="H83" s="378">
        <f t="shared" si="7"/>
        <v>3714655.8499999996</v>
      </c>
      <c r="I83" s="378">
        <f t="shared" si="7"/>
        <v>2674407.0499999998</v>
      </c>
      <c r="J83" s="379">
        <f t="shared" si="8"/>
        <v>6389062.8999999994</v>
      </c>
      <c r="K83" s="374">
        <v>4561755</v>
      </c>
      <c r="L83" s="347">
        <v>9123510</v>
      </c>
      <c r="M83" s="347">
        <v>15744966.5</v>
      </c>
      <c r="N83" s="375">
        <f t="shared" si="9"/>
        <v>29430231.5</v>
      </c>
      <c r="O83" s="361">
        <f t="shared" si="6"/>
        <v>35819294.399999999</v>
      </c>
      <c r="Q83" s="348"/>
    </row>
    <row r="84" spans="1:17" s="349" customFormat="1" x14ac:dyDescent="0.2">
      <c r="A84" s="415">
        <v>76</v>
      </c>
      <c r="B84" s="414" t="s">
        <v>144</v>
      </c>
      <c r="C84" s="144" t="s">
        <v>35</v>
      </c>
      <c r="D84" s="377">
        <v>982614.8</v>
      </c>
      <c r="E84" s="347">
        <v>790332.55</v>
      </c>
      <c r="F84" s="347">
        <v>1097122.7</v>
      </c>
      <c r="G84" s="347">
        <v>469795.2</v>
      </c>
      <c r="H84" s="378">
        <f t="shared" si="7"/>
        <v>2079737.5</v>
      </c>
      <c r="I84" s="378">
        <f t="shared" si="7"/>
        <v>1260127.75</v>
      </c>
      <c r="J84" s="379">
        <f t="shared" si="8"/>
        <v>3339865.25</v>
      </c>
      <c r="K84" s="374">
        <v>5322047.5</v>
      </c>
      <c r="L84" s="347">
        <v>8819393</v>
      </c>
      <c r="M84" s="347">
        <v>7685866</v>
      </c>
      <c r="N84" s="375">
        <f t="shared" si="9"/>
        <v>21827306.5</v>
      </c>
      <c r="O84" s="361">
        <f t="shared" si="6"/>
        <v>25167171.75</v>
      </c>
      <c r="Q84" s="348"/>
    </row>
    <row r="85" spans="1:17" s="349" customFormat="1" x14ac:dyDescent="0.2">
      <c r="A85" s="415">
        <v>77</v>
      </c>
      <c r="B85" s="55" t="s">
        <v>145</v>
      </c>
      <c r="C85" s="144" t="s">
        <v>37</v>
      </c>
      <c r="D85" s="377">
        <v>202590.9</v>
      </c>
      <c r="E85" s="347">
        <v>741395.55</v>
      </c>
      <c r="F85" s="347">
        <v>235866.7</v>
      </c>
      <c r="G85" s="347"/>
      <c r="H85" s="378">
        <f t="shared" si="7"/>
        <v>438457.59999999998</v>
      </c>
      <c r="I85" s="378">
        <f t="shared" si="7"/>
        <v>741395.55</v>
      </c>
      <c r="J85" s="379">
        <f t="shared" si="8"/>
        <v>1179853.1499999999</v>
      </c>
      <c r="K85" s="374">
        <v>2280877.5</v>
      </c>
      <c r="L85" s="347">
        <v>4561755</v>
      </c>
      <c r="M85" s="347">
        <v>6842632.5</v>
      </c>
      <c r="N85" s="375">
        <f t="shared" si="9"/>
        <v>13685265</v>
      </c>
      <c r="O85" s="361">
        <f t="shared" si="6"/>
        <v>14865118.15</v>
      </c>
      <c r="Q85" s="348"/>
    </row>
    <row r="86" spans="1:17" s="349" customFormat="1" x14ac:dyDescent="0.2">
      <c r="A86" s="415">
        <v>78</v>
      </c>
      <c r="B86" s="55" t="s">
        <v>146</v>
      </c>
      <c r="C86" s="144" t="s">
        <v>36</v>
      </c>
      <c r="D86" s="377">
        <v>321013.59999999998</v>
      </c>
      <c r="E86" s="347">
        <v>1223425</v>
      </c>
      <c r="F86" s="347">
        <v>411054</v>
      </c>
      <c r="G86" s="347">
        <v>548094.4</v>
      </c>
      <c r="H86" s="378">
        <f t="shared" si="7"/>
        <v>732067.6</v>
      </c>
      <c r="I86" s="378">
        <f t="shared" si="7"/>
        <v>1771519.4</v>
      </c>
      <c r="J86" s="379">
        <f t="shared" si="8"/>
        <v>2503587</v>
      </c>
      <c r="K86" s="374">
        <v>2280877.5</v>
      </c>
      <c r="L86" s="347">
        <v>4561755</v>
      </c>
      <c r="M86" s="347">
        <v>6842632.5</v>
      </c>
      <c r="N86" s="375">
        <f t="shared" si="9"/>
        <v>13685265</v>
      </c>
      <c r="O86" s="361">
        <f t="shared" si="6"/>
        <v>16188852</v>
      </c>
      <c r="Q86" s="348"/>
    </row>
    <row r="87" spans="1:17" s="349" customFormat="1" x14ac:dyDescent="0.2">
      <c r="A87" s="415">
        <v>79</v>
      </c>
      <c r="B87" s="55" t="s">
        <v>147</v>
      </c>
      <c r="C87" s="144" t="s">
        <v>51</v>
      </c>
      <c r="D87" s="377"/>
      <c r="E87" s="347">
        <v>423305.05</v>
      </c>
      <c r="F87" s="347"/>
      <c r="G87" s="347">
        <v>643521.55000000005</v>
      </c>
      <c r="H87" s="378">
        <f t="shared" si="7"/>
        <v>0</v>
      </c>
      <c r="I87" s="378">
        <f t="shared" si="7"/>
        <v>1066826.6000000001</v>
      </c>
      <c r="J87" s="379">
        <f t="shared" si="8"/>
        <v>1066826.6000000001</v>
      </c>
      <c r="K87" s="374">
        <v>1520585</v>
      </c>
      <c r="L87" s="347">
        <v>4257638</v>
      </c>
      <c r="M87" s="347">
        <v>3511169</v>
      </c>
      <c r="N87" s="375">
        <f t="shared" si="9"/>
        <v>9289392</v>
      </c>
      <c r="O87" s="361">
        <f t="shared" si="6"/>
        <v>10356218.6</v>
      </c>
      <c r="Q87" s="348"/>
    </row>
    <row r="88" spans="1:17" s="349" customFormat="1" x14ac:dyDescent="0.2">
      <c r="A88" s="415">
        <v>80</v>
      </c>
      <c r="B88" s="55" t="s">
        <v>148</v>
      </c>
      <c r="C88" s="144" t="s">
        <v>254</v>
      </c>
      <c r="D88" s="377">
        <v>1151440.55</v>
      </c>
      <c r="E88" s="347"/>
      <c r="F88" s="347">
        <v>1304117.75</v>
      </c>
      <c r="G88" s="347"/>
      <c r="H88" s="378">
        <f t="shared" si="7"/>
        <v>2455558.2999999998</v>
      </c>
      <c r="I88" s="378">
        <f t="shared" si="7"/>
        <v>0</v>
      </c>
      <c r="J88" s="379">
        <f t="shared" si="8"/>
        <v>2455558.2999999998</v>
      </c>
      <c r="K88" s="374">
        <v>4990283.5</v>
      </c>
      <c r="L88" s="347">
        <v>8515276</v>
      </c>
      <c r="M88" s="347">
        <v>7298808</v>
      </c>
      <c r="N88" s="375">
        <f t="shared" si="9"/>
        <v>20804367.5</v>
      </c>
      <c r="O88" s="361">
        <f t="shared" si="6"/>
        <v>23259925.800000001</v>
      </c>
      <c r="Q88" s="348"/>
    </row>
    <row r="89" spans="1:17" s="349" customFormat="1" x14ac:dyDescent="0.2">
      <c r="A89" s="415">
        <v>81</v>
      </c>
      <c r="B89" s="55" t="s">
        <v>149</v>
      </c>
      <c r="C89" s="73" t="s">
        <v>334</v>
      </c>
      <c r="D89" s="377"/>
      <c r="E89" s="347"/>
      <c r="F89" s="347"/>
      <c r="G89" s="347"/>
      <c r="H89" s="378">
        <f t="shared" si="7"/>
        <v>0</v>
      </c>
      <c r="I89" s="378">
        <f t="shared" si="7"/>
        <v>0</v>
      </c>
      <c r="J89" s="379">
        <f t="shared" si="8"/>
        <v>0</v>
      </c>
      <c r="K89" s="374"/>
      <c r="L89" s="347"/>
      <c r="M89" s="347"/>
      <c r="N89" s="375">
        <f t="shared" si="9"/>
        <v>0</v>
      </c>
      <c r="O89" s="361">
        <f t="shared" si="6"/>
        <v>0</v>
      </c>
      <c r="Q89" s="348"/>
    </row>
    <row r="90" spans="1:17" s="349" customFormat="1" x14ac:dyDescent="0.2">
      <c r="A90" s="415">
        <v>82</v>
      </c>
      <c r="B90" s="56" t="s">
        <v>150</v>
      </c>
      <c r="C90" s="144" t="s">
        <v>291</v>
      </c>
      <c r="D90" s="377"/>
      <c r="E90" s="347"/>
      <c r="F90" s="347"/>
      <c r="G90" s="347"/>
      <c r="H90" s="378">
        <f t="shared" si="7"/>
        <v>0</v>
      </c>
      <c r="I90" s="378">
        <f t="shared" si="7"/>
        <v>0</v>
      </c>
      <c r="J90" s="379">
        <f t="shared" si="8"/>
        <v>0</v>
      </c>
      <c r="K90" s="374"/>
      <c r="L90" s="347"/>
      <c r="M90" s="347"/>
      <c r="N90" s="375">
        <f t="shared" si="9"/>
        <v>0</v>
      </c>
      <c r="O90" s="361">
        <f t="shared" si="6"/>
        <v>0</v>
      </c>
      <c r="Q90" s="348"/>
    </row>
    <row r="91" spans="1:17" s="349" customFormat="1" ht="24" x14ac:dyDescent="0.2">
      <c r="A91" s="531">
        <v>83</v>
      </c>
      <c r="B91" s="534" t="s">
        <v>151</v>
      </c>
      <c r="C91" s="380" t="s">
        <v>276</v>
      </c>
      <c r="D91" s="377"/>
      <c r="E91" s="347"/>
      <c r="F91" s="347"/>
      <c r="G91" s="347"/>
      <c r="H91" s="378">
        <f t="shared" si="7"/>
        <v>0</v>
      </c>
      <c r="I91" s="378">
        <f t="shared" si="7"/>
        <v>0</v>
      </c>
      <c r="J91" s="379">
        <f t="shared" si="8"/>
        <v>0</v>
      </c>
      <c r="K91" s="374"/>
      <c r="L91" s="347"/>
      <c r="M91" s="347"/>
      <c r="N91" s="375">
        <f t="shared" si="9"/>
        <v>0</v>
      </c>
      <c r="O91" s="361">
        <f t="shared" si="6"/>
        <v>0</v>
      </c>
      <c r="Q91" s="348"/>
    </row>
    <row r="92" spans="1:17" s="349" customFormat="1" ht="36" x14ac:dyDescent="0.2">
      <c r="A92" s="532"/>
      <c r="B92" s="535"/>
      <c r="C92" s="144" t="s">
        <v>330</v>
      </c>
      <c r="D92" s="377"/>
      <c r="E92" s="347"/>
      <c r="F92" s="347"/>
      <c r="G92" s="347"/>
      <c r="H92" s="378">
        <f t="shared" si="7"/>
        <v>0</v>
      </c>
      <c r="I92" s="378">
        <f t="shared" si="7"/>
        <v>0</v>
      </c>
      <c r="J92" s="379">
        <f t="shared" si="8"/>
        <v>0</v>
      </c>
      <c r="K92" s="374"/>
      <c r="L92" s="347"/>
      <c r="M92" s="347"/>
      <c r="N92" s="375">
        <f t="shared" si="9"/>
        <v>0</v>
      </c>
      <c r="O92" s="361">
        <f t="shared" si="6"/>
        <v>0</v>
      </c>
      <c r="Q92" s="348"/>
    </row>
    <row r="93" spans="1:17" s="349" customFormat="1" ht="24" x14ac:dyDescent="0.2">
      <c r="A93" s="532"/>
      <c r="B93" s="535"/>
      <c r="C93" s="144" t="s">
        <v>277</v>
      </c>
      <c r="D93" s="377"/>
      <c r="E93" s="347"/>
      <c r="F93" s="347"/>
      <c r="G93" s="347"/>
      <c r="H93" s="378">
        <f t="shared" si="7"/>
        <v>0</v>
      </c>
      <c r="I93" s="378">
        <f t="shared" si="7"/>
        <v>0</v>
      </c>
      <c r="J93" s="379">
        <f t="shared" si="8"/>
        <v>0</v>
      </c>
      <c r="K93" s="374"/>
      <c r="L93" s="347"/>
      <c r="M93" s="347"/>
      <c r="N93" s="375">
        <f t="shared" si="9"/>
        <v>0</v>
      </c>
      <c r="O93" s="361">
        <f t="shared" si="6"/>
        <v>0</v>
      </c>
      <c r="Q93" s="348"/>
    </row>
    <row r="94" spans="1:17" s="349" customFormat="1" ht="36" x14ac:dyDescent="0.2">
      <c r="A94" s="533"/>
      <c r="B94" s="536"/>
      <c r="C94" s="313" t="s">
        <v>331</v>
      </c>
      <c r="D94" s="377"/>
      <c r="E94" s="347"/>
      <c r="F94" s="347"/>
      <c r="G94" s="347"/>
      <c r="H94" s="378">
        <f t="shared" si="7"/>
        <v>0</v>
      </c>
      <c r="I94" s="378">
        <f t="shared" si="7"/>
        <v>0</v>
      </c>
      <c r="J94" s="379">
        <f t="shared" si="8"/>
        <v>0</v>
      </c>
      <c r="K94" s="374"/>
      <c r="L94" s="347"/>
      <c r="M94" s="347"/>
      <c r="N94" s="375">
        <f t="shared" si="9"/>
        <v>0</v>
      </c>
      <c r="O94" s="361">
        <f t="shared" si="6"/>
        <v>0</v>
      </c>
      <c r="Q94" s="348"/>
    </row>
    <row r="95" spans="1:17" s="349" customFormat="1" ht="24" x14ac:dyDescent="0.2">
      <c r="A95" s="415">
        <v>84</v>
      </c>
      <c r="B95" s="56" t="s">
        <v>152</v>
      </c>
      <c r="C95" s="144" t="s">
        <v>50</v>
      </c>
      <c r="D95" s="377"/>
      <c r="E95" s="347"/>
      <c r="F95" s="347"/>
      <c r="G95" s="347"/>
      <c r="H95" s="378">
        <f t="shared" si="7"/>
        <v>0</v>
      </c>
      <c r="I95" s="378">
        <f t="shared" si="7"/>
        <v>0</v>
      </c>
      <c r="J95" s="379">
        <f t="shared" si="8"/>
        <v>0</v>
      </c>
      <c r="K95" s="374"/>
      <c r="L95" s="347"/>
      <c r="M95" s="347"/>
      <c r="N95" s="375">
        <f t="shared" si="9"/>
        <v>0</v>
      </c>
      <c r="O95" s="361">
        <f t="shared" si="6"/>
        <v>0</v>
      </c>
      <c r="Q95" s="348"/>
    </row>
    <row r="96" spans="1:17" s="349" customFormat="1" x14ac:dyDescent="0.2">
      <c r="A96" s="415">
        <v>85</v>
      </c>
      <c r="B96" s="56" t="s">
        <v>153</v>
      </c>
      <c r="C96" s="144" t="s">
        <v>154</v>
      </c>
      <c r="D96" s="377"/>
      <c r="E96" s="347"/>
      <c r="F96" s="347"/>
      <c r="G96" s="347"/>
      <c r="H96" s="378">
        <f t="shared" si="7"/>
        <v>0</v>
      </c>
      <c r="I96" s="378">
        <f t="shared" si="7"/>
        <v>0</v>
      </c>
      <c r="J96" s="379">
        <f t="shared" si="8"/>
        <v>0</v>
      </c>
      <c r="K96" s="374"/>
      <c r="L96" s="347"/>
      <c r="M96" s="347"/>
      <c r="N96" s="375">
        <f t="shared" si="9"/>
        <v>0</v>
      </c>
      <c r="O96" s="361">
        <f t="shared" si="6"/>
        <v>0</v>
      </c>
      <c r="Q96" s="348"/>
    </row>
    <row r="97" spans="1:17" s="349" customFormat="1" x14ac:dyDescent="0.2">
      <c r="A97" s="415">
        <v>86</v>
      </c>
      <c r="B97" s="414" t="s">
        <v>155</v>
      </c>
      <c r="C97" s="144" t="s">
        <v>156</v>
      </c>
      <c r="D97" s="377"/>
      <c r="E97" s="347"/>
      <c r="F97" s="347"/>
      <c r="G97" s="347"/>
      <c r="H97" s="378">
        <f t="shared" si="7"/>
        <v>0</v>
      </c>
      <c r="I97" s="378">
        <f t="shared" si="7"/>
        <v>0</v>
      </c>
      <c r="J97" s="379">
        <f t="shared" si="8"/>
        <v>0</v>
      </c>
      <c r="K97" s="374"/>
      <c r="L97" s="347"/>
      <c r="M97" s="347"/>
      <c r="N97" s="375">
        <f t="shared" si="9"/>
        <v>0</v>
      </c>
      <c r="O97" s="361">
        <f t="shared" si="6"/>
        <v>0</v>
      </c>
      <c r="Q97" s="348"/>
    </row>
    <row r="98" spans="1:17" s="349" customFormat="1" x14ac:dyDescent="0.2">
      <c r="A98" s="415">
        <v>87</v>
      </c>
      <c r="B98" s="56" t="s">
        <v>157</v>
      </c>
      <c r="C98" s="144" t="s">
        <v>28</v>
      </c>
      <c r="D98" s="377"/>
      <c r="E98" s="347"/>
      <c r="F98" s="347"/>
      <c r="G98" s="347"/>
      <c r="H98" s="378">
        <f t="shared" si="7"/>
        <v>0</v>
      </c>
      <c r="I98" s="378">
        <f t="shared" si="7"/>
        <v>0</v>
      </c>
      <c r="J98" s="379">
        <f t="shared" si="8"/>
        <v>0</v>
      </c>
      <c r="K98" s="374">
        <v>1520585</v>
      </c>
      <c r="L98" s="347">
        <v>3041170</v>
      </c>
      <c r="M98" s="347">
        <v>4561755</v>
      </c>
      <c r="N98" s="375">
        <f t="shared" si="9"/>
        <v>9123510</v>
      </c>
      <c r="O98" s="361">
        <f t="shared" si="6"/>
        <v>9123510</v>
      </c>
      <c r="Q98" s="348"/>
    </row>
    <row r="99" spans="1:17" s="349" customFormat="1" x14ac:dyDescent="0.2">
      <c r="A99" s="415">
        <v>88</v>
      </c>
      <c r="B99" s="414" t="s">
        <v>158</v>
      </c>
      <c r="C99" s="144" t="s">
        <v>12</v>
      </c>
      <c r="D99" s="377"/>
      <c r="E99" s="347"/>
      <c r="F99" s="347"/>
      <c r="G99" s="347"/>
      <c r="H99" s="378">
        <f t="shared" si="7"/>
        <v>0</v>
      </c>
      <c r="I99" s="378">
        <f t="shared" si="7"/>
        <v>0</v>
      </c>
      <c r="J99" s="379">
        <f t="shared" si="8"/>
        <v>0</v>
      </c>
      <c r="K99" s="374">
        <v>1520585</v>
      </c>
      <c r="L99" s="347">
        <v>3041170</v>
      </c>
      <c r="M99" s="347">
        <v>4561755</v>
      </c>
      <c r="N99" s="375">
        <f t="shared" si="9"/>
        <v>9123510</v>
      </c>
      <c r="O99" s="361">
        <f t="shared" si="6"/>
        <v>9123510</v>
      </c>
      <c r="Q99" s="348"/>
    </row>
    <row r="100" spans="1:17" s="349" customFormat="1" x14ac:dyDescent="0.2">
      <c r="A100" s="415">
        <v>89</v>
      </c>
      <c r="B100" s="414" t="s">
        <v>159</v>
      </c>
      <c r="C100" s="144" t="s">
        <v>27</v>
      </c>
      <c r="D100" s="377">
        <v>460967.7</v>
      </c>
      <c r="E100" s="347">
        <v>281387.75</v>
      </c>
      <c r="F100" s="347">
        <v>460967.7</v>
      </c>
      <c r="G100" s="347">
        <v>278940.90000000002</v>
      </c>
      <c r="H100" s="378">
        <f t="shared" si="7"/>
        <v>921935.4</v>
      </c>
      <c r="I100" s="378">
        <f t="shared" si="7"/>
        <v>560328.65</v>
      </c>
      <c r="J100" s="379">
        <f t="shared" si="8"/>
        <v>1482264.05</v>
      </c>
      <c r="K100" s="374">
        <v>1520585</v>
      </c>
      <c r="L100" s="347">
        <v>3041170</v>
      </c>
      <c r="M100" s="347">
        <v>4561755</v>
      </c>
      <c r="N100" s="375">
        <f t="shared" si="9"/>
        <v>9123510</v>
      </c>
      <c r="O100" s="361">
        <f t="shared" si="6"/>
        <v>10605774.050000001</v>
      </c>
      <c r="Q100" s="348"/>
    </row>
    <row r="101" spans="1:17" s="349" customFormat="1" x14ac:dyDescent="0.2">
      <c r="A101" s="415">
        <v>90</v>
      </c>
      <c r="B101" s="56" t="s">
        <v>160</v>
      </c>
      <c r="C101" s="144" t="s">
        <v>44</v>
      </c>
      <c r="D101" s="377">
        <v>303397</v>
      </c>
      <c r="E101" s="347">
        <v>159045.25</v>
      </c>
      <c r="F101" s="347">
        <v>303397</v>
      </c>
      <c r="G101" s="347">
        <v>159045.25</v>
      </c>
      <c r="H101" s="378">
        <f t="shared" si="7"/>
        <v>606794</v>
      </c>
      <c r="I101" s="378">
        <f t="shared" si="7"/>
        <v>318090.5</v>
      </c>
      <c r="J101" s="379">
        <f t="shared" si="8"/>
        <v>924884.5</v>
      </c>
      <c r="K101" s="374">
        <v>760292.5</v>
      </c>
      <c r="L101" s="347">
        <v>1520585</v>
      </c>
      <c r="M101" s="347">
        <v>2280877.5</v>
      </c>
      <c r="N101" s="375">
        <f t="shared" si="9"/>
        <v>4561755</v>
      </c>
      <c r="O101" s="361">
        <f t="shared" si="6"/>
        <v>5486639.5</v>
      </c>
      <c r="Q101" s="348"/>
    </row>
    <row r="102" spans="1:17" s="349" customFormat="1" x14ac:dyDescent="0.2">
      <c r="A102" s="415">
        <v>91</v>
      </c>
      <c r="B102" s="56" t="s">
        <v>161</v>
      </c>
      <c r="C102" s="144" t="s">
        <v>33</v>
      </c>
      <c r="D102" s="377">
        <v>280886.90000000002</v>
      </c>
      <c r="E102" s="347"/>
      <c r="F102" s="347">
        <v>280397.55</v>
      </c>
      <c r="G102" s="347"/>
      <c r="H102" s="378">
        <f t="shared" si="7"/>
        <v>561284.44999999995</v>
      </c>
      <c r="I102" s="378">
        <f t="shared" si="7"/>
        <v>0</v>
      </c>
      <c r="J102" s="379">
        <f t="shared" si="8"/>
        <v>561284.44999999995</v>
      </c>
      <c r="K102" s="374">
        <v>1520585</v>
      </c>
      <c r="L102" s="347">
        <v>3041170</v>
      </c>
      <c r="M102" s="347">
        <v>4561755</v>
      </c>
      <c r="N102" s="375">
        <f t="shared" si="9"/>
        <v>9123510</v>
      </c>
      <c r="O102" s="361">
        <f t="shared" si="6"/>
        <v>9684794.4499999993</v>
      </c>
      <c r="Q102" s="348"/>
    </row>
    <row r="103" spans="1:17" s="349" customFormat="1" x14ac:dyDescent="0.2">
      <c r="A103" s="415">
        <v>92</v>
      </c>
      <c r="B103" s="55" t="s">
        <v>162</v>
      </c>
      <c r="C103" s="144" t="s">
        <v>29</v>
      </c>
      <c r="D103" s="377">
        <v>378756.9</v>
      </c>
      <c r="E103" s="347">
        <v>374368.05</v>
      </c>
      <c r="F103" s="347">
        <v>378267.55</v>
      </c>
      <c r="G103" s="347">
        <v>374368.05</v>
      </c>
      <c r="H103" s="378">
        <f t="shared" si="7"/>
        <v>757024.45</v>
      </c>
      <c r="I103" s="378">
        <f t="shared" si="7"/>
        <v>748736.1</v>
      </c>
      <c r="J103" s="379">
        <f t="shared" si="8"/>
        <v>1505760.5499999998</v>
      </c>
      <c r="K103" s="374">
        <v>1520585</v>
      </c>
      <c r="L103" s="347">
        <v>3041170</v>
      </c>
      <c r="M103" s="347">
        <v>4561755</v>
      </c>
      <c r="N103" s="375">
        <f t="shared" si="9"/>
        <v>9123510</v>
      </c>
      <c r="O103" s="361">
        <f t="shared" si="6"/>
        <v>10629270.550000001</v>
      </c>
      <c r="Q103" s="348"/>
    </row>
    <row r="104" spans="1:17" s="349" customFormat="1" x14ac:dyDescent="0.2">
      <c r="A104" s="415">
        <v>93</v>
      </c>
      <c r="B104" s="55" t="s">
        <v>163</v>
      </c>
      <c r="C104" s="144" t="s">
        <v>30</v>
      </c>
      <c r="D104" s="377">
        <v>462925.1</v>
      </c>
      <c r="E104" s="347">
        <v>460007.8</v>
      </c>
      <c r="F104" s="347">
        <v>462925.1</v>
      </c>
      <c r="G104" s="347">
        <v>457560.95</v>
      </c>
      <c r="H104" s="378">
        <f t="shared" si="7"/>
        <v>925850.2</v>
      </c>
      <c r="I104" s="378">
        <f t="shared" si="7"/>
        <v>917568.75</v>
      </c>
      <c r="J104" s="379">
        <f t="shared" si="8"/>
        <v>1843418.95</v>
      </c>
      <c r="K104" s="374">
        <v>1520585</v>
      </c>
      <c r="L104" s="347">
        <v>3041170</v>
      </c>
      <c r="M104" s="347">
        <v>4561755</v>
      </c>
      <c r="N104" s="375">
        <f t="shared" si="9"/>
        <v>9123510</v>
      </c>
      <c r="O104" s="361">
        <f t="shared" si="6"/>
        <v>10966928.949999999</v>
      </c>
      <c r="Q104" s="348"/>
    </row>
    <row r="105" spans="1:17" s="349" customFormat="1" x14ac:dyDescent="0.2">
      <c r="A105" s="415">
        <v>94</v>
      </c>
      <c r="B105" s="414" t="s">
        <v>164</v>
      </c>
      <c r="C105" s="144" t="s">
        <v>14</v>
      </c>
      <c r="D105" s="377"/>
      <c r="E105" s="347"/>
      <c r="F105" s="347"/>
      <c r="G105" s="347"/>
      <c r="H105" s="378">
        <f t="shared" si="7"/>
        <v>0</v>
      </c>
      <c r="I105" s="378">
        <f t="shared" si="7"/>
        <v>0</v>
      </c>
      <c r="J105" s="379">
        <f t="shared" si="8"/>
        <v>0</v>
      </c>
      <c r="K105" s="374">
        <v>760292.5</v>
      </c>
      <c r="L105" s="347">
        <v>1520585</v>
      </c>
      <c r="M105" s="347">
        <v>2280877.5</v>
      </c>
      <c r="N105" s="375">
        <f t="shared" si="9"/>
        <v>4561755</v>
      </c>
      <c r="O105" s="361">
        <f t="shared" si="6"/>
        <v>4561755</v>
      </c>
      <c r="Q105" s="348"/>
    </row>
    <row r="106" spans="1:17" s="349" customFormat="1" x14ac:dyDescent="0.2">
      <c r="A106" s="415">
        <v>95</v>
      </c>
      <c r="B106" s="55" t="s">
        <v>165</v>
      </c>
      <c r="C106" s="144" t="s">
        <v>31</v>
      </c>
      <c r="D106" s="377">
        <v>431117.35</v>
      </c>
      <c r="E106" s="347"/>
      <c r="F106" s="347">
        <v>430628</v>
      </c>
      <c r="G106" s="347"/>
      <c r="H106" s="378">
        <f t="shared" si="7"/>
        <v>861745.35</v>
      </c>
      <c r="I106" s="378">
        <f t="shared" si="7"/>
        <v>0</v>
      </c>
      <c r="J106" s="379">
        <f t="shared" si="8"/>
        <v>861745.35</v>
      </c>
      <c r="K106" s="374">
        <v>1520585</v>
      </c>
      <c r="L106" s="347">
        <v>3041170</v>
      </c>
      <c r="M106" s="347">
        <v>4561755</v>
      </c>
      <c r="N106" s="375">
        <f t="shared" si="9"/>
        <v>9123510</v>
      </c>
      <c r="O106" s="361">
        <f t="shared" si="6"/>
        <v>9985255.3499999996</v>
      </c>
      <c r="Q106" s="348"/>
    </row>
    <row r="107" spans="1:17" s="349" customFormat="1" x14ac:dyDescent="0.2">
      <c r="A107" s="415">
        <v>96</v>
      </c>
      <c r="B107" s="55" t="s">
        <v>166</v>
      </c>
      <c r="C107" s="144" t="s">
        <v>15</v>
      </c>
      <c r="D107" s="377"/>
      <c r="E107" s="347"/>
      <c r="F107" s="347"/>
      <c r="G107" s="347"/>
      <c r="H107" s="378">
        <f t="shared" si="7"/>
        <v>0</v>
      </c>
      <c r="I107" s="378">
        <f t="shared" si="7"/>
        <v>0</v>
      </c>
      <c r="J107" s="379">
        <f t="shared" si="8"/>
        <v>0</v>
      </c>
      <c r="K107" s="374">
        <v>1520585</v>
      </c>
      <c r="L107" s="347">
        <v>3041170</v>
      </c>
      <c r="M107" s="347">
        <v>4561755</v>
      </c>
      <c r="N107" s="375">
        <f t="shared" si="9"/>
        <v>9123510</v>
      </c>
      <c r="O107" s="361">
        <f t="shared" si="6"/>
        <v>9123510</v>
      </c>
      <c r="Q107" s="348"/>
    </row>
    <row r="108" spans="1:17" s="349" customFormat="1" x14ac:dyDescent="0.2">
      <c r="A108" s="415">
        <v>97</v>
      </c>
      <c r="B108" s="56" t="s">
        <v>167</v>
      </c>
      <c r="C108" s="144" t="s">
        <v>13</v>
      </c>
      <c r="D108" s="377">
        <v>944445.5</v>
      </c>
      <c r="E108" s="347">
        <v>648415.25</v>
      </c>
      <c r="F108" s="347">
        <v>943956.15</v>
      </c>
      <c r="G108" s="347">
        <v>648415.25</v>
      </c>
      <c r="H108" s="378">
        <f t="shared" si="7"/>
        <v>1888401.65</v>
      </c>
      <c r="I108" s="378">
        <f t="shared" si="7"/>
        <v>1296830.5</v>
      </c>
      <c r="J108" s="379">
        <f t="shared" si="8"/>
        <v>3185232.15</v>
      </c>
      <c r="K108" s="374">
        <v>1672643.5</v>
      </c>
      <c r="L108" s="347">
        <v>3345287</v>
      </c>
      <c r="M108" s="347">
        <v>5017930.5</v>
      </c>
      <c r="N108" s="375">
        <f t="shared" si="9"/>
        <v>10035861</v>
      </c>
      <c r="O108" s="361">
        <f t="shared" si="6"/>
        <v>13221093.15</v>
      </c>
      <c r="Q108" s="348"/>
    </row>
    <row r="109" spans="1:17" s="349" customFormat="1" x14ac:dyDescent="0.2">
      <c r="A109" s="415">
        <v>98</v>
      </c>
      <c r="B109" s="414" t="s">
        <v>168</v>
      </c>
      <c r="C109" s="144" t="s">
        <v>32</v>
      </c>
      <c r="D109" s="377">
        <v>233909.3</v>
      </c>
      <c r="E109" s="347"/>
      <c r="F109" s="347">
        <v>233909.3</v>
      </c>
      <c r="G109" s="347">
        <v>0</v>
      </c>
      <c r="H109" s="378">
        <f t="shared" si="7"/>
        <v>467818.6</v>
      </c>
      <c r="I109" s="378">
        <f t="shared" si="7"/>
        <v>0</v>
      </c>
      <c r="J109" s="379">
        <f t="shared" si="8"/>
        <v>467818.6</v>
      </c>
      <c r="K109" s="374">
        <v>1520585</v>
      </c>
      <c r="L109" s="347">
        <v>3041170</v>
      </c>
      <c r="M109" s="347">
        <v>4561755</v>
      </c>
      <c r="N109" s="375">
        <f t="shared" si="9"/>
        <v>9123510</v>
      </c>
      <c r="O109" s="361">
        <f t="shared" si="6"/>
        <v>9591328.5999999996</v>
      </c>
      <c r="Q109" s="348"/>
    </row>
    <row r="110" spans="1:17" s="349" customFormat="1" x14ac:dyDescent="0.2">
      <c r="A110" s="415">
        <v>99</v>
      </c>
      <c r="B110" s="414" t="s">
        <v>169</v>
      </c>
      <c r="C110" s="144" t="s">
        <v>54</v>
      </c>
      <c r="D110" s="377">
        <v>662090.55000000005</v>
      </c>
      <c r="E110" s="347">
        <v>484476.3</v>
      </c>
      <c r="F110" s="347">
        <v>662090.55000000005</v>
      </c>
      <c r="G110" s="347">
        <v>482029.45</v>
      </c>
      <c r="H110" s="378">
        <f t="shared" si="7"/>
        <v>1324181.1000000001</v>
      </c>
      <c r="I110" s="378">
        <f t="shared" si="7"/>
        <v>966505.75</v>
      </c>
      <c r="J110" s="379">
        <f t="shared" si="8"/>
        <v>2290686.85</v>
      </c>
      <c r="K110" s="374">
        <v>1520585</v>
      </c>
      <c r="L110" s="347">
        <v>3041170</v>
      </c>
      <c r="M110" s="347">
        <v>4561755</v>
      </c>
      <c r="N110" s="375">
        <f t="shared" si="9"/>
        <v>9123510</v>
      </c>
      <c r="O110" s="361">
        <f t="shared" si="6"/>
        <v>11414196.85</v>
      </c>
      <c r="Q110" s="348"/>
    </row>
    <row r="111" spans="1:17" s="349" customFormat="1" x14ac:dyDescent="0.2">
      <c r="A111" s="415">
        <v>100</v>
      </c>
      <c r="B111" s="55" t="s">
        <v>170</v>
      </c>
      <c r="C111" s="144" t="s">
        <v>34</v>
      </c>
      <c r="D111" s="377">
        <v>593581.55000000005</v>
      </c>
      <c r="E111" s="347">
        <v>508944.8</v>
      </c>
      <c r="F111" s="347">
        <v>593581.55000000005</v>
      </c>
      <c r="G111" s="347">
        <v>508944.8</v>
      </c>
      <c r="H111" s="378">
        <f t="shared" si="7"/>
        <v>1187163.1000000001</v>
      </c>
      <c r="I111" s="378">
        <f t="shared" si="7"/>
        <v>1017889.6</v>
      </c>
      <c r="J111" s="379">
        <f t="shared" si="8"/>
        <v>2205052.7000000002</v>
      </c>
      <c r="K111" s="374">
        <v>1520585</v>
      </c>
      <c r="L111" s="347">
        <v>3041170</v>
      </c>
      <c r="M111" s="347">
        <v>4561755</v>
      </c>
      <c r="N111" s="375">
        <f t="shared" si="9"/>
        <v>9123510</v>
      </c>
      <c r="O111" s="361">
        <f t="shared" si="6"/>
        <v>11328562.699999999</v>
      </c>
      <c r="Q111" s="348"/>
    </row>
    <row r="112" spans="1:17" s="349" customFormat="1" x14ac:dyDescent="0.2">
      <c r="A112" s="415">
        <v>101</v>
      </c>
      <c r="B112" s="56" t="s">
        <v>171</v>
      </c>
      <c r="C112" s="144" t="s">
        <v>241</v>
      </c>
      <c r="D112" s="377"/>
      <c r="E112" s="347"/>
      <c r="F112" s="347"/>
      <c r="G112" s="347"/>
      <c r="H112" s="378">
        <f t="shared" si="7"/>
        <v>0</v>
      </c>
      <c r="I112" s="378">
        <f t="shared" si="7"/>
        <v>0</v>
      </c>
      <c r="J112" s="379">
        <f t="shared" si="8"/>
        <v>0</v>
      </c>
      <c r="K112" s="374">
        <v>1520585</v>
      </c>
      <c r="L112" s="347">
        <v>3041170</v>
      </c>
      <c r="M112" s="347">
        <v>4561755</v>
      </c>
      <c r="N112" s="375">
        <f t="shared" si="9"/>
        <v>9123510</v>
      </c>
      <c r="O112" s="361">
        <f t="shared" si="6"/>
        <v>9123510</v>
      </c>
      <c r="Q112" s="348"/>
    </row>
    <row r="113" spans="1:17" s="349" customFormat="1" x14ac:dyDescent="0.2">
      <c r="A113" s="415">
        <v>102</v>
      </c>
      <c r="B113" s="55" t="s">
        <v>172</v>
      </c>
      <c r="C113" s="144" t="s">
        <v>173</v>
      </c>
      <c r="D113" s="377"/>
      <c r="E113" s="347"/>
      <c r="F113" s="347"/>
      <c r="G113" s="347"/>
      <c r="H113" s="378">
        <f t="shared" si="7"/>
        <v>0</v>
      </c>
      <c r="I113" s="378">
        <f t="shared" si="7"/>
        <v>0</v>
      </c>
      <c r="J113" s="379">
        <f t="shared" si="8"/>
        <v>0</v>
      </c>
      <c r="K113" s="374"/>
      <c r="L113" s="347"/>
      <c r="M113" s="347"/>
      <c r="N113" s="375">
        <f t="shared" si="9"/>
        <v>0</v>
      </c>
      <c r="O113" s="361">
        <f t="shared" si="6"/>
        <v>0</v>
      </c>
      <c r="Q113" s="348"/>
    </row>
    <row r="114" spans="1:17" s="349" customFormat="1" x14ac:dyDescent="0.2">
      <c r="A114" s="415">
        <v>103</v>
      </c>
      <c r="B114" s="55" t="s">
        <v>174</v>
      </c>
      <c r="C114" s="144" t="s">
        <v>175</v>
      </c>
      <c r="D114" s="377"/>
      <c r="E114" s="347"/>
      <c r="F114" s="347"/>
      <c r="G114" s="347"/>
      <c r="H114" s="378">
        <f t="shared" si="7"/>
        <v>0</v>
      </c>
      <c r="I114" s="378">
        <f t="shared" si="7"/>
        <v>0</v>
      </c>
      <c r="J114" s="379">
        <f t="shared" si="8"/>
        <v>0</v>
      </c>
      <c r="K114" s="374"/>
      <c r="L114" s="347"/>
      <c r="M114" s="347"/>
      <c r="N114" s="375">
        <f t="shared" si="9"/>
        <v>0</v>
      </c>
      <c r="O114" s="361">
        <f t="shared" si="6"/>
        <v>0</v>
      </c>
      <c r="Q114" s="348"/>
    </row>
    <row r="115" spans="1:17" s="349" customFormat="1" x14ac:dyDescent="0.2">
      <c r="A115" s="415">
        <v>104</v>
      </c>
      <c r="B115" s="414" t="s">
        <v>176</v>
      </c>
      <c r="C115" s="144" t="s">
        <v>177</v>
      </c>
      <c r="D115" s="377"/>
      <c r="E115" s="347"/>
      <c r="F115" s="347"/>
      <c r="G115" s="347"/>
      <c r="H115" s="378">
        <f t="shared" si="7"/>
        <v>0</v>
      </c>
      <c r="I115" s="378">
        <f t="shared" si="7"/>
        <v>0</v>
      </c>
      <c r="J115" s="379">
        <f t="shared" si="8"/>
        <v>0</v>
      </c>
      <c r="K115" s="374"/>
      <c r="L115" s="347"/>
      <c r="M115" s="347"/>
      <c r="N115" s="375">
        <f t="shared" si="9"/>
        <v>0</v>
      </c>
      <c r="O115" s="361">
        <f t="shared" si="6"/>
        <v>0</v>
      </c>
      <c r="Q115" s="348"/>
    </row>
    <row r="116" spans="1:17" s="349" customFormat="1" x14ac:dyDescent="0.2">
      <c r="A116" s="415">
        <v>105</v>
      </c>
      <c r="B116" s="414" t="s">
        <v>178</v>
      </c>
      <c r="C116" s="144" t="s">
        <v>179</v>
      </c>
      <c r="D116" s="377"/>
      <c r="E116" s="347"/>
      <c r="F116" s="347"/>
      <c r="G116" s="347"/>
      <c r="H116" s="378">
        <f t="shared" si="7"/>
        <v>0</v>
      </c>
      <c r="I116" s="378">
        <f t="shared" si="7"/>
        <v>0</v>
      </c>
      <c r="J116" s="379">
        <f t="shared" si="8"/>
        <v>0</v>
      </c>
      <c r="K116" s="374"/>
      <c r="L116" s="347"/>
      <c r="M116" s="347"/>
      <c r="N116" s="375">
        <f t="shared" si="9"/>
        <v>0</v>
      </c>
      <c r="O116" s="361">
        <f t="shared" si="6"/>
        <v>0</v>
      </c>
      <c r="Q116" s="348"/>
    </row>
    <row r="117" spans="1:17" s="349" customFormat="1" x14ac:dyDescent="0.2">
      <c r="A117" s="415">
        <v>106</v>
      </c>
      <c r="B117" s="414" t="s">
        <v>180</v>
      </c>
      <c r="C117" s="144" t="s">
        <v>181</v>
      </c>
      <c r="D117" s="377"/>
      <c r="E117" s="347"/>
      <c r="F117" s="347"/>
      <c r="G117" s="347"/>
      <c r="H117" s="378">
        <f t="shared" si="7"/>
        <v>0</v>
      </c>
      <c r="I117" s="378">
        <f t="shared" si="7"/>
        <v>0</v>
      </c>
      <c r="J117" s="379">
        <f t="shared" si="8"/>
        <v>0</v>
      </c>
      <c r="K117" s="374"/>
      <c r="L117" s="347"/>
      <c r="M117" s="347"/>
      <c r="N117" s="375">
        <f t="shared" si="9"/>
        <v>0</v>
      </c>
      <c r="O117" s="361">
        <f t="shared" si="6"/>
        <v>0</v>
      </c>
      <c r="Q117" s="348"/>
    </row>
    <row r="118" spans="1:17" s="349" customFormat="1" x14ac:dyDescent="0.2">
      <c r="A118" s="415">
        <v>107</v>
      </c>
      <c r="B118" s="414" t="s">
        <v>182</v>
      </c>
      <c r="C118" s="144" t="s">
        <v>183</v>
      </c>
      <c r="D118" s="377"/>
      <c r="E118" s="347"/>
      <c r="F118" s="347"/>
      <c r="G118" s="347"/>
      <c r="H118" s="378">
        <f t="shared" si="7"/>
        <v>0</v>
      </c>
      <c r="I118" s="378">
        <f t="shared" si="7"/>
        <v>0</v>
      </c>
      <c r="J118" s="379">
        <f t="shared" si="8"/>
        <v>0</v>
      </c>
      <c r="K118" s="374"/>
      <c r="L118" s="347"/>
      <c r="M118" s="347"/>
      <c r="N118" s="375">
        <f t="shared" si="9"/>
        <v>0</v>
      </c>
      <c r="O118" s="361">
        <f t="shared" si="6"/>
        <v>0</v>
      </c>
      <c r="Q118" s="348"/>
    </row>
    <row r="119" spans="1:17" s="349" customFormat="1" x14ac:dyDescent="0.2">
      <c r="A119" s="415">
        <v>108</v>
      </c>
      <c r="B119" s="414" t="s">
        <v>184</v>
      </c>
      <c r="C119" s="144" t="s">
        <v>185</v>
      </c>
      <c r="D119" s="377"/>
      <c r="E119" s="347"/>
      <c r="F119" s="347"/>
      <c r="G119" s="347"/>
      <c r="H119" s="378">
        <f t="shared" si="7"/>
        <v>0</v>
      </c>
      <c r="I119" s="378">
        <f t="shared" si="7"/>
        <v>0</v>
      </c>
      <c r="J119" s="379">
        <f t="shared" si="8"/>
        <v>0</v>
      </c>
      <c r="K119" s="374"/>
      <c r="L119" s="347"/>
      <c r="M119" s="347"/>
      <c r="N119" s="375">
        <f t="shared" si="9"/>
        <v>0</v>
      </c>
      <c r="O119" s="361">
        <f t="shared" si="6"/>
        <v>0</v>
      </c>
      <c r="Q119" s="348"/>
    </row>
    <row r="120" spans="1:17" s="349" customFormat="1" x14ac:dyDescent="0.2">
      <c r="A120" s="415">
        <v>109</v>
      </c>
      <c r="B120" s="414" t="s">
        <v>186</v>
      </c>
      <c r="C120" s="144" t="s">
        <v>187</v>
      </c>
      <c r="D120" s="377"/>
      <c r="E120" s="347"/>
      <c r="F120" s="347"/>
      <c r="G120" s="347"/>
      <c r="H120" s="378">
        <f t="shared" si="7"/>
        <v>0</v>
      </c>
      <c r="I120" s="378">
        <f t="shared" si="7"/>
        <v>0</v>
      </c>
      <c r="J120" s="379">
        <f t="shared" si="8"/>
        <v>0</v>
      </c>
      <c r="K120" s="374"/>
      <c r="L120" s="347"/>
      <c r="M120" s="347"/>
      <c r="N120" s="375">
        <f t="shared" si="9"/>
        <v>0</v>
      </c>
      <c r="O120" s="361">
        <f t="shared" si="6"/>
        <v>0</v>
      </c>
      <c r="Q120" s="348"/>
    </row>
    <row r="121" spans="1:17" s="349" customFormat="1" x14ac:dyDescent="0.2">
      <c r="A121" s="415">
        <v>110</v>
      </c>
      <c r="B121" s="60" t="s">
        <v>188</v>
      </c>
      <c r="C121" s="150" t="s">
        <v>189</v>
      </c>
      <c r="D121" s="377"/>
      <c r="E121" s="347"/>
      <c r="F121" s="347"/>
      <c r="G121" s="347"/>
      <c r="H121" s="378">
        <f t="shared" si="7"/>
        <v>0</v>
      </c>
      <c r="I121" s="378">
        <f t="shared" si="7"/>
        <v>0</v>
      </c>
      <c r="J121" s="379">
        <f t="shared" si="8"/>
        <v>0</v>
      </c>
      <c r="K121" s="374"/>
      <c r="L121" s="347"/>
      <c r="M121" s="347"/>
      <c r="N121" s="375">
        <f t="shared" si="9"/>
        <v>0</v>
      </c>
      <c r="O121" s="361">
        <f t="shared" si="6"/>
        <v>0</v>
      </c>
      <c r="Q121" s="348"/>
    </row>
    <row r="122" spans="1:17" s="349" customFormat="1" x14ac:dyDescent="0.2">
      <c r="A122" s="415">
        <v>111</v>
      </c>
      <c r="B122" s="60" t="s">
        <v>278</v>
      </c>
      <c r="C122" s="150" t="s">
        <v>250</v>
      </c>
      <c r="D122" s="377"/>
      <c r="E122" s="347"/>
      <c r="F122" s="347"/>
      <c r="G122" s="347"/>
      <c r="H122" s="378">
        <f t="shared" si="7"/>
        <v>0</v>
      </c>
      <c r="I122" s="378">
        <f t="shared" si="7"/>
        <v>0</v>
      </c>
      <c r="J122" s="379">
        <f t="shared" si="8"/>
        <v>0</v>
      </c>
      <c r="K122" s="374"/>
      <c r="L122" s="347"/>
      <c r="M122" s="347"/>
      <c r="N122" s="375">
        <f t="shared" si="9"/>
        <v>0</v>
      </c>
      <c r="O122" s="361">
        <f t="shared" si="6"/>
        <v>0</v>
      </c>
      <c r="Q122" s="348"/>
    </row>
    <row r="123" spans="1:17" s="349" customFormat="1" x14ac:dyDescent="0.2">
      <c r="A123" s="415">
        <v>112</v>
      </c>
      <c r="B123" s="56" t="s">
        <v>190</v>
      </c>
      <c r="C123" s="144" t="s">
        <v>191</v>
      </c>
      <c r="D123" s="377"/>
      <c r="E123" s="347"/>
      <c r="F123" s="347"/>
      <c r="G123" s="347"/>
      <c r="H123" s="378">
        <f t="shared" si="7"/>
        <v>0</v>
      </c>
      <c r="I123" s="378">
        <f t="shared" si="7"/>
        <v>0</v>
      </c>
      <c r="J123" s="379">
        <f t="shared" si="8"/>
        <v>0</v>
      </c>
      <c r="K123" s="374"/>
      <c r="L123" s="347"/>
      <c r="M123" s="347"/>
      <c r="N123" s="375">
        <f t="shared" si="9"/>
        <v>0</v>
      </c>
      <c r="O123" s="361">
        <f t="shared" si="6"/>
        <v>0</v>
      </c>
      <c r="Q123" s="348"/>
    </row>
    <row r="124" spans="1:17" s="349" customFormat="1" x14ac:dyDescent="0.2">
      <c r="A124" s="415">
        <v>113</v>
      </c>
      <c r="B124" s="414" t="s">
        <v>192</v>
      </c>
      <c r="C124" s="144" t="s">
        <v>193</v>
      </c>
      <c r="D124" s="377"/>
      <c r="E124" s="347"/>
      <c r="F124" s="347"/>
      <c r="G124" s="347"/>
      <c r="H124" s="378">
        <f t="shared" si="7"/>
        <v>0</v>
      </c>
      <c r="I124" s="378">
        <f t="shared" si="7"/>
        <v>0</v>
      </c>
      <c r="J124" s="379">
        <f t="shared" si="8"/>
        <v>0</v>
      </c>
      <c r="K124" s="374"/>
      <c r="L124" s="347"/>
      <c r="M124" s="347"/>
      <c r="N124" s="375">
        <f t="shared" si="9"/>
        <v>0</v>
      </c>
      <c r="O124" s="361">
        <f t="shared" si="6"/>
        <v>0</v>
      </c>
      <c r="Q124" s="348"/>
    </row>
    <row r="125" spans="1:17" s="349" customFormat="1" x14ac:dyDescent="0.2">
      <c r="A125" s="415">
        <v>114</v>
      </c>
      <c r="B125" s="55" t="s">
        <v>194</v>
      </c>
      <c r="C125" s="151" t="s">
        <v>195</v>
      </c>
      <c r="D125" s="377"/>
      <c r="E125" s="347"/>
      <c r="F125" s="347"/>
      <c r="G125" s="347"/>
      <c r="H125" s="378">
        <f t="shared" si="7"/>
        <v>0</v>
      </c>
      <c r="I125" s="378">
        <f t="shared" si="7"/>
        <v>0</v>
      </c>
      <c r="J125" s="379">
        <f t="shared" si="8"/>
        <v>0</v>
      </c>
      <c r="K125" s="374"/>
      <c r="L125" s="347"/>
      <c r="M125" s="347"/>
      <c r="N125" s="375">
        <f t="shared" si="9"/>
        <v>0</v>
      </c>
      <c r="O125" s="361">
        <f t="shared" si="6"/>
        <v>0</v>
      </c>
      <c r="Q125" s="348"/>
    </row>
    <row r="126" spans="1:17" s="349" customFormat="1" x14ac:dyDescent="0.2">
      <c r="A126" s="415">
        <v>115</v>
      </c>
      <c r="B126" s="414" t="s">
        <v>196</v>
      </c>
      <c r="C126" s="144" t="s">
        <v>294</v>
      </c>
      <c r="D126" s="377"/>
      <c r="E126" s="347"/>
      <c r="F126" s="347"/>
      <c r="G126" s="347"/>
      <c r="H126" s="378">
        <f t="shared" si="7"/>
        <v>0</v>
      </c>
      <c r="I126" s="378">
        <f t="shared" si="7"/>
        <v>0</v>
      </c>
      <c r="J126" s="379">
        <f t="shared" si="8"/>
        <v>0</v>
      </c>
      <c r="K126" s="374"/>
      <c r="L126" s="347"/>
      <c r="M126" s="347"/>
      <c r="N126" s="375">
        <f t="shared" si="9"/>
        <v>0</v>
      </c>
      <c r="O126" s="361">
        <f t="shared" si="6"/>
        <v>0</v>
      </c>
      <c r="Q126" s="348"/>
    </row>
    <row r="127" spans="1:17" s="349" customFormat="1" x14ac:dyDescent="0.2">
      <c r="A127" s="415">
        <v>116</v>
      </c>
      <c r="B127" s="56" t="s">
        <v>197</v>
      </c>
      <c r="C127" s="144" t="s">
        <v>279</v>
      </c>
      <c r="D127" s="377"/>
      <c r="E127" s="347"/>
      <c r="F127" s="347"/>
      <c r="G127" s="347"/>
      <c r="H127" s="378">
        <f t="shared" si="7"/>
        <v>0</v>
      </c>
      <c r="I127" s="378">
        <f t="shared" si="7"/>
        <v>0</v>
      </c>
      <c r="J127" s="379">
        <f t="shared" si="8"/>
        <v>0</v>
      </c>
      <c r="K127" s="374"/>
      <c r="L127" s="347"/>
      <c r="M127" s="347"/>
      <c r="N127" s="375">
        <f t="shared" si="9"/>
        <v>0</v>
      </c>
      <c r="O127" s="361">
        <f t="shared" si="6"/>
        <v>0</v>
      </c>
      <c r="Q127" s="348"/>
    </row>
    <row r="128" spans="1:17" s="349" customFormat="1" x14ac:dyDescent="0.2">
      <c r="A128" s="415">
        <v>117</v>
      </c>
      <c r="B128" s="56" t="s">
        <v>198</v>
      </c>
      <c r="C128" s="144" t="s">
        <v>199</v>
      </c>
      <c r="D128" s="377"/>
      <c r="E128" s="347"/>
      <c r="F128" s="347"/>
      <c r="G128" s="347"/>
      <c r="H128" s="378">
        <f t="shared" si="7"/>
        <v>0</v>
      </c>
      <c r="I128" s="378">
        <f t="shared" si="7"/>
        <v>0</v>
      </c>
      <c r="J128" s="379">
        <f t="shared" si="8"/>
        <v>0</v>
      </c>
      <c r="K128" s="374"/>
      <c r="L128" s="347"/>
      <c r="M128" s="347"/>
      <c r="N128" s="375">
        <f t="shared" si="9"/>
        <v>0</v>
      </c>
      <c r="O128" s="361">
        <f t="shared" si="6"/>
        <v>0</v>
      </c>
      <c r="Q128" s="348"/>
    </row>
    <row r="129" spans="1:17" s="349" customFormat="1" x14ac:dyDescent="0.2">
      <c r="A129" s="415">
        <v>118</v>
      </c>
      <c r="B129" s="56" t="s">
        <v>200</v>
      </c>
      <c r="C129" s="144" t="s">
        <v>201</v>
      </c>
      <c r="D129" s="377"/>
      <c r="E129" s="347"/>
      <c r="F129" s="347"/>
      <c r="G129" s="347"/>
      <c r="H129" s="378">
        <f t="shared" si="7"/>
        <v>0</v>
      </c>
      <c r="I129" s="378">
        <f t="shared" si="7"/>
        <v>0</v>
      </c>
      <c r="J129" s="379">
        <f t="shared" si="8"/>
        <v>0</v>
      </c>
      <c r="K129" s="381"/>
      <c r="L129" s="382"/>
      <c r="M129" s="382"/>
      <c r="N129" s="383">
        <f t="shared" si="9"/>
        <v>0</v>
      </c>
      <c r="O129" s="361">
        <f t="shared" si="6"/>
        <v>0</v>
      </c>
      <c r="Q129" s="348"/>
    </row>
    <row r="130" spans="1:17" s="349" customFormat="1" x14ac:dyDescent="0.2">
      <c r="A130" s="415">
        <v>119</v>
      </c>
      <c r="B130" s="55" t="s">
        <v>202</v>
      </c>
      <c r="C130" s="144" t="s">
        <v>203</v>
      </c>
      <c r="D130" s="377"/>
      <c r="E130" s="347"/>
      <c r="F130" s="347"/>
      <c r="G130" s="347"/>
      <c r="H130" s="378">
        <f t="shared" si="7"/>
        <v>0</v>
      </c>
      <c r="I130" s="378">
        <f t="shared" si="7"/>
        <v>0</v>
      </c>
      <c r="J130" s="379">
        <f t="shared" si="8"/>
        <v>0</v>
      </c>
      <c r="K130" s="381"/>
      <c r="L130" s="382"/>
      <c r="M130" s="382"/>
      <c r="N130" s="383">
        <f t="shared" si="9"/>
        <v>0</v>
      </c>
      <c r="O130" s="361">
        <f t="shared" si="6"/>
        <v>0</v>
      </c>
      <c r="Q130" s="348"/>
    </row>
    <row r="131" spans="1:17" s="349" customFormat="1" x14ac:dyDescent="0.2">
      <c r="A131" s="415">
        <v>120</v>
      </c>
      <c r="B131" s="56" t="s">
        <v>204</v>
      </c>
      <c r="C131" s="144" t="s">
        <v>205</v>
      </c>
      <c r="D131" s="377"/>
      <c r="E131" s="347"/>
      <c r="F131" s="347"/>
      <c r="G131" s="347"/>
      <c r="H131" s="378">
        <f t="shared" si="7"/>
        <v>0</v>
      </c>
      <c r="I131" s="378">
        <f t="shared" si="7"/>
        <v>0</v>
      </c>
      <c r="J131" s="379">
        <f t="shared" si="8"/>
        <v>0</v>
      </c>
      <c r="K131" s="381"/>
      <c r="L131" s="382"/>
      <c r="M131" s="382"/>
      <c r="N131" s="383">
        <f t="shared" si="9"/>
        <v>0</v>
      </c>
      <c r="O131" s="361">
        <f t="shared" si="6"/>
        <v>0</v>
      </c>
      <c r="Q131" s="348"/>
    </row>
    <row r="132" spans="1:17" s="349" customFormat="1" x14ac:dyDescent="0.2">
      <c r="A132" s="415">
        <v>121</v>
      </c>
      <c r="B132" s="414" t="s">
        <v>206</v>
      </c>
      <c r="C132" s="144" t="s">
        <v>207</v>
      </c>
      <c r="D132" s="377"/>
      <c r="E132" s="347"/>
      <c r="F132" s="347"/>
      <c r="G132" s="347"/>
      <c r="H132" s="378">
        <f t="shared" si="7"/>
        <v>0</v>
      </c>
      <c r="I132" s="378">
        <f t="shared" si="7"/>
        <v>0</v>
      </c>
      <c r="J132" s="379">
        <f t="shared" si="8"/>
        <v>0</v>
      </c>
      <c r="K132" s="381"/>
      <c r="L132" s="382"/>
      <c r="M132" s="382"/>
      <c r="N132" s="383">
        <f t="shared" si="9"/>
        <v>0</v>
      </c>
      <c r="O132" s="361">
        <f t="shared" si="6"/>
        <v>0</v>
      </c>
      <c r="Q132" s="348"/>
    </row>
    <row r="133" spans="1:17" s="349" customFormat="1" x14ac:dyDescent="0.2">
      <c r="A133" s="415">
        <v>122</v>
      </c>
      <c r="B133" s="414" t="s">
        <v>208</v>
      </c>
      <c r="C133" s="144" t="s">
        <v>209</v>
      </c>
      <c r="D133" s="377"/>
      <c r="E133" s="347"/>
      <c r="F133" s="347"/>
      <c r="G133" s="347"/>
      <c r="H133" s="378">
        <f t="shared" si="7"/>
        <v>0</v>
      </c>
      <c r="I133" s="378">
        <f t="shared" si="7"/>
        <v>0</v>
      </c>
      <c r="J133" s="379">
        <f t="shared" si="8"/>
        <v>0</v>
      </c>
      <c r="K133" s="381"/>
      <c r="L133" s="382"/>
      <c r="M133" s="382"/>
      <c r="N133" s="383">
        <f t="shared" si="9"/>
        <v>0</v>
      </c>
      <c r="O133" s="361">
        <f t="shared" ref="O133:O151" si="10">J133+N133</f>
        <v>0</v>
      </c>
      <c r="Q133" s="348"/>
    </row>
    <row r="134" spans="1:17" s="349" customFormat="1" x14ac:dyDescent="0.2">
      <c r="A134" s="415">
        <v>123</v>
      </c>
      <c r="B134" s="414" t="s">
        <v>210</v>
      </c>
      <c r="C134" s="144" t="s">
        <v>247</v>
      </c>
      <c r="D134" s="377"/>
      <c r="E134" s="347"/>
      <c r="F134" s="347"/>
      <c r="G134" s="347"/>
      <c r="H134" s="378">
        <f t="shared" si="7"/>
        <v>0</v>
      </c>
      <c r="I134" s="378">
        <f t="shared" si="7"/>
        <v>0</v>
      </c>
      <c r="J134" s="379">
        <f t="shared" si="8"/>
        <v>0</v>
      </c>
      <c r="K134" s="381"/>
      <c r="L134" s="382"/>
      <c r="M134" s="382"/>
      <c r="N134" s="383">
        <f t="shared" si="9"/>
        <v>0</v>
      </c>
      <c r="O134" s="361">
        <f t="shared" si="10"/>
        <v>0</v>
      </c>
      <c r="Q134" s="348"/>
    </row>
    <row r="135" spans="1:17" s="349" customFormat="1" x14ac:dyDescent="0.2">
      <c r="A135" s="415">
        <v>124</v>
      </c>
      <c r="B135" s="414" t="s">
        <v>211</v>
      </c>
      <c r="C135" s="144" t="s">
        <v>212</v>
      </c>
      <c r="D135" s="377">
        <v>1386328.55</v>
      </c>
      <c r="E135" s="347">
        <v>734055</v>
      </c>
      <c r="F135" s="347"/>
      <c r="G135" s="347">
        <v>1468110</v>
      </c>
      <c r="H135" s="378">
        <f t="shared" si="7"/>
        <v>1386328.55</v>
      </c>
      <c r="I135" s="378">
        <f t="shared" si="7"/>
        <v>2202165</v>
      </c>
      <c r="J135" s="379">
        <f t="shared" si="8"/>
        <v>3588493.55</v>
      </c>
      <c r="K135" s="381">
        <v>3041170</v>
      </c>
      <c r="L135" s="382">
        <v>19211900.300000001</v>
      </c>
      <c r="M135" s="382">
        <v>9123510</v>
      </c>
      <c r="N135" s="383">
        <f t="shared" si="9"/>
        <v>31376580.300000001</v>
      </c>
      <c r="O135" s="361">
        <f t="shared" si="10"/>
        <v>34965073.850000001</v>
      </c>
      <c r="Q135" s="348"/>
    </row>
    <row r="136" spans="1:17" s="349" customFormat="1" x14ac:dyDescent="0.2">
      <c r="A136" s="415">
        <v>125</v>
      </c>
      <c r="B136" s="414" t="s">
        <v>213</v>
      </c>
      <c r="C136" s="144" t="s">
        <v>41</v>
      </c>
      <c r="D136" s="377"/>
      <c r="E136" s="347"/>
      <c r="F136" s="347"/>
      <c r="G136" s="347"/>
      <c r="H136" s="378">
        <f t="shared" si="7"/>
        <v>0</v>
      </c>
      <c r="I136" s="378">
        <f t="shared" si="7"/>
        <v>0</v>
      </c>
      <c r="J136" s="379">
        <f t="shared" si="8"/>
        <v>0</v>
      </c>
      <c r="K136" s="381"/>
      <c r="L136" s="382"/>
      <c r="M136" s="382"/>
      <c r="N136" s="383">
        <f t="shared" si="9"/>
        <v>0</v>
      </c>
      <c r="O136" s="361">
        <f t="shared" si="10"/>
        <v>0</v>
      </c>
      <c r="Q136" s="348"/>
    </row>
    <row r="137" spans="1:17" s="349" customFormat="1" x14ac:dyDescent="0.2">
      <c r="A137" s="415">
        <v>126</v>
      </c>
      <c r="B137" s="55" t="s">
        <v>214</v>
      </c>
      <c r="C137" s="144" t="s">
        <v>47</v>
      </c>
      <c r="D137" s="377"/>
      <c r="E137" s="347">
        <v>423305.05</v>
      </c>
      <c r="F137" s="347"/>
      <c r="G137" s="347">
        <v>420858.2</v>
      </c>
      <c r="H137" s="378">
        <f t="shared" si="7"/>
        <v>0</v>
      </c>
      <c r="I137" s="378">
        <f t="shared" si="7"/>
        <v>844163.25</v>
      </c>
      <c r="J137" s="379">
        <f t="shared" si="8"/>
        <v>844163.25</v>
      </c>
      <c r="K137" s="381">
        <v>456175.5</v>
      </c>
      <c r="L137" s="382">
        <v>912351</v>
      </c>
      <c r="M137" s="382">
        <v>1727937.5</v>
      </c>
      <c r="N137" s="383">
        <f t="shared" si="9"/>
        <v>3096464</v>
      </c>
      <c r="O137" s="361">
        <f t="shared" si="10"/>
        <v>3940627.25</v>
      </c>
      <c r="Q137" s="348"/>
    </row>
    <row r="138" spans="1:17" s="349" customFormat="1" x14ac:dyDescent="0.2">
      <c r="A138" s="415">
        <v>127</v>
      </c>
      <c r="B138" s="55" t="s">
        <v>215</v>
      </c>
      <c r="C138" s="144" t="s">
        <v>251</v>
      </c>
      <c r="D138" s="377"/>
      <c r="E138" s="347"/>
      <c r="F138" s="347"/>
      <c r="G138" s="347"/>
      <c r="H138" s="378">
        <f t="shared" ref="H138:I151" si="11">D138+F138</f>
        <v>0</v>
      </c>
      <c r="I138" s="378">
        <f t="shared" si="11"/>
        <v>0</v>
      </c>
      <c r="J138" s="379">
        <f t="shared" ref="J138:J151" si="12">H138+I138</f>
        <v>0</v>
      </c>
      <c r="K138" s="381"/>
      <c r="L138" s="382"/>
      <c r="M138" s="382"/>
      <c r="N138" s="383">
        <f t="shared" ref="N138:N151" si="13">SUM(K138:M138)</f>
        <v>0</v>
      </c>
      <c r="O138" s="361">
        <f t="shared" si="10"/>
        <v>0</v>
      </c>
      <c r="Q138" s="348"/>
    </row>
    <row r="139" spans="1:17" s="349" customFormat="1" x14ac:dyDescent="0.2">
      <c r="A139" s="415">
        <v>128</v>
      </c>
      <c r="B139" s="55" t="s">
        <v>216</v>
      </c>
      <c r="C139" s="144" t="s">
        <v>49</v>
      </c>
      <c r="D139" s="377"/>
      <c r="E139" s="347"/>
      <c r="F139" s="347"/>
      <c r="G139" s="347"/>
      <c r="H139" s="378">
        <f t="shared" si="11"/>
        <v>0</v>
      </c>
      <c r="I139" s="378">
        <f t="shared" si="11"/>
        <v>0</v>
      </c>
      <c r="J139" s="379">
        <f t="shared" si="12"/>
        <v>0</v>
      </c>
      <c r="K139" s="381"/>
      <c r="L139" s="382"/>
      <c r="M139" s="382"/>
      <c r="N139" s="383">
        <f t="shared" si="13"/>
        <v>0</v>
      </c>
      <c r="O139" s="361">
        <f t="shared" si="10"/>
        <v>0</v>
      </c>
      <c r="Q139" s="348"/>
    </row>
    <row r="140" spans="1:17" s="349" customFormat="1" x14ac:dyDescent="0.2">
      <c r="A140" s="415">
        <v>129</v>
      </c>
      <c r="B140" s="414" t="s">
        <v>217</v>
      </c>
      <c r="C140" s="144" t="s">
        <v>48</v>
      </c>
      <c r="D140" s="377"/>
      <c r="E140" s="347"/>
      <c r="F140" s="347"/>
      <c r="G140" s="347"/>
      <c r="H140" s="378">
        <f t="shared" si="11"/>
        <v>0</v>
      </c>
      <c r="I140" s="378">
        <f t="shared" si="11"/>
        <v>0</v>
      </c>
      <c r="J140" s="379">
        <f t="shared" si="12"/>
        <v>0</v>
      </c>
      <c r="K140" s="381"/>
      <c r="L140" s="382"/>
      <c r="M140" s="382"/>
      <c r="N140" s="383">
        <f t="shared" si="13"/>
        <v>0</v>
      </c>
      <c r="O140" s="361">
        <f t="shared" si="10"/>
        <v>0</v>
      </c>
      <c r="Q140" s="348"/>
    </row>
    <row r="141" spans="1:17" s="349" customFormat="1" x14ac:dyDescent="0.2">
      <c r="A141" s="415">
        <v>130</v>
      </c>
      <c r="B141" s="414" t="s">
        <v>218</v>
      </c>
      <c r="C141" s="144" t="s">
        <v>219</v>
      </c>
      <c r="D141" s="377"/>
      <c r="E141" s="347"/>
      <c r="F141" s="347"/>
      <c r="G141" s="347"/>
      <c r="H141" s="378">
        <f t="shared" si="11"/>
        <v>0</v>
      </c>
      <c r="I141" s="378">
        <f t="shared" si="11"/>
        <v>0</v>
      </c>
      <c r="J141" s="379">
        <f t="shared" si="12"/>
        <v>0</v>
      </c>
      <c r="K141" s="381"/>
      <c r="L141" s="382"/>
      <c r="M141" s="382"/>
      <c r="N141" s="383">
        <f t="shared" si="13"/>
        <v>0</v>
      </c>
      <c r="O141" s="361">
        <f t="shared" si="10"/>
        <v>0</v>
      </c>
      <c r="Q141" s="348"/>
    </row>
    <row r="142" spans="1:17" s="349" customFormat="1" x14ac:dyDescent="0.2">
      <c r="A142" s="415">
        <v>131</v>
      </c>
      <c r="B142" s="414" t="s">
        <v>220</v>
      </c>
      <c r="C142" s="144" t="s">
        <v>42</v>
      </c>
      <c r="D142" s="377">
        <v>653771.6</v>
      </c>
      <c r="E142" s="347"/>
      <c r="F142" s="347">
        <v>653282.25</v>
      </c>
      <c r="G142" s="347"/>
      <c r="H142" s="378">
        <f t="shared" si="11"/>
        <v>1307053.8500000001</v>
      </c>
      <c r="I142" s="378">
        <f t="shared" si="11"/>
        <v>0</v>
      </c>
      <c r="J142" s="379">
        <f t="shared" si="12"/>
        <v>1307053.8500000001</v>
      </c>
      <c r="K142" s="381">
        <v>10644095</v>
      </c>
      <c r="L142" s="382">
        <v>21288190</v>
      </c>
      <c r="M142" s="382">
        <v>31932285</v>
      </c>
      <c r="N142" s="383">
        <f t="shared" si="13"/>
        <v>63864570</v>
      </c>
      <c r="O142" s="361">
        <f t="shared" si="10"/>
        <v>65171623.850000001</v>
      </c>
      <c r="Q142" s="348"/>
    </row>
    <row r="143" spans="1:17" s="349" customFormat="1" x14ac:dyDescent="0.2">
      <c r="A143" s="415">
        <v>132</v>
      </c>
      <c r="B143" s="55" t="s">
        <v>221</v>
      </c>
      <c r="C143" s="144" t="s">
        <v>249</v>
      </c>
      <c r="D143" s="377">
        <v>662579.9</v>
      </c>
      <c r="E143" s="347"/>
      <c r="F143" s="347">
        <v>745280.05</v>
      </c>
      <c r="G143" s="347"/>
      <c r="H143" s="378">
        <f t="shared" si="11"/>
        <v>1407859.9500000002</v>
      </c>
      <c r="I143" s="378">
        <f t="shared" si="11"/>
        <v>0</v>
      </c>
      <c r="J143" s="379">
        <f t="shared" si="12"/>
        <v>1407859.9500000002</v>
      </c>
      <c r="K143" s="381"/>
      <c r="L143" s="382"/>
      <c r="M143" s="382"/>
      <c r="N143" s="383">
        <f t="shared" si="13"/>
        <v>0</v>
      </c>
      <c r="O143" s="361">
        <f t="shared" si="10"/>
        <v>1407859.9500000002</v>
      </c>
      <c r="Q143" s="348"/>
    </row>
    <row r="144" spans="1:17" s="349" customFormat="1" x14ac:dyDescent="0.2">
      <c r="A144" s="415">
        <v>133</v>
      </c>
      <c r="B144" s="56" t="s">
        <v>222</v>
      </c>
      <c r="C144" s="144" t="s">
        <v>223</v>
      </c>
      <c r="D144" s="377">
        <v>716897.75</v>
      </c>
      <c r="E144" s="347">
        <v>868631.75</v>
      </c>
      <c r="F144" s="347">
        <v>876915.19999999995</v>
      </c>
      <c r="G144" s="347">
        <v>367027.5</v>
      </c>
      <c r="H144" s="378">
        <f t="shared" si="11"/>
        <v>1593812.95</v>
      </c>
      <c r="I144" s="378">
        <f t="shared" si="11"/>
        <v>1235659.25</v>
      </c>
      <c r="J144" s="379">
        <f t="shared" si="12"/>
        <v>2829472.2</v>
      </c>
      <c r="K144" s="381">
        <v>1548232</v>
      </c>
      <c r="L144" s="382">
        <v>0</v>
      </c>
      <c r="M144" s="382"/>
      <c r="N144" s="383">
        <f t="shared" si="13"/>
        <v>1548232</v>
      </c>
      <c r="O144" s="361">
        <f t="shared" si="10"/>
        <v>4377704.2</v>
      </c>
      <c r="Q144" s="348"/>
    </row>
    <row r="145" spans="1:17" s="349" customFormat="1" x14ac:dyDescent="0.2">
      <c r="A145" s="415">
        <v>134</v>
      </c>
      <c r="B145" s="414" t="s">
        <v>224</v>
      </c>
      <c r="C145" s="144" t="s">
        <v>225</v>
      </c>
      <c r="D145" s="377"/>
      <c r="E145" s="347"/>
      <c r="F145" s="347"/>
      <c r="G145" s="347"/>
      <c r="H145" s="378">
        <f t="shared" si="11"/>
        <v>0</v>
      </c>
      <c r="I145" s="378">
        <f t="shared" si="11"/>
        <v>0</v>
      </c>
      <c r="J145" s="379">
        <f t="shared" si="12"/>
        <v>0</v>
      </c>
      <c r="K145" s="381"/>
      <c r="L145" s="382"/>
      <c r="M145" s="382"/>
      <c r="N145" s="383">
        <f t="shared" si="13"/>
        <v>0</v>
      </c>
      <c r="O145" s="361">
        <f t="shared" si="10"/>
        <v>0</v>
      </c>
      <c r="Q145" s="348"/>
    </row>
    <row r="146" spans="1:17" s="349" customFormat="1" x14ac:dyDescent="0.2">
      <c r="A146" s="415">
        <v>135</v>
      </c>
      <c r="B146" s="55" t="s">
        <v>226</v>
      </c>
      <c r="C146" s="144" t="s">
        <v>227</v>
      </c>
      <c r="D146" s="377"/>
      <c r="E146" s="347"/>
      <c r="F146" s="347"/>
      <c r="G146" s="347"/>
      <c r="H146" s="378">
        <f t="shared" si="11"/>
        <v>0</v>
      </c>
      <c r="I146" s="378">
        <f t="shared" si="11"/>
        <v>0</v>
      </c>
      <c r="J146" s="379">
        <f t="shared" si="12"/>
        <v>0</v>
      </c>
      <c r="K146" s="381"/>
      <c r="L146" s="382"/>
      <c r="M146" s="382"/>
      <c r="N146" s="383">
        <f t="shared" si="13"/>
        <v>0</v>
      </c>
      <c r="O146" s="361">
        <f t="shared" si="10"/>
        <v>0</v>
      </c>
      <c r="Q146" s="348"/>
    </row>
    <row r="147" spans="1:17" s="349" customFormat="1" x14ac:dyDescent="0.2">
      <c r="A147" s="415">
        <v>136</v>
      </c>
      <c r="B147" s="414" t="s">
        <v>228</v>
      </c>
      <c r="C147" s="144" t="s">
        <v>229</v>
      </c>
      <c r="D147" s="377"/>
      <c r="E147" s="347"/>
      <c r="F147" s="347"/>
      <c r="G147" s="347"/>
      <c r="H147" s="378">
        <f t="shared" si="11"/>
        <v>0</v>
      </c>
      <c r="I147" s="378">
        <f t="shared" si="11"/>
        <v>0</v>
      </c>
      <c r="J147" s="379">
        <f t="shared" si="12"/>
        <v>0</v>
      </c>
      <c r="K147" s="381"/>
      <c r="L147" s="382"/>
      <c r="M147" s="382"/>
      <c r="N147" s="383">
        <f t="shared" si="13"/>
        <v>0</v>
      </c>
      <c r="O147" s="361">
        <f t="shared" si="10"/>
        <v>0</v>
      </c>
      <c r="Q147" s="348"/>
    </row>
    <row r="148" spans="1:17" s="349" customFormat="1" x14ac:dyDescent="0.2">
      <c r="A148" s="415">
        <v>137</v>
      </c>
      <c r="B148" s="384" t="s">
        <v>282</v>
      </c>
      <c r="C148" s="143" t="s">
        <v>283</v>
      </c>
      <c r="D148" s="377"/>
      <c r="E148" s="347"/>
      <c r="F148" s="347"/>
      <c r="G148" s="347"/>
      <c r="H148" s="378">
        <f t="shared" si="11"/>
        <v>0</v>
      </c>
      <c r="I148" s="378">
        <f t="shared" si="11"/>
        <v>0</v>
      </c>
      <c r="J148" s="379">
        <f t="shared" si="12"/>
        <v>0</v>
      </c>
      <c r="K148" s="381"/>
      <c r="L148" s="382"/>
      <c r="M148" s="382"/>
      <c r="N148" s="383">
        <f t="shared" si="13"/>
        <v>0</v>
      </c>
      <c r="O148" s="361">
        <f t="shared" si="10"/>
        <v>0</v>
      </c>
      <c r="Q148" s="348"/>
    </row>
    <row r="149" spans="1:17" s="349" customFormat="1" x14ac:dyDescent="0.2">
      <c r="A149" s="289">
        <v>138</v>
      </c>
      <c r="B149" s="385" t="s">
        <v>284</v>
      </c>
      <c r="C149" s="386" t="s">
        <v>285</v>
      </c>
      <c r="D149" s="387"/>
      <c r="E149" s="347"/>
      <c r="F149" s="347"/>
      <c r="G149" s="347"/>
      <c r="H149" s="388">
        <f t="shared" si="11"/>
        <v>0</v>
      </c>
      <c r="I149" s="388">
        <f t="shared" si="11"/>
        <v>0</v>
      </c>
      <c r="J149" s="389">
        <f t="shared" si="12"/>
        <v>0</v>
      </c>
      <c r="K149" s="390"/>
      <c r="L149" s="382"/>
      <c r="M149" s="382"/>
      <c r="N149" s="383">
        <f t="shared" si="13"/>
        <v>0</v>
      </c>
      <c r="O149" s="361">
        <f t="shared" si="10"/>
        <v>0</v>
      </c>
      <c r="Q149" s="348"/>
    </row>
    <row r="150" spans="1:17" s="349" customFormat="1" x14ac:dyDescent="0.2">
      <c r="A150" s="289">
        <v>139</v>
      </c>
      <c r="B150" s="391" t="s">
        <v>286</v>
      </c>
      <c r="C150" s="392" t="s">
        <v>287</v>
      </c>
      <c r="D150" s="387"/>
      <c r="E150" s="347"/>
      <c r="F150" s="347"/>
      <c r="G150" s="347"/>
      <c r="H150" s="388">
        <f t="shared" si="11"/>
        <v>0</v>
      </c>
      <c r="I150" s="388">
        <f t="shared" si="11"/>
        <v>0</v>
      </c>
      <c r="J150" s="389">
        <f t="shared" si="12"/>
        <v>0</v>
      </c>
      <c r="K150" s="393"/>
      <c r="L150" s="347">
        <v>1824702</v>
      </c>
      <c r="M150" s="347">
        <v>2737053</v>
      </c>
      <c r="N150" s="394">
        <f t="shared" si="13"/>
        <v>4561755</v>
      </c>
      <c r="O150" s="361">
        <f t="shared" si="10"/>
        <v>4561755</v>
      </c>
      <c r="Q150" s="348"/>
    </row>
    <row r="151" spans="1:17" s="349" customFormat="1" x14ac:dyDescent="0.2">
      <c r="A151" s="418">
        <v>140</v>
      </c>
      <c r="B151" s="395" t="s">
        <v>292</v>
      </c>
      <c r="C151" s="396" t="s">
        <v>293</v>
      </c>
      <c r="D151" s="397"/>
      <c r="E151" s="398"/>
      <c r="F151" s="398"/>
      <c r="G151" s="398"/>
      <c r="H151" s="399">
        <f t="shared" si="11"/>
        <v>0</v>
      </c>
      <c r="I151" s="399">
        <f t="shared" si="11"/>
        <v>0</v>
      </c>
      <c r="J151" s="400">
        <f t="shared" si="12"/>
        <v>0</v>
      </c>
      <c r="K151" s="397"/>
      <c r="L151" s="398"/>
      <c r="M151" s="398"/>
      <c r="N151" s="401">
        <f t="shared" si="13"/>
        <v>0</v>
      </c>
      <c r="O151" s="402">
        <f t="shared" si="10"/>
        <v>0</v>
      </c>
      <c r="Q151" s="348"/>
    </row>
    <row r="152" spans="1:17" s="349" customFormat="1" x14ac:dyDescent="0.2">
      <c r="A152" s="289">
        <v>141</v>
      </c>
      <c r="B152" s="403" t="s">
        <v>339</v>
      </c>
      <c r="C152" s="404" t="s">
        <v>338</v>
      </c>
      <c r="D152" s="387"/>
      <c r="E152" s="347">
        <v>636181</v>
      </c>
      <c r="F152" s="347"/>
      <c r="G152" s="347">
        <v>4477735.5</v>
      </c>
      <c r="H152" s="372">
        <f t="shared" ref="H152" si="14">D152+F152</f>
        <v>0</v>
      </c>
      <c r="I152" s="372">
        <f t="shared" ref="I152" si="15">E152+G152</f>
        <v>5113916.5</v>
      </c>
      <c r="J152" s="389">
        <f t="shared" ref="J152" si="16">H152+I152</f>
        <v>5113916.5</v>
      </c>
      <c r="K152" s="387"/>
      <c r="L152" s="347"/>
      <c r="M152" s="347"/>
      <c r="N152" s="394">
        <f t="shared" ref="N152" si="17">SUM(K152:M152)</f>
        <v>0</v>
      </c>
      <c r="O152" s="361">
        <f t="shared" ref="O152" si="18">J152+N152</f>
        <v>5113916.5</v>
      </c>
      <c r="Q152" s="348"/>
    </row>
    <row r="153" spans="1:17" s="349" customFormat="1" ht="12.75" thickBot="1" x14ac:dyDescent="0.25">
      <c r="A153" s="405">
        <v>142</v>
      </c>
      <c r="B153" s="406" t="s">
        <v>341</v>
      </c>
      <c r="C153" s="407" t="s">
        <v>340</v>
      </c>
      <c r="D153" s="408"/>
      <c r="E153" s="409"/>
      <c r="F153" s="409"/>
      <c r="G153" s="409"/>
      <c r="H153" s="410">
        <f t="shared" ref="H153" si="19">D153+F153</f>
        <v>0</v>
      </c>
      <c r="I153" s="410">
        <f t="shared" ref="I153" si="20">E153+G153</f>
        <v>0</v>
      </c>
      <c r="J153" s="411">
        <f t="shared" ref="J153" si="21">H153+I153</f>
        <v>0</v>
      </c>
      <c r="K153" s="408"/>
      <c r="L153" s="409"/>
      <c r="M153" s="409">
        <v>22186717.5</v>
      </c>
      <c r="N153" s="412">
        <f t="shared" ref="N153" si="22">SUM(K153:M153)</f>
        <v>22186717.5</v>
      </c>
      <c r="O153" s="413">
        <f t="shared" ref="O153" si="23">J153+N153</f>
        <v>22186717.5</v>
      </c>
      <c r="Q153" s="348"/>
    </row>
  </sheetData>
  <mergeCells count="18">
    <mergeCell ref="N4:N5"/>
    <mergeCell ref="D3:J3"/>
    <mergeCell ref="O3:O5"/>
    <mergeCell ref="A91:A94"/>
    <mergeCell ref="B91:B94"/>
    <mergeCell ref="K3:N3"/>
    <mergeCell ref="K4:K5"/>
    <mergeCell ref="M4:M5"/>
    <mergeCell ref="L4:L5"/>
    <mergeCell ref="A1:H1"/>
    <mergeCell ref="A8:C8"/>
    <mergeCell ref="A6:C6"/>
    <mergeCell ref="C3:C5"/>
    <mergeCell ref="B3:B5"/>
    <mergeCell ref="A3:A5"/>
    <mergeCell ref="D4:E4"/>
    <mergeCell ref="F4:G4"/>
    <mergeCell ref="H4:J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53"/>
  <sheetViews>
    <sheetView zoomScale="90" zoomScaleNormal="90" workbookViewId="0">
      <pane xSplit="3" ySplit="8" topLeftCell="D9" activePane="bottomRight" state="frozen"/>
      <selection pane="topRight" activeCell="D1" sqref="D1"/>
      <selection pane="bottomLeft" activeCell="A12" sqref="A12"/>
      <selection pane="bottomRight" activeCell="K18" sqref="K18"/>
    </sheetView>
  </sheetViews>
  <sheetFormatPr defaultRowHeight="12" x14ac:dyDescent="0.2"/>
  <cols>
    <col min="1" max="1" width="5.140625" style="36" customWidth="1"/>
    <col min="2" max="2" width="9.140625" style="36"/>
    <col min="3" max="3" width="34.140625" style="36" customWidth="1"/>
    <col min="4" max="4" width="14" style="37" customWidth="1"/>
    <col min="5" max="5" width="12.85546875" style="37" customWidth="1"/>
    <col min="6" max="6" width="12.85546875" style="38" customWidth="1"/>
    <col min="7" max="7" width="11.85546875" style="37" customWidth="1"/>
    <col min="8" max="8" width="12.7109375" style="37" customWidth="1"/>
    <col min="9" max="9" width="14.140625" style="38" customWidth="1"/>
    <col min="10" max="10" width="14" style="38" customWidth="1"/>
    <col min="11" max="12" width="13.42578125" style="43" customWidth="1"/>
    <col min="13" max="13" width="13.85546875" style="65" customWidth="1"/>
    <col min="14" max="14" width="12.5703125" style="43" customWidth="1"/>
    <col min="15" max="15" width="14.140625" style="43" customWidth="1"/>
    <col min="16" max="16" width="12.85546875" style="65" customWidth="1"/>
    <col min="17" max="17" width="15.7109375" style="65" customWidth="1"/>
    <col min="18" max="16384" width="9.140625" style="36"/>
  </cols>
  <sheetData>
    <row r="1" spans="1:17" ht="15.75" x14ac:dyDescent="0.25">
      <c r="A1" s="558" t="s">
        <v>327</v>
      </c>
      <c r="B1" s="559"/>
      <c r="C1" s="559"/>
      <c r="D1" s="559"/>
      <c r="E1" s="559"/>
      <c r="F1" s="559"/>
      <c r="G1" s="559"/>
      <c r="H1" s="559"/>
      <c r="I1" s="559"/>
      <c r="J1" s="559"/>
      <c r="K1" s="560"/>
      <c r="L1" s="560"/>
      <c r="M1" s="560"/>
      <c r="N1" s="560"/>
      <c r="O1" s="560"/>
      <c r="P1" s="560"/>
    </row>
    <row r="2" spans="1:17" ht="12.75" thickBot="1" x14ac:dyDescent="0.25"/>
    <row r="3" spans="1:17" s="33" customFormat="1" ht="15" customHeight="1" x14ac:dyDescent="0.2">
      <c r="A3" s="455" t="s">
        <v>45</v>
      </c>
      <c r="B3" s="458" t="s">
        <v>295</v>
      </c>
      <c r="C3" s="461" t="s">
        <v>46</v>
      </c>
      <c r="D3" s="567" t="s">
        <v>290</v>
      </c>
      <c r="E3" s="568"/>
      <c r="F3" s="568"/>
      <c r="G3" s="568"/>
      <c r="H3" s="568"/>
      <c r="I3" s="568"/>
      <c r="J3" s="569"/>
      <c r="K3" s="552" t="s">
        <v>301</v>
      </c>
      <c r="L3" s="553"/>
      <c r="M3" s="554"/>
      <c r="N3" s="552" t="s">
        <v>302</v>
      </c>
      <c r="O3" s="557"/>
      <c r="P3" s="492"/>
      <c r="Q3" s="549" t="s">
        <v>289</v>
      </c>
    </row>
    <row r="4" spans="1:17" s="33" customFormat="1" ht="13.5" customHeight="1" x14ac:dyDescent="0.2">
      <c r="A4" s="561"/>
      <c r="B4" s="563"/>
      <c r="C4" s="565"/>
      <c r="D4" s="570" t="s">
        <v>252</v>
      </c>
      <c r="E4" s="571"/>
      <c r="F4" s="572"/>
      <c r="G4" s="573" t="s">
        <v>253</v>
      </c>
      <c r="H4" s="574"/>
      <c r="I4" s="575"/>
      <c r="J4" s="576" t="s">
        <v>257</v>
      </c>
      <c r="K4" s="555"/>
      <c r="L4" s="556"/>
      <c r="M4" s="494"/>
      <c r="N4" s="555"/>
      <c r="O4" s="556"/>
      <c r="P4" s="494"/>
      <c r="Q4" s="550"/>
    </row>
    <row r="5" spans="1:17" s="33" customFormat="1" ht="36.75" customHeight="1" x14ac:dyDescent="0.2">
      <c r="A5" s="562"/>
      <c r="B5" s="564"/>
      <c r="C5" s="566"/>
      <c r="D5" s="70" t="s">
        <v>328</v>
      </c>
      <c r="E5" s="75" t="s">
        <v>285</v>
      </c>
      <c r="F5" s="224" t="s">
        <v>257</v>
      </c>
      <c r="G5" s="99" t="s">
        <v>328</v>
      </c>
      <c r="H5" s="75" t="s">
        <v>285</v>
      </c>
      <c r="I5" s="225" t="s">
        <v>257</v>
      </c>
      <c r="J5" s="577"/>
      <c r="K5" s="70" t="s">
        <v>328</v>
      </c>
      <c r="L5" s="75" t="s">
        <v>285</v>
      </c>
      <c r="M5" s="121" t="s">
        <v>257</v>
      </c>
      <c r="N5" s="99" t="s">
        <v>328</v>
      </c>
      <c r="O5" s="75" t="s">
        <v>285</v>
      </c>
      <c r="P5" s="121" t="s">
        <v>257</v>
      </c>
      <c r="Q5" s="551"/>
    </row>
    <row r="6" spans="1:17" s="64" customFormat="1" ht="13.5" customHeight="1" x14ac:dyDescent="0.2">
      <c r="A6" s="450" t="s">
        <v>246</v>
      </c>
      <c r="B6" s="507"/>
      <c r="C6" s="452"/>
      <c r="D6" s="115">
        <f>SUM(D7:D8)</f>
        <v>8898661.9200000018</v>
      </c>
      <c r="E6" s="114">
        <f>SUM(E7:E8)</f>
        <v>28095606</v>
      </c>
      <c r="F6" s="114">
        <f>SUM(F7:F8)</f>
        <v>36994301.75</v>
      </c>
      <c r="G6" s="114">
        <f>SUM(G7:G8)</f>
        <v>3195295.2600000002</v>
      </c>
      <c r="H6" s="114">
        <f>SUM(H7:H8)</f>
        <v>10088694</v>
      </c>
      <c r="I6" s="114">
        <f>SUM(I7:I8)</f>
        <v>13284009.43</v>
      </c>
      <c r="J6" s="189">
        <f>SUM(J7:J8)</f>
        <v>50278311.18</v>
      </c>
      <c r="K6" s="190">
        <f>SUM(K7:K8)</f>
        <v>87369975</v>
      </c>
      <c r="L6" s="114">
        <f>SUM(L7:L8)</f>
        <v>206860218.24000001</v>
      </c>
      <c r="M6" s="117">
        <f>SUM(M7:M8)</f>
        <v>294282456.44</v>
      </c>
      <c r="N6" s="115">
        <f>SUM(N7:N8)</f>
        <v>13139737.5</v>
      </c>
      <c r="O6" s="114">
        <f>SUM(O7:O8)</f>
        <v>35214496.5</v>
      </c>
      <c r="P6" s="189">
        <f>SUM(P7:P8)</f>
        <v>48354375.729999997</v>
      </c>
      <c r="Q6" s="223">
        <f>SUM(Q7:Q8)</f>
        <v>392915143.34999996</v>
      </c>
    </row>
    <row r="7" spans="1:17" s="49" customFormat="1" ht="15" customHeight="1" x14ac:dyDescent="0.2">
      <c r="A7" s="32"/>
      <c r="B7" s="34"/>
      <c r="C7" s="106" t="s">
        <v>55</v>
      </c>
      <c r="D7" s="185"/>
      <c r="E7" s="186"/>
      <c r="F7" s="169">
        <v>33.83</v>
      </c>
      <c r="G7" s="68"/>
      <c r="H7" s="68"/>
      <c r="I7" s="68">
        <v>20.170000000000002</v>
      </c>
      <c r="J7" s="232">
        <f t="shared" ref="J7" si="0">F7+I7</f>
        <v>54</v>
      </c>
      <c r="K7" s="188"/>
      <c r="L7" s="68"/>
      <c r="M7" s="125">
        <v>52263.199999999997</v>
      </c>
      <c r="N7" s="187"/>
      <c r="O7" s="68"/>
      <c r="P7" s="39">
        <v>141.72999999999999</v>
      </c>
      <c r="Q7" s="220">
        <f>J7+M7+P7</f>
        <v>52458.93</v>
      </c>
    </row>
    <row r="8" spans="1:17" s="64" customFormat="1" ht="14.25" customHeight="1" x14ac:dyDescent="0.2">
      <c r="A8" s="450" t="s">
        <v>245</v>
      </c>
      <c r="B8" s="507"/>
      <c r="C8" s="452"/>
      <c r="D8" s="214">
        <f>SUM(D9:D153)-D91</f>
        <v>8898661.9200000018</v>
      </c>
      <c r="E8" s="323">
        <f t="shared" ref="E8:Q8" si="1">SUM(E9:E153)-E91</f>
        <v>28095606</v>
      </c>
      <c r="F8" s="323">
        <f t="shared" si="1"/>
        <v>36994267.920000002</v>
      </c>
      <c r="G8" s="323">
        <f t="shared" si="1"/>
        <v>3195295.2600000002</v>
      </c>
      <c r="H8" s="323">
        <f t="shared" si="1"/>
        <v>10088694</v>
      </c>
      <c r="I8" s="323">
        <f t="shared" si="1"/>
        <v>13283989.26</v>
      </c>
      <c r="J8" s="314">
        <f t="shared" si="1"/>
        <v>50278257.18</v>
      </c>
      <c r="K8" s="214">
        <f t="shared" si="1"/>
        <v>87369975</v>
      </c>
      <c r="L8" s="323">
        <f t="shared" si="1"/>
        <v>206860218.24000001</v>
      </c>
      <c r="M8" s="314">
        <f t="shared" si="1"/>
        <v>294230193.24000001</v>
      </c>
      <c r="N8" s="214">
        <f t="shared" si="1"/>
        <v>13139737.5</v>
      </c>
      <c r="O8" s="323">
        <f t="shared" si="1"/>
        <v>35214496.5</v>
      </c>
      <c r="P8" s="314">
        <f t="shared" si="1"/>
        <v>48354234</v>
      </c>
      <c r="Q8" s="299">
        <f t="shared" si="1"/>
        <v>392862684.41999996</v>
      </c>
    </row>
    <row r="9" spans="1:17" x14ac:dyDescent="0.2">
      <c r="A9" s="44">
        <v>1</v>
      </c>
      <c r="B9" s="176" t="s">
        <v>57</v>
      </c>
      <c r="C9" s="107" t="s">
        <v>43</v>
      </c>
      <c r="D9" s="221"/>
      <c r="E9" s="50"/>
      <c r="F9" s="169">
        <f>SUM(D9:E9)</f>
        <v>0</v>
      </c>
      <c r="G9" s="50"/>
      <c r="H9" s="50"/>
      <c r="I9" s="226">
        <f>SUM(G9:H9)</f>
        <v>0</v>
      </c>
      <c r="J9" s="216">
        <f>F9+I9</f>
        <v>0</v>
      </c>
      <c r="K9" s="101"/>
      <c r="L9" s="50"/>
      <c r="M9" s="125">
        <f>SUM(K9:L9)</f>
        <v>0</v>
      </c>
      <c r="N9" s="101"/>
      <c r="O9" s="50"/>
      <c r="P9" s="39">
        <f>SUM(N9:O9)</f>
        <v>0</v>
      </c>
      <c r="Q9" s="331">
        <f>J9+M9+P9</f>
        <v>0</v>
      </c>
    </row>
    <row r="10" spans="1:17" x14ac:dyDescent="0.2">
      <c r="A10" s="44">
        <v>2</v>
      </c>
      <c r="B10" s="176" t="s">
        <v>58</v>
      </c>
      <c r="C10" s="107" t="s">
        <v>230</v>
      </c>
      <c r="D10" s="221"/>
      <c r="E10" s="50"/>
      <c r="F10" s="169">
        <f t="shared" ref="F10:F73" si="2">SUM(D10:E10)</f>
        <v>0</v>
      </c>
      <c r="G10" s="50"/>
      <c r="H10" s="50"/>
      <c r="I10" s="226">
        <f t="shared" ref="I10:I73" si="3">SUM(G10:H10)</f>
        <v>0</v>
      </c>
      <c r="J10" s="216">
        <f t="shared" ref="J10:J73" si="4">F10+I10</f>
        <v>0</v>
      </c>
      <c r="K10" s="101"/>
      <c r="L10" s="50"/>
      <c r="M10" s="125">
        <f t="shared" ref="M10:M73" si="5">SUM(K10:L10)</f>
        <v>0</v>
      </c>
      <c r="N10" s="101"/>
      <c r="O10" s="50"/>
      <c r="P10" s="39">
        <f t="shared" ref="P10:P73" si="6">SUM(N10:O10)</f>
        <v>0</v>
      </c>
      <c r="Q10" s="220">
        <f t="shared" ref="Q10:Q73" si="7">J10+M10+P10</f>
        <v>0</v>
      </c>
    </row>
    <row r="11" spans="1:17" x14ac:dyDescent="0.2">
      <c r="A11" s="44">
        <v>3</v>
      </c>
      <c r="B11" s="177" t="s">
        <v>59</v>
      </c>
      <c r="C11" s="108" t="s">
        <v>5</v>
      </c>
      <c r="D11" s="101">
        <v>536462.4</v>
      </c>
      <c r="E11" s="50"/>
      <c r="F11" s="169">
        <f t="shared" si="2"/>
        <v>536462.4</v>
      </c>
      <c r="G11" s="50">
        <v>146222.56</v>
      </c>
      <c r="H11" s="50"/>
      <c r="I11" s="226">
        <f t="shared" si="3"/>
        <v>146222.56</v>
      </c>
      <c r="J11" s="120">
        <f t="shared" si="4"/>
        <v>682684.96</v>
      </c>
      <c r="K11" s="101"/>
      <c r="L11" s="50"/>
      <c r="M11" s="125">
        <f t="shared" si="5"/>
        <v>0</v>
      </c>
      <c r="N11" s="101">
        <v>2627947.5</v>
      </c>
      <c r="O11" s="50"/>
      <c r="P11" s="39">
        <f t="shared" si="6"/>
        <v>2627947.5</v>
      </c>
      <c r="Q11" s="220">
        <f t="shared" si="7"/>
        <v>3310632.46</v>
      </c>
    </row>
    <row r="12" spans="1:17" x14ac:dyDescent="0.2">
      <c r="A12" s="44">
        <v>4</v>
      </c>
      <c r="B12" s="176" t="s">
        <v>60</v>
      </c>
      <c r="C12" s="107" t="s">
        <v>231</v>
      </c>
      <c r="D12" s="101"/>
      <c r="E12" s="50"/>
      <c r="F12" s="169">
        <f t="shared" si="2"/>
        <v>0</v>
      </c>
      <c r="G12" s="50"/>
      <c r="H12" s="50"/>
      <c r="I12" s="226">
        <f t="shared" si="3"/>
        <v>0</v>
      </c>
      <c r="J12" s="120">
        <f t="shared" si="4"/>
        <v>0</v>
      </c>
      <c r="K12" s="101"/>
      <c r="L12" s="50"/>
      <c r="M12" s="39">
        <f t="shared" si="5"/>
        <v>0</v>
      </c>
      <c r="N12" s="100"/>
      <c r="O12" s="50"/>
      <c r="P12" s="39">
        <f t="shared" si="6"/>
        <v>0</v>
      </c>
      <c r="Q12" s="123">
        <f t="shared" si="7"/>
        <v>0</v>
      </c>
    </row>
    <row r="13" spans="1:17" x14ac:dyDescent="0.2">
      <c r="A13" s="44">
        <v>5</v>
      </c>
      <c r="B13" s="176" t="s">
        <v>61</v>
      </c>
      <c r="C13" s="107" t="s">
        <v>8</v>
      </c>
      <c r="D13" s="101"/>
      <c r="E13" s="50"/>
      <c r="F13" s="169">
        <f t="shared" si="2"/>
        <v>0</v>
      </c>
      <c r="G13" s="50"/>
      <c r="H13" s="50"/>
      <c r="I13" s="226">
        <f t="shared" si="3"/>
        <v>0</v>
      </c>
      <c r="J13" s="120">
        <f t="shared" si="4"/>
        <v>0</v>
      </c>
      <c r="K13" s="101"/>
      <c r="L13" s="50"/>
      <c r="M13" s="39">
        <f t="shared" si="5"/>
        <v>0</v>
      </c>
      <c r="N13" s="100"/>
      <c r="O13" s="50"/>
      <c r="P13" s="39">
        <f t="shared" si="6"/>
        <v>0</v>
      </c>
      <c r="Q13" s="123">
        <f t="shared" si="7"/>
        <v>0</v>
      </c>
    </row>
    <row r="14" spans="1:17" x14ac:dyDescent="0.2">
      <c r="A14" s="44">
        <v>6</v>
      </c>
      <c r="B14" s="177" t="s">
        <v>62</v>
      </c>
      <c r="C14" s="108" t="s">
        <v>63</v>
      </c>
      <c r="D14" s="101"/>
      <c r="E14" s="50"/>
      <c r="F14" s="169">
        <f t="shared" si="2"/>
        <v>0</v>
      </c>
      <c r="G14" s="50"/>
      <c r="H14" s="50"/>
      <c r="I14" s="226">
        <f t="shared" si="3"/>
        <v>0</v>
      </c>
      <c r="J14" s="120">
        <f t="shared" si="4"/>
        <v>0</v>
      </c>
      <c r="K14" s="101"/>
      <c r="L14" s="50"/>
      <c r="M14" s="39">
        <f t="shared" si="5"/>
        <v>0</v>
      </c>
      <c r="N14" s="100"/>
      <c r="O14" s="50"/>
      <c r="P14" s="39">
        <f t="shared" si="6"/>
        <v>0</v>
      </c>
      <c r="Q14" s="123">
        <f t="shared" si="7"/>
        <v>0</v>
      </c>
    </row>
    <row r="15" spans="1:17" x14ac:dyDescent="0.2">
      <c r="A15" s="44">
        <v>7</v>
      </c>
      <c r="B15" s="72" t="s">
        <v>64</v>
      </c>
      <c r="C15" s="96" t="s">
        <v>232</v>
      </c>
      <c r="D15" s="101"/>
      <c r="E15" s="50"/>
      <c r="F15" s="169">
        <f t="shared" si="2"/>
        <v>0</v>
      </c>
      <c r="G15" s="50"/>
      <c r="H15" s="50"/>
      <c r="I15" s="226">
        <f t="shared" si="3"/>
        <v>0</v>
      </c>
      <c r="J15" s="120">
        <f t="shared" si="4"/>
        <v>0</v>
      </c>
      <c r="K15" s="101"/>
      <c r="L15" s="50"/>
      <c r="M15" s="39">
        <f t="shared" si="5"/>
        <v>0</v>
      </c>
      <c r="N15" s="100"/>
      <c r="O15" s="50"/>
      <c r="P15" s="39">
        <f t="shared" si="6"/>
        <v>0</v>
      </c>
      <c r="Q15" s="123">
        <f t="shared" si="7"/>
        <v>0</v>
      </c>
    </row>
    <row r="16" spans="1:17" x14ac:dyDescent="0.2">
      <c r="A16" s="44">
        <v>8</v>
      </c>
      <c r="B16" s="177" t="s">
        <v>65</v>
      </c>
      <c r="C16" s="108" t="s">
        <v>17</v>
      </c>
      <c r="D16" s="101"/>
      <c r="E16" s="50"/>
      <c r="F16" s="169">
        <f t="shared" si="2"/>
        <v>0</v>
      </c>
      <c r="G16" s="50"/>
      <c r="H16" s="50"/>
      <c r="I16" s="226">
        <f t="shared" si="3"/>
        <v>0</v>
      </c>
      <c r="J16" s="120">
        <f t="shared" si="4"/>
        <v>0</v>
      </c>
      <c r="K16" s="101"/>
      <c r="L16" s="50"/>
      <c r="M16" s="39">
        <f t="shared" si="5"/>
        <v>0</v>
      </c>
      <c r="N16" s="100"/>
      <c r="O16" s="50"/>
      <c r="P16" s="39">
        <f t="shared" si="6"/>
        <v>0</v>
      </c>
      <c r="Q16" s="123">
        <f t="shared" si="7"/>
        <v>0</v>
      </c>
    </row>
    <row r="17" spans="1:17" x14ac:dyDescent="0.2">
      <c r="A17" s="44">
        <v>9</v>
      </c>
      <c r="B17" s="177" t="s">
        <v>66</v>
      </c>
      <c r="C17" s="108" t="s">
        <v>6</v>
      </c>
      <c r="D17" s="101"/>
      <c r="E17" s="50"/>
      <c r="F17" s="169">
        <f t="shared" si="2"/>
        <v>0</v>
      </c>
      <c r="G17" s="50"/>
      <c r="H17" s="50"/>
      <c r="I17" s="226">
        <f t="shared" si="3"/>
        <v>0</v>
      </c>
      <c r="J17" s="120">
        <f t="shared" si="4"/>
        <v>0</v>
      </c>
      <c r="K17" s="101"/>
      <c r="L17" s="50"/>
      <c r="M17" s="39">
        <f t="shared" si="5"/>
        <v>0</v>
      </c>
      <c r="N17" s="100"/>
      <c r="O17" s="50"/>
      <c r="P17" s="39">
        <f t="shared" si="6"/>
        <v>0</v>
      </c>
      <c r="Q17" s="123">
        <f t="shared" si="7"/>
        <v>0</v>
      </c>
    </row>
    <row r="18" spans="1:17" x14ac:dyDescent="0.2">
      <c r="A18" s="44">
        <v>10</v>
      </c>
      <c r="B18" s="177" t="s">
        <v>67</v>
      </c>
      <c r="C18" s="108" t="s">
        <v>18</v>
      </c>
      <c r="D18" s="101">
        <v>536462.4</v>
      </c>
      <c r="E18" s="50"/>
      <c r="F18" s="169">
        <f t="shared" si="2"/>
        <v>536462.4</v>
      </c>
      <c r="G18" s="50">
        <v>207702.5</v>
      </c>
      <c r="H18" s="50"/>
      <c r="I18" s="226">
        <f t="shared" si="3"/>
        <v>207702.5</v>
      </c>
      <c r="J18" s="120">
        <f t="shared" si="4"/>
        <v>744164.9</v>
      </c>
      <c r="K18" s="101">
        <v>12481425</v>
      </c>
      <c r="L18" s="50"/>
      <c r="M18" s="39">
        <f t="shared" si="5"/>
        <v>12481425</v>
      </c>
      <c r="N18" s="100"/>
      <c r="O18" s="50"/>
      <c r="P18" s="39">
        <f t="shared" si="6"/>
        <v>0</v>
      </c>
      <c r="Q18" s="123">
        <f t="shared" si="7"/>
        <v>13225589.9</v>
      </c>
    </row>
    <row r="19" spans="1:17" x14ac:dyDescent="0.2">
      <c r="A19" s="44">
        <v>11</v>
      </c>
      <c r="B19" s="177" t="s">
        <v>68</v>
      </c>
      <c r="C19" s="108" t="s">
        <v>7</v>
      </c>
      <c r="D19" s="101"/>
      <c r="E19" s="50"/>
      <c r="F19" s="169">
        <f t="shared" si="2"/>
        <v>0</v>
      </c>
      <c r="G19" s="50"/>
      <c r="H19" s="50"/>
      <c r="I19" s="226">
        <f t="shared" si="3"/>
        <v>0</v>
      </c>
      <c r="J19" s="120">
        <f t="shared" si="4"/>
        <v>0</v>
      </c>
      <c r="K19" s="101"/>
      <c r="L19" s="50"/>
      <c r="M19" s="39">
        <f t="shared" si="5"/>
        <v>0</v>
      </c>
      <c r="N19" s="100"/>
      <c r="O19" s="50"/>
      <c r="P19" s="39">
        <f t="shared" si="6"/>
        <v>0</v>
      </c>
      <c r="Q19" s="123">
        <f t="shared" si="7"/>
        <v>0</v>
      </c>
    </row>
    <row r="20" spans="1:17" x14ac:dyDescent="0.2">
      <c r="A20" s="44">
        <v>12</v>
      </c>
      <c r="B20" s="177" t="s">
        <v>69</v>
      </c>
      <c r="C20" s="108" t="s">
        <v>19</v>
      </c>
      <c r="D20" s="101"/>
      <c r="E20" s="50"/>
      <c r="F20" s="169">
        <f t="shared" si="2"/>
        <v>0</v>
      </c>
      <c r="G20" s="50"/>
      <c r="H20" s="50"/>
      <c r="I20" s="226">
        <f t="shared" si="3"/>
        <v>0</v>
      </c>
      <c r="J20" s="120">
        <f t="shared" si="4"/>
        <v>0</v>
      </c>
      <c r="K20" s="101"/>
      <c r="L20" s="50"/>
      <c r="M20" s="39">
        <f t="shared" si="5"/>
        <v>0</v>
      </c>
      <c r="N20" s="100"/>
      <c r="O20" s="50"/>
      <c r="P20" s="39">
        <f t="shared" si="6"/>
        <v>0</v>
      </c>
      <c r="Q20" s="123">
        <f t="shared" si="7"/>
        <v>0</v>
      </c>
    </row>
    <row r="21" spans="1:17" ht="12" customHeight="1" x14ac:dyDescent="0.2">
      <c r="A21" s="44">
        <v>13</v>
      </c>
      <c r="B21" s="178" t="s">
        <v>258</v>
      </c>
      <c r="C21" s="109" t="s">
        <v>259</v>
      </c>
      <c r="D21" s="101"/>
      <c r="E21" s="50"/>
      <c r="F21" s="169">
        <f t="shared" si="2"/>
        <v>0</v>
      </c>
      <c r="G21" s="50"/>
      <c r="H21" s="50"/>
      <c r="I21" s="226">
        <f t="shared" si="3"/>
        <v>0</v>
      </c>
      <c r="J21" s="120">
        <f t="shared" si="4"/>
        <v>0</v>
      </c>
      <c r="K21" s="101"/>
      <c r="L21" s="50"/>
      <c r="M21" s="39">
        <f t="shared" si="5"/>
        <v>0</v>
      </c>
      <c r="N21" s="100"/>
      <c r="O21" s="50"/>
      <c r="P21" s="39">
        <f t="shared" si="6"/>
        <v>0</v>
      </c>
      <c r="Q21" s="123">
        <f t="shared" si="7"/>
        <v>0</v>
      </c>
    </row>
    <row r="22" spans="1:17" ht="12" customHeight="1" x14ac:dyDescent="0.2">
      <c r="A22" s="44">
        <v>14</v>
      </c>
      <c r="B22" s="179" t="s">
        <v>70</v>
      </c>
      <c r="C22" s="110" t="s">
        <v>71</v>
      </c>
      <c r="D22" s="101"/>
      <c r="E22" s="50"/>
      <c r="F22" s="169">
        <f t="shared" si="2"/>
        <v>0</v>
      </c>
      <c r="G22" s="50"/>
      <c r="H22" s="50"/>
      <c r="I22" s="226">
        <f t="shared" si="3"/>
        <v>0</v>
      </c>
      <c r="J22" s="120">
        <f t="shared" si="4"/>
        <v>0</v>
      </c>
      <c r="K22" s="101"/>
      <c r="L22" s="50"/>
      <c r="M22" s="39">
        <f t="shared" si="5"/>
        <v>0</v>
      </c>
      <c r="N22" s="100"/>
      <c r="O22" s="50"/>
      <c r="P22" s="39">
        <f t="shared" si="6"/>
        <v>0</v>
      </c>
      <c r="Q22" s="123">
        <f t="shared" si="7"/>
        <v>0</v>
      </c>
    </row>
    <row r="23" spans="1:17" x14ac:dyDescent="0.2">
      <c r="A23" s="44">
        <v>15</v>
      </c>
      <c r="B23" s="177" t="s">
        <v>72</v>
      </c>
      <c r="C23" s="108" t="s">
        <v>22</v>
      </c>
      <c r="D23" s="101"/>
      <c r="E23" s="50"/>
      <c r="F23" s="169">
        <f t="shared" si="2"/>
        <v>0</v>
      </c>
      <c r="G23" s="50"/>
      <c r="H23" s="50"/>
      <c r="I23" s="226">
        <f t="shared" si="3"/>
        <v>0</v>
      </c>
      <c r="J23" s="120">
        <f t="shared" si="4"/>
        <v>0</v>
      </c>
      <c r="K23" s="101"/>
      <c r="L23" s="50"/>
      <c r="M23" s="39">
        <f t="shared" si="5"/>
        <v>0</v>
      </c>
      <c r="N23" s="100"/>
      <c r="O23" s="50"/>
      <c r="P23" s="39">
        <f t="shared" si="6"/>
        <v>0</v>
      </c>
      <c r="Q23" s="123">
        <f t="shared" si="7"/>
        <v>0</v>
      </c>
    </row>
    <row r="24" spans="1:17" x14ac:dyDescent="0.2">
      <c r="A24" s="44">
        <v>16</v>
      </c>
      <c r="B24" s="177" t="s">
        <v>73</v>
      </c>
      <c r="C24" s="108" t="s">
        <v>10</v>
      </c>
      <c r="D24" s="101"/>
      <c r="E24" s="50"/>
      <c r="F24" s="169">
        <f t="shared" si="2"/>
        <v>0</v>
      </c>
      <c r="G24" s="50"/>
      <c r="H24" s="50"/>
      <c r="I24" s="226">
        <f t="shared" si="3"/>
        <v>0</v>
      </c>
      <c r="J24" s="120">
        <f t="shared" si="4"/>
        <v>0</v>
      </c>
      <c r="K24" s="101"/>
      <c r="L24" s="50"/>
      <c r="M24" s="39">
        <f t="shared" si="5"/>
        <v>0</v>
      </c>
      <c r="N24" s="100"/>
      <c r="O24" s="50"/>
      <c r="P24" s="39">
        <f t="shared" si="6"/>
        <v>0</v>
      </c>
      <c r="Q24" s="123">
        <f t="shared" si="7"/>
        <v>0</v>
      </c>
    </row>
    <row r="25" spans="1:17" x14ac:dyDescent="0.2">
      <c r="A25" s="44">
        <v>17</v>
      </c>
      <c r="B25" s="177" t="s">
        <v>74</v>
      </c>
      <c r="C25" s="108" t="s">
        <v>233</v>
      </c>
      <c r="D25" s="101"/>
      <c r="E25" s="50"/>
      <c r="F25" s="169">
        <f t="shared" si="2"/>
        <v>0</v>
      </c>
      <c r="G25" s="50"/>
      <c r="H25" s="50"/>
      <c r="I25" s="226">
        <f t="shared" si="3"/>
        <v>0</v>
      </c>
      <c r="J25" s="120">
        <f t="shared" si="4"/>
        <v>0</v>
      </c>
      <c r="K25" s="101"/>
      <c r="L25" s="50"/>
      <c r="M25" s="39">
        <f t="shared" si="5"/>
        <v>0</v>
      </c>
      <c r="N25" s="100"/>
      <c r="O25" s="50"/>
      <c r="P25" s="39">
        <f t="shared" si="6"/>
        <v>0</v>
      </c>
      <c r="Q25" s="123">
        <f t="shared" si="7"/>
        <v>0</v>
      </c>
    </row>
    <row r="26" spans="1:17" x14ac:dyDescent="0.2">
      <c r="A26" s="44">
        <v>18</v>
      </c>
      <c r="B26" s="177" t="s">
        <v>75</v>
      </c>
      <c r="C26" s="108" t="s">
        <v>9</v>
      </c>
      <c r="D26" s="101">
        <v>1363202.4</v>
      </c>
      <c r="E26" s="50"/>
      <c r="F26" s="169">
        <f t="shared" si="2"/>
        <v>1363202.4</v>
      </c>
      <c r="G26" s="50">
        <v>742744.14</v>
      </c>
      <c r="H26" s="50"/>
      <c r="I26" s="226">
        <f t="shared" si="3"/>
        <v>742744.14</v>
      </c>
      <c r="J26" s="120">
        <f t="shared" si="4"/>
        <v>2105946.54</v>
      </c>
      <c r="K26" s="101"/>
      <c r="L26" s="50"/>
      <c r="M26" s="39">
        <f t="shared" si="5"/>
        <v>0</v>
      </c>
      <c r="N26" s="100"/>
      <c r="O26" s="50"/>
      <c r="P26" s="39">
        <f t="shared" si="6"/>
        <v>0</v>
      </c>
      <c r="Q26" s="123">
        <f t="shared" si="7"/>
        <v>2105946.54</v>
      </c>
    </row>
    <row r="27" spans="1:17" x14ac:dyDescent="0.2">
      <c r="A27" s="44">
        <v>19</v>
      </c>
      <c r="B27" s="176" t="s">
        <v>76</v>
      </c>
      <c r="C27" s="107" t="s">
        <v>11</v>
      </c>
      <c r="D27" s="101"/>
      <c r="E27" s="50"/>
      <c r="F27" s="169">
        <f t="shared" si="2"/>
        <v>0</v>
      </c>
      <c r="G27" s="50"/>
      <c r="H27" s="50"/>
      <c r="I27" s="226">
        <f t="shared" si="3"/>
        <v>0</v>
      </c>
      <c r="J27" s="120">
        <f t="shared" si="4"/>
        <v>0</v>
      </c>
      <c r="K27" s="101"/>
      <c r="L27" s="50"/>
      <c r="M27" s="39">
        <f t="shared" si="5"/>
        <v>0</v>
      </c>
      <c r="N27" s="100"/>
      <c r="O27" s="50"/>
      <c r="P27" s="39">
        <f t="shared" si="6"/>
        <v>0</v>
      </c>
      <c r="Q27" s="123">
        <f t="shared" si="7"/>
        <v>0</v>
      </c>
    </row>
    <row r="28" spans="1:17" x14ac:dyDescent="0.2">
      <c r="A28" s="44">
        <v>20</v>
      </c>
      <c r="B28" s="176" t="s">
        <v>77</v>
      </c>
      <c r="C28" s="107" t="s">
        <v>234</v>
      </c>
      <c r="D28" s="101"/>
      <c r="E28" s="50"/>
      <c r="F28" s="169">
        <f t="shared" si="2"/>
        <v>0</v>
      </c>
      <c r="G28" s="50"/>
      <c r="H28" s="50"/>
      <c r="I28" s="226">
        <f t="shared" si="3"/>
        <v>0</v>
      </c>
      <c r="J28" s="120">
        <f t="shared" si="4"/>
        <v>0</v>
      </c>
      <c r="K28" s="101"/>
      <c r="L28" s="50"/>
      <c r="M28" s="39">
        <f t="shared" si="5"/>
        <v>0</v>
      </c>
      <c r="N28" s="100"/>
      <c r="O28" s="50"/>
      <c r="P28" s="39">
        <f t="shared" si="6"/>
        <v>0</v>
      </c>
      <c r="Q28" s="123">
        <f t="shared" si="7"/>
        <v>0</v>
      </c>
    </row>
    <row r="29" spans="1:17" x14ac:dyDescent="0.2">
      <c r="A29" s="44">
        <v>21</v>
      </c>
      <c r="B29" s="176" t="s">
        <v>78</v>
      </c>
      <c r="C29" s="107" t="s">
        <v>79</v>
      </c>
      <c r="D29" s="101">
        <v>536462.4</v>
      </c>
      <c r="E29" s="50"/>
      <c r="F29" s="169">
        <f t="shared" si="2"/>
        <v>536462.4</v>
      </c>
      <c r="G29" s="50">
        <v>207702.5</v>
      </c>
      <c r="H29" s="50"/>
      <c r="I29" s="226">
        <f t="shared" si="3"/>
        <v>207702.5</v>
      </c>
      <c r="J29" s="120">
        <f t="shared" si="4"/>
        <v>744164.9</v>
      </c>
      <c r="K29" s="101">
        <v>12481425</v>
      </c>
      <c r="L29" s="50"/>
      <c r="M29" s="39">
        <f t="shared" si="5"/>
        <v>12481425</v>
      </c>
      <c r="N29" s="100"/>
      <c r="O29" s="50"/>
      <c r="P29" s="39">
        <f t="shared" si="6"/>
        <v>0</v>
      </c>
      <c r="Q29" s="123">
        <f t="shared" si="7"/>
        <v>13225589.9</v>
      </c>
    </row>
    <row r="30" spans="1:17" x14ac:dyDescent="0.2">
      <c r="A30" s="44">
        <v>22</v>
      </c>
      <c r="B30" s="176" t="s">
        <v>80</v>
      </c>
      <c r="C30" s="107" t="s">
        <v>39</v>
      </c>
      <c r="D30" s="101">
        <v>536094.96</v>
      </c>
      <c r="E30" s="50"/>
      <c r="F30" s="169">
        <f t="shared" si="2"/>
        <v>536094.96</v>
      </c>
      <c r="G30" s="50">
        <v>146222.56</v>
      </c>
      <c r="H30" s="50"/>
      <c r="I30" s="226">
        <f t="shared" si="3"/>
        <v>146222.56</v>
      </c>
      <c r="J30" s="120">
        <f t="shared" si="4"/>
        <v>682317.52</v>
      </c>
      <c r="K30" s="101">
        <v>6240712.5</v>
      </c>
      <c r="L30" s="50"/>
      <c r="M30" s="39">
        <f t="shared" si="5"/>
        <v>6240712.5</v>
      </c>
      <c r="N30" s="100"/>
      <c r="O30" s="50"/>
      <c r="P30" s="39">
        <f t="shared" si="6"/>
        <v>0</v>
      </c>
      <c r="Q30" s="123">
        <f t="shared" si="7"/>
        <v>6923030.0199999996</v>
      </c>
    </row>
    <row r="31" spans="1:17" x14ac:dyDescent="0.2">
      <c r="A31" s="44">
        <v>23</v>
      </c>
      <c r="B31" s="177" t="s">
        <v>81</v>
      </c>
      <c r="C31" s="108" t="s">
        <v>82</v>
      </c>
      <c r="D31" s="101"/>
      <c r="E31" s="50"/>
      <c r="F31" s="169">
        <f t="shared" si="2"/>
        <v>0</v>
      </c>
      <c r="G31" s="50"/>
      <c r="H31" s="50"/>
      <c r="I31" s="226">
        <f t="shared" si="3"/>
        <v>0</v>
      </c>
      <c r="J31" s="120">
        <f t="shared" si="4"/>
        <v>0</v>
      </c>
      <c r="K31" s="101"/>
      <c r="L31" s="50"/>
      <c r="M31" s="39">
        <f t="shared" si="5"/>
        <v>0</v>
      </c>
      <c r="N31" s="100"/>
      <c r="O31" s="50"/>
      <c r="P31" s="39">
        <f t="shared" si="6"/>
        <v>0</v>
      </c>
      <c r="Q31" s="123">
        <f t="shared" si="7"/>
        <v>0</v>
      </c>
    </row>
    <row r="32" spans="1:17" x14ac:dyDescent="0.2">
      <c r="A32" s="44">
        <v>24</v>
      </c>
      <c r="B32" s="177" t="s">
        <v>83</v>
      </c>
      <c r="C32" s="108" t="s">
        <v>84</v>
      </c>
      <c r="D32" s="101"/>
      <c r="E32" s="50"/>
      <c r="F32" s="169">
        <f t="shared" si="2"/>
        <v>0</v>
      </c>
      <c r="G32" s="50"/>
      <c r="H32" s="50"/>
      <c r="I32" s="226">
        <f t="shared" si="3"/>
        <v>0</v>
      </c>
      <c r="J32" s="120">
        <f t="shared" si="4"/>
        <v>0</v>
      </c>
      <c r="K32" s="101"/>
      <c r="L32" s="50"/>
      <c r="M32" s="39">
        <f t="shared" si="5"/>
        <v>0</v>
      </c>
      <c r="N32" s="100"/>
      <c r="O32" s="50"/>
      <c r="P32" s="39">
        <f t="shared" si="6"/>
        <v>0</v>
      </c>
      <c r="Q32" s="123">
        <f t="shared" si="7"/>
        <v>0</v>
      </c>
    </row>
    <row r="33" spans="1:17" ht="24" x14ac:dyDescent="0.2">
      <c r="A33" s="44">
        <v>25</v>
      </c>
      <c r="B33" s="177" t="s">
        <v>85</v>
      </c>
      <c r="C33" s="108" t="s">
        <v>86</v>
      </c>
      <c r="D33" s="101"/>
      <c r="E33" s="50"/>
      <c r="F33" s="169">
        <f t="shared" si="2"/>
        <v>0</v>
      </c>
      <c r="G33" s="50"/>
      <c r="H33" s="50"/>
      <c r="I33" s="226">
        <f t="shared" si="3"/>
        <v>0</v>
      </c>
      <c r="J33" s="120">
        <f t="shared" si="4"/>
        <v>0</v>
      </c>
      <c r="K33" s="101"/>
      <c r="L33" s="50"/>
      <c r="M33" s="39">
        <f t="shared" si="5"/>
        <v>0</v>
      </c>
      <c r="N33" s="100"/>
      <c r="O33" s="50"/>
      <c r="P33" s="39">
        <f t="shared" si="6"/>
        <v>0</v>
      </c>
      <c r="Q33" s="123">
        <f t="shared" si="7"/>
        <v>0</v>
      </c>
    </row>
    <row r="34" spans="1:17" x14ac:dyDescent="0.2">
      <c r="A34" s="44">
        <v>26</v>
      </c>
      <c r="B34" s="176" t="s">
        <v>87</v>
      </c>
      <c r="C34" s="96" t="s">
        <v>88</v>
      </c>
      <c r="D34" s="101">
        <v>536094.96</v>
      </c>
      <c r="E34" s="50"/>
      <c r="F34" s="169">
        <f t="shared" si="2"/>
        <v>536094.96</v>
      </c>
      <c r="G34" s="50">
        <v>207702.5</v>
      </c>
      <c r="H34" s="50"/>
      <c r="I34" s="226">
        <f t="shared" si="3"/>
        <v>207702.5</v>
      </c>
      <c r="J34" s="120">
        <f t="shared" si="4"/>
        <v>743797.46</v>
      </c>
      <c r="K34" s="101">
        <v>12481425</v>
      </c>
      <c r="L34" s="50"/>
      <c r="M34" s="39">
        <f t="shared" si="5"/>
        <v>12481425</v>
      </c>
      <c r="N34" s="100">
        <v>2627947.5</v>
      </c>
      <c r="O34" s="50"/>
      <c r="P34" s="39">
        <f t="shared" si="6"/>
        <v>2627947.5</v>
      </c>
      <c r="Q34" s="123">
        <f t="shared" si="7"/>
        <v>15853169.960000001</v>
      </c>
    </row>
    <row r="35" spans="1:17" x14ac:dyDescent="0.2">
      <c r="A35" s="44">
        <v>27</v>
      </c>
      <c r="B35" s="177" t="s">
        <v>89</v>
      </c>
      <c r="C35" s="108" t="s">
        <v>90</v>
      </c>
      <c r="D35" s="101"/>
      <c r="E35" s="50"/>
      <c r="F35" s="169">
        <f t="shared" si="2"/>
        <v>0</v>
      </c>
      <c r="G35" s="50"/>
      <c r="H35" s="50"/>
      <c r="I35" s="226">
        <f t="shared" si="3"/>
        <v>0</v>
      </c>
      <c r="J35" s="120">
        <f t="shared" si="4"/>
        <v>0</v>
      </c>
      <c r="K35" s="101"/>
      <c r="L35" s="50"/>
      <c r="M35" s="39">
        <f t="shared" si="5"/>
        <v>0</v>
      </c>
      <c r="N35" s="100"/>
      <c r="O35" s="50"/>
      <c r="P35" s="39">
        <f t="shared" si="6"/>
        <v>0</v>
      </c>
      <c r="Q35" s="123">
        <f t="shared" si="7"/>
        <v>0</v>
      </c>
    </row>
    <row r="36" spans="1:17" x14ac:dyDescent="0.2">
      <c r="A36" s="44">
        <v>28</v>
      </c>
      <c r="B36" s="177" t="s">
        <v>91</v>
      </c>
      <c r="C36" s="108" t="s">
        <v>92</v>
      </c>
      <c r="D36" s="101"/>
      <c r="E36" s="50"/>
      <c r="F36" s="169">
        <f t="shared" si="2"/>
        <v>0</v>
      </c>
      <c r="G36" s="50"/>
      <c r="H36" s="50"/>
      <c r="I36" s="226">
        <f t="shared" si="3"/>
        <v>0</v>
      </c>
      <c r="J36" s="120">
        <f t="shared" si="4"/>
        <v>0</v>
      </c>
      <c r="K36" s="101"/>
      <c r="L36" s="50"/>
      <c r="M36" s="39">
        <f t="shared" si="5"/>
        <v>0</v>
      </c>
      <c r="N36" s="100"/>
      <c r="O36" s="50"/>
      <c r="P36" s="39">
        <f t="shared" si="6"/>
        <v>0</v>
      </c>
      <c r="Q36" s="123">
        <f t="shared" si="7"/>
        <v>0</v>
      </c>
    </row>
    <row r="37" spans="1:17" x14ac:dyDescent="0.2">
      <c r="A37" s="44">
        <v>29</v>
      </c>
      <c r="B37" s="176" t="s">
        <v>93</v>
      </c>
      <c r="C37" s="107" t="s">
        <v>94</v>
      </c>
      <c r="D37" s="101"/>
      <c r="E37" s="50"/>
      <c r="F37" s="169">
        <f t="shared" si="2"/>
        <v>0</v>
      </c>
      <c r="G37" s="50"/>
      <c r="H37" s="50"/>
      <c r="I37" s="226">
        <f t="shared" si="3"/>
        <v>0</v>
      </c>
      <c r="J37" s="120">
        <f t="shared" si="4"/>
        <v>0</v>
      </c>
      <c r="K37" s="101"/>
      <c r="L37" s="50"/>
      <c r="M37" s="39">
        <f t="shared" si="5"/>
        <v>0</v>
      </c>
      <c r="N37" s="100"/>
      <c r="O37" s="50"/>
      <c r="P37" s="39">
        <f t="shared" si="6"/>
        <v>0</v>
      </c>
      <c r="Q37" s="123">
        <f t="shared" si="7"/>
        <v>0</v>
      </c>
    </row>
    <row r="38" spans="1:17" ht="29.25" customHeight="1" x14ac:dyDescent="0.2">
      <c r="A38" s="44">
        <v>30</v>
      </c>
      <c r="B38" s="176" t="s">
        <v>95</v>
      </c>
      <c r="C38" s="96" t="s">
        <v>23</v>
      </c>
      <c r="D38" s="101"/>
      <c r="E38" s="50"/>
      <c r="F38" s="169">
        <f t="shared" si="2"/>
        <v>0</v>
      </c>
      <c r="G38" s="50"/>
      <c r="H38" s="50"/>
      <c r="I38" s="226">
        <f t="shared" si="3"/>
        <v>0</v>
      </c>
      <c r="J38" s="120">
        <f t="shared" si="4"/>
        <v>0</v>
      </c>
      <c r="K38" s="101"/>
      <c r="L38" s="50"/>
      <c r="M38" s="39">
        <f t="shared" si="5"/>
        <v>0</v>
      </c>
      <c r="N38" s="100"/>
      <c r="O38" s="50"/>
      <c r="P38" s="39">
        <f t="shared" si="6"/>
        <v>0</v>
      </c>
      <c r="Q38" s="123">
        <f t="shared" si="7"/>
        <v>0</v>
      </c>
    </row>
    <row r="39" spans="1:17" x14ac:dyDescent="0.2">
      <c r="A39" s="44">
        <v>31</v>
      </c>
      <c r="B39" s="176" t="s">
        <v>96</v>
      </c>
      <c r="C39" s="107" t="s">
        <v>56</v>
      </c>
      <c r="D39" s="101"/>
      <c r="E39" s="50"/>
      <c r="F39" s="169">
        <f t="shared" si="2"/>
        <v>0</v>
      </c>
      <c r="G39" s="50"/>
      <c r="H39" s="50"/>
      <c r="I39" s="226">
        <f t="shared" si="3"/>
        <v>0</v>
      </c>
      <c r="J39" s="120">
        <f t="shared" si="4"/>
        <v>0</v>
      </c>
      <c r="K39" s="101"/>
      <c r="L39" s="50"/>
      <c r="M39" s="39">
        <f t="shared" si="5"/>
        <v>0</v>
      </c>
      <c r="N39" s="100"/>
      <c r="O39" s="50"/>
      <c r="P39" s="39">
        <f t="shared" si="6"/>
        <v>0</v>
      </c>
      <c r="Q39" s="123">
        <f t="shared" si="7"/>
        <v>0</v>
      </c>
    </row>
    <row r="40" spans="1:17" x14ac:dyDescent="0.2">
      <c r="A40" s="44">
        <v>32</v>
      </c>
      <c r="B40" s="177" t="s">
        <v>97</v>
      </c>
      <c r="C40" s="108" t="s">
        <v>40</v>
      </c>
      <c r="D40" s="101">
        <v>536462.4</v>
      </c>
      <c r="E40" s="50"/>
      <c r="F40" s="169">
        <f t="shared" si="2"/>
        <v>536462.4</v>
      </c>
      <c r="G40" s="50">
        <v>207702.5</v>
      </c>
      <c r="H40" s="50"/>
      <c r="I40" s="226">
        <f t="shared" si="3"/>
        <v>207702.5</v>
      </c>
      <c r="J40" s="120">
        <f t="shared" si="4"/>
        <v>744164.9</v>
      </c>
      <c r="K40" s="101"/>
      <c r="L40" s="50"/>
      <c r="M40" s="39">
        <f t="shared" si="5"/>
        <v>0</v>
      </c>
      <c r="N40" s="100">
        <v>2627947.5</v>
      </c>
      <c r="O40" s="50"/>
      <c r="P40" s="39">
        <f t="shared" si="6"/>
        <v>2627947.5</v>
      </c>
      <c r="Q40" s="123">
        <f t="shared" si="7"/>
        <v>3372112.4</v>
      </c>
    </row>
    <row r="41" spans="1:17" x14ac:dyDescent="0.2">
      <c r="A41" s="44">
        <v>33</v>
      </c>
      <c r="B41" s="176" t="s">
        <v>98</v>
      </c>
      <c r="C41" s="107" t="s">
        <v>38</v>
      </c>
      <c r="D41" s="101"/>
      <c r="E41" s="50"/>
      <c r="F41" s="169">
        <f t="shared" si="2"/>
        <v>0</v>
      </c>
      <c r="G41" s="50"/>
      <c r="H41" s="50"/>
      <c r="I41" s="226">
        <f t="shared" si="3"/>
        <v>0</v>
      </c>
      <c r="J41" s="120">
        <f t="shared" si="4"/>
        <v>0</v>
      </c>
      <c r="K41" s="101"/>
      <c r="L41" s="50"/>
      <c r="M41" s="39">
        <f t="shared" si="5"/>
        <v>0</v>
      </c>
      <c r="N41" s="100"/>
      <c r="O41" s="50"/>
      <c r="P41" s="39">
        <f t="shared" si="6"/>
        <v>0</v>
      </c>
      <c r="Q41" s="123">
        <f t="shared" si="7"/>
        <v>0</v>
      </c>
    </row>
    <row r="42" spans="1:17" x14ac:dyDescent="0.2">
      <c r="A42" s="44">
        <v>34</v>
      </c>
      <c r="B42" s="72" t="s">
        <v>99</v>
      </c>
      <c r="C42" s="96" t="s">
        <v>16</v>
      </c>
      <c r="D42" s="101"/>
      <c r="E42" s="50"/>
      <c r="F42" s="169">
        <f t="shared" si="2"/>
        <v>0</v>
      </c>
      <c r="G42" s="50"/>
      <c r="H42" s="50"/>
      <c r="I42" s="226">
        <f t="shared" si="3"/>
        <v>0</v>
      </c>
      <c r="J42" s="120">
        <f t="shared" si="4"/>
        <v>0</v>
      </c>
      <c r="K42" s="101"/>
      <c r="L42" s="50"/>
      <c r="M42" s="39">
        <f t="shared" si="5"/>
        <v>0</v>
      </c>
      <c r="N42" s="100"/>
      <c r="O42" s="50"/>
      <c r="P42" s="39">
        <f t="shared" si="6"/>
        <v>0</v>
      </c>
      <c r="Q42" s="123">
        <f t="shared" si="7"/>
        <v>0</v>
      </c>
    </row>
    <row r="43" spans="1:17" x14ac:dyDescent="0.2">
      <c r="A43" s="44">
        <v>35</v>
      </c>
      <c r="B43" s="176" t="s">
        <v>100</v>
      </c>
      <c r="C43" s="107" t="s">
        <v>21</v>
      </c>
      <c r="D43" s="101"/>
      <c r="E43" s="50"/>
      <c r="F43" s="169">
        <f t="shared" si="2"/>
        <v>0</v>
      </c>
      <c r="G43" s="50"/>
      <c r="H43" s="50"/>
      <c r="I43" s="226">
        <f t="shared" si="3"/>
        <v>0</v>
      </c>
      <c r="J43" s="120">
        <f t="shared" si="4"/>
        <v>0</v>
      </c>
      <c r="K43" s="101"/>
      <c r="L43" s="50"/>
      <c r="M43" s="39">
        <f t="shared" si="5"/>
        <v>0</v>
      </c>
      <c r="N43" s="100"/>
      <c r="O43" s="50"/>
      <c r="P43" s="39">
        <f t="shared" si="6"/>
        <v>0</v>
      </c>
      <c r="Q43" s="123">
        <f t="shared" si="7"/>
        <v>0</v>
      </c>
    </row>
    <row r="44" spans="1:17" x14ac:dyDescent="0.2">
      <c r="A44" s="44">
        <v>36</v>
      </c>
      <c r="B44" s="176" t="s">
        <v>101</v>
      </c>
      <c r="C44" s="107" t="s">
        <v>25</v>
      </c>
      <c r="D44" s="101"/>
      <c r="E44" s="50"/>
      <c r="F44" s="169">
        <f t="shared" si="2"/>
        <v>0</v>
      </c>
      <c r="G44" s="50"/>
      <c r="H44" s="50"/>
      <c r="I44" s="226">
        <f t="shared" si="3"/>
        <v>0</v>
      </c>
      <c r="J44" s="120">
        <f t="shared" si="4"/>
        <v>0</v>
      </c>
      <c r="K44" s="101"/>
      <c r="L44" s="50"/>
      <c r="M44" s="39">
        <f t="shared" si="5"/>
        <v>0</v>
      </c>
      <c r="N44" s="100"/>
      <c r="O44" s="50"/>
      <c r="P44" s="39">
        <f t="shared" si="6"/>
        <v>0</v>
      </c>
      <c r="Q44" s="123">
        <f t="shared" si="7"/>
        <v>0</v>
      </c>
    </row>
    <row r="45" spans="1:17" x14ac:dyDescent="0.2">
      <c r="A45" s="44">
        <v>37</v>
      </c>
      <c r="B45" s="177" t="s">
        <v>102</v>
      </c>
      <c r="C45" s="108" t="s">
        <v>235</v>
      </c>
      <c r="D45" s="101">
        <v>536462.4</v>
      </c>
      <c r="E45" s="50"/>
      <c r="F45" s="169">
        <f t="shared" si="2"/>
        <v>536462.4</v>
      </c>
      <c r="G45" s="50">
        <v>207702.5</v>
      </c>
      <c r="H45" s="50"/>
      <c r="I45" s="226">
        <f t="shared" si="3"/>
        <v>207702.5</v>
      </c>
      <c r="J45" s="120">
        <f t="shared" si="4"/>
        <v>744164.9</v>
      </c>
      <c r="K45" s="101">
        <v>12481425</v>
      </c>
      <c r="L45" s="50"/>
      <c r="M45" s="39">
        <f t="shared" si="5"/>
        <v>12481425</v>
      </c>
      <c r="N45" s="100"/>
      <c r="O45" s="50"/>
      <c r="P45" s="39">
        <f t="shared" si="6"/>
        <v>0</v>
      </c>
      <c r="Q45" s="123">
        <f t="shared" si="7"/>
        <v>13225589.9</v>
      </c>
    </row>
    <row r="46" spans="1:17" x14ac:dyDescent="0.2">
      <c r="A46" s="44">
        <v>38</v>
      </c>
      <c r="B46" s="176" t="s">
        <v>103</v>
      </c>
      <c r="C46" s="107" t="s">
        <v>236</v>
      </c>
      <c r="D46" s="101">
        <v>536094.96</v>
      </c>
      <c r="E46" s="50"/>
      <c r="F46" s="169">
        <f t="shared" si="2"/>
        <v>536094.96</v>
      </c>
      <c r="G46" s="50">
        <v>146222.56</v>
      </c>
      <c r="H46" s="50"/>
      <c r="I46" s="226">
        <f t="shared" si="3"/>
        <v>146222.56</v>
      </c>
      <c r="J46" s="120">
        <f t="shared" si="4"/>
        <v>682317.52</v>
      </c>
      <c r="K46" s="101"/>
      <c r="L46" s="50"/>
      <c r="M46" s="39">
        <f t="shared" si="5"/>
        <v>0</v>
      </c>
      <c r="N46" s="100">
        <v>1751965</v>
      </c>
      <c r="O46" s="50"/>
      <c r="P46" s="39">
        <f t="shared" si="6"/>
        <v>1751965</v>
      </c>
      <c r="Q46" s="123">
        <f t="shared" si="7"/>
        <v>2434282.52</v>
      </c>
    </row>
    <row r="47" spans="1:17" x14ac:dyDescent="0.2">
      <c r="A47" s="44">
        <v>39</v>
      </c>
      <c r="B47" s="176" t="s">
        <v>104</v>
      </c>
      <c r="C47" s="107" t="s">
        <v>237</v>
      </c>
      <c r="D47" s="101"/>
      <c r="E47" s="50"/>
      <c r="F47" s="169">
        <f t="shared" si="2"/>
        <v>0</v>
      </c>
      <c r="G47" s="50"/>
      <c r="H47" s="50"/>
      <c r="I47" s="226">
        <f t="shared" si="3"/>
        <v>0</v>
      </c>
      <c r="J47" s="120">
        <f t="shared" si="4"/>
        <v>0</v>
      </c>
      <c r="K47" s="101"/>
      <c r="L47" s="50"/>
      <c r="M47" s="39">
        <f t="shared" si="5"/>
        <v>0</v>
      </c>
      <c r="N47" s="100"/>
      <c r="O47" s="50"/>
      <c r="P47" s="39">
        <f t="shared" si="6"/>
        <v>0</v>
      </c>
      <c r="Q47" s="123">
        <f t="shared" si="7"/>
        <v>0</v>
      </c>
    </row>
    <row r="48" spans="1:17" x14ac:dyDescent="0.2">
      <c r="A48" s="44">
        <v>40</v>
      </c>
      <c r="B48" s="180" t="s">
        <v>105</v>
      </c>
      <c r="C48" s="111" t="s">
        <v>24</v>
      </c>
      <c r="D48" s="101"/>
      <c r="E48" s="50"/>
      <c r="F48" s="169">
        <f t="shared" si="2"/>
        <v>0</v>
      </c>
      <c r="G48" s="50"/>
      <c r="H48" s="50"/>
      <c r="I48" s="226">
        <f t="shared" si="3"/>
        <v>0</v>
      </c>
      <c r="J48" s="120">
        <f t="shared" si="4"/>
        <v>0</v>
      </c>
      <c r="K48" s="101"/>
      <c r="L48" s="50"/>
      <c r="M48" s="39">
        <f t="shared" si="5"/>
        <v>0</v>
      </c>
      <c r="N48" s="100"/>
      <c r="O48" s="50"/>
      <c r="P48" s="39">
        <f t="shared" si="6"/>
        <v>0</v>
      </c>
      <c r="Q48" s="123">
        <f t="shared" si="7"/>
        <v>0</v>
      </c>
    </row>
    <row r="49" spans="1:17" x14ac:dyDescent="0.2">
      <c r="A49" s="44">
        <v>41</v>
      </c>
      <c r="B49" s="176" t="s">
        <v>106</v>
      </c>
      <c r="C49" s="107" t="s">
        <v>20</v>
      </c>
      <c r="D49" s="101"/>
      <c r="E49" s="50"/>
      <c r="F49" s="169">
        <f t="shared" si="2"/>
        <v>0</v>
      </c>
      <c r="G49" s="50"/>
      <c r="H49" s="50"/>
      <c r="I49" s="226">
        <f t="shared" si="3"/>
        <v>0</v>
      </c>
      <c r="J49" s="120">
        <f t="shared" si="4"/>
        <v>0</v>
      </c>
      <c r="K49" s="101"/>
      <c r="L49" s="50"/>
      <c r="M49" s="39">
        <f t="shared" si="5"/>
        <v>0</v>
      </c>
      <c r="N49" s="100"/>
      <c r="O49" s="50"/>
      <c r="P49" s="39">
        <f t="shared" si="6"/>
        <v>0</v>
      </c>
      <c r="Q49" s="123">
        <f t="shared" si="7"/>
        <v>0</v>
      </c>
    </row>
    <row r="50" spans="1:17" x14ac:dyDescent="0.2">
      <c r="A50" s="44">
        <v>42</v>
      </c>
      <c r="B50" s="72" t="s">
        <v>107</v>
      </c>
      <c r="C50" s="96" t="s">
        <v>108</v>
      </c>
      <c r="D50" s="101"/>
      <c r="E50" s="50"/>
      <c r="F50" s="169">
        <f t="shared" si="2"/>
        <v>0</v>
      </c>
      <c r="G50" s="50"/>
      <c r="H50" s="50"/>
      <c r="I50" s="226">
        <f t="shared" si="3"/>
        <v>0</v>
      </c>
      <c r="J50" s="120">
        <f t="shared" si="4"/>
        <v>0</v>
      </c>
      <c r="K50" s="101"/>
      <c r="L50" s="50"/>
      <c r="M50" s="39">
        <f t="shared" si="5"/>
        <v>0</v>
      </c>
      <c r="N50" s="100"/>
      <c r="O50" s="50"/>
      <c r="P50" s="39">
        <f t="shared" si="6"/>
        <v>0</v>
      </c>
      <c r="Q50" s="123">
        <f t="shared" si="7"/>
        <v>0</v>
      </c>
    </row>
    <row r="51" spans="1:17" x14ac:dyDescent="0.2">
      <c r="A51" s="44">
        <v>43</v>
      </c>
      <c r="B51" s="177" t="s">
        <v>109</v>
      </c>
      <c r="C51" s="108" t="s">
        <v>110</v>
      </c>
      <c r="D51" s="101"/>
      <c r="E51" s="50"/>
      <c r="F51" s="169">
        <f t="shared" si="2"/>
        <v>0</v>
      </c>
      <c r="G51" s="50"/>
      <c r="H51" s="50"/>
      <c r="I51" s="226">
        <f t="shared" si="3"/>
        <v>0</v>
      </c>
      <c r="J51" s="120">
        <f t="shared" si="4"/>
        <v>0</v>
      </c>
      <c r="K51" s="101"/>
      <c r="L51" s="50"/>
      <c r="M51" s="39">
        <f t="shared" si="5"/>
        <v>0</v>
      </c>
      <c r="N51" s="100"/>
      <c r="O51" s="50"/>
      <c r="P51" s="39">
        <f t="shared" si="6"/>
        <v>0</v>
      </c>
      <c r="Q51" s="123">
        <f t="shared" si="7"/>
        <v>0</v>
      </c>
    </row>
    <row r="52" spans="1:17" x14ac:dyDescent="0.2">
      <c r="A52" s="44">
        <v>44</v>
      </c>
      <c r="B52" s="176" t="s">
        <v>111</v>
      </c>
      <c r="C52" s="107" t="s">
        <v>242</v>
      </c>
      <c r="D52" s="101">
        <v>536094.96</v>
      </c>
      <c r="E52" s="50"/>
      <c r="F52" s="169">
        <f t="shared" si="2"/>
        <v>536094.96</v>
      </c>
      <c r="G52" s="50">
        <v>146222.56</v>
      </c>
      <c r="H52" s="50"/>
      <c r="I52" s="226">
        <f t="shared" si="3"/>
        <v>146222.56</v>
      </c>
      <c r="J52" s="120">
        <f t="shared" si="4"/>
        <v>682317.52</v>
      </c>
      <c r="K52" s="101"/>
      <c r="L52" s="50"/>
      <c r="M52" s="39">
        <f t="shared" si="5"/>
        <v>0</v>
      </c>
      <c r="N52" s="100">
        <v>1751965</v>
      </c>
      <c r="O52" s="50"/>
      <c r="P52" s="39">
        <f t="shared" si="6"/>
        <v>1751965</v>
      </c>
      <c r="Q52" s="123">
        <f t="shared" si="7"/>
        <v>2434282.52</v>
      </c>
    </row>
    <row r="53" spans="1:17" x14ac:dyDescent="0.2">
      <c r="A53" s="44">
        <v>45</v>
      </c>
      <c r="B53" s="177" t="s">
        <v>112</v>
      </c>
      <c r="C53" s="108" t="s">
        <v>2</v>
      </c>
      <c r="D53" s="101"/>
      <c r="E53" s="50"/>
      <c r="F53" s="169">
        <f t="shared" si="2"/>
        <v>0</v>
      </c>
      <c r="G53" s="50"/>
      <c r="H53" s="50"/>
      <c r="I53" s="226">
        <f t="shared" si="3"/>
        <v>0</v>
      </c>
      <c r="J53" s="120">
        <f t="shared" si="4"/>
        <v>0</v>
      </c>
      <c r="K53" s="101"/>
      <c r="L53" s="50"/>
      <c r="M53" s="39">
        <f t="shared" si="5"/>
        <v>0</v>
      </c>
      <c r="N53" s="100"/>
      <c r="O53" s="50"/>
      <c r="P53" s="39">
        <f t="shared" si="6"/>
        <v>0</v>
      </c>
      <c r="Q53" s="123">
        <f t="shared" si="7"/>
        <v>0</v>
      </c>
    </row>
    <row r="54" spans="1:17" x14ac:dyDescent="0.2">
      <c r="A54" s="44">
        <v>46</v>
      </c>
      <c r="B54" s="176" t="s">
        <v>113</v>
      </c>
      <c r="C54" s="107" t="s">
        <v>3</v>
      </c>
      <c r="D54" s="101"/>
      <c r="E54" s="50"/>
      <c r="F54" s="169">
        <f t="shared" si="2"/>
        <v>0</v>
      </c>
      <c r="G54" s="50"/>
      <c r="H54" s="50"/>
      <c r="I54" s="226">
        <f t="shared" si="3"/>
        <v>0</v>
      </c>
      <c r="J54" s="120">
        <f t="shared" si="4"/>
        <v>0</v>
      </c>
      <c r="K54" s="101"/>
      <c r="L54" s="50"/>
      <c r="M54" s="39">
        <f t="shared" si="5"/>
        <v>0</v>
      </c>
      <c r="N54" s="100"/>
      <c r="O54" s="50"/>
      <c r="P54" s="39">
        <f t="shared" si="6"/>
        <v>0</v>
      </c>
      <c r="Q54" s="123">
        <f t="shared" si="7"/>
        <v>0</v>
      </c>
    </row>
    <row r="55" spans="1:17" x14ac:dyDescent="0.2">
      <c r="A55" s="44">
        <v>47</v>
      </c>
      <c r="B55" s="176" t="s">
        <v>114</v>
      </c>
      <c r="C55" s="107" t="s">
        <v>238</v>
      </c>
      <c r="D55" s="101">
        <v>536462.4</v>
      </c>
      <c r="E55" s="50"/>
      <c r="F55" s="169">
        <f t="shared" si="2"/>
        <v>536462.4</v>
      </c>
      <c r="G55" s="50">
        <v>207702.5</v>
      </c>
      <c r="H55" s="50"/>
      <c r="I55" s="226">
        <f t="shared" si="3"/>
        <v>207702.5</v>
      </c>
      <c r="J55" s="120">
        <f t="shared" si="4"/>
        <v>744164.9</v>
      </c>
      <c r="K55" s="101">
        <v>12481425</v>
      </c>
      <c r="L55" s="50"/>
      <c r="M55" s="39">
        <f t="shared" si="5"/>
        <v>12481425</v>
      </c>
      <c r="N55" s="100"/>
      <c r="O55" s="50"/>
      <c r="P55" s="39">
        <f t="shared" si="6"/>
        <v>0</v>
      </c>
      <c r="Q55" s="123">
        <f t="shared" si="7"/>
        <v>13225589.9</v>
      </c>
    </row>
    <row r="56" spans="1:17" x14ac:dyDescent="0.2">
      <c r="A56" s="44">
        <v>48</v>
      </c>
      <c r="B56" s="177" t="s">
        <v>115</v>
      </c>
      <c r="C56" s="108" t="s">
        <v>0</v>
      </c>
      <c r="D56" s="101"/>
      <c r="E56" s="50"/>
      <c r="F56" s="169">
        <f t="shared" si="2"/>
        <v>0</v>
      </c>
      <c r="G56" s="50"/>
      <c r="H56" s="50"/>
      <c r="I56" s="226">
        <f t="shared" si="3"/>
        <v>0</v>
      </c>
      <c r="J56" s="120">
        <f t="shared" si="4"/>
        <v>0</v>
      </c>
      <c r="K56" s="101"/>
      <c r="L56" s="50"/>
      <c r="M56" s="39">
        <f t="shared" si="5"/>
        <v>0</v>
      </c>
      <c r="N56" s="100"/>
      <c r="O56" s="50"/>
      <c r="P56" s="39">
        <f t="shared" si="6"/>
        <v>0</v>
      </c>
      <c r="Q56" s="123">
        <f t="shared" si="7"/>
        <v>0</v>
      </c>
    </row>
    <row r="57" spans="1:17" x14ac:dyDescent="0.2">
      <c r="A57" s="44">
        <v>49</v>
      </c>
      <c r="B57" s="177" t="s">
        <v>116</v>
      </c>
      <c r="C57" s="108" t="s">
        <v>4</v>
      </c>
      <c r="D57" s="101"/>
      <c r="E57" s="50"/>
      <c r="F57" s="169">
        <f t="shared" si="2"/>
        <v>0</v>
      </c>
      <c r="G57" s="50"/>
      <c r="H57" s="50"/>
      <c r="I57" s="226">
        <f t="shared" si="3"/>
        <v>0</v>
      </c>
      <c r="J57" s="120">
        <f t="shared" si="4"/>
        <v>0</v>
      </c>
      <c r="K57" s="101"/>
      <c r="L57" s="50"/>
      <c r="M57" s="39">
        <f t="shared" si="5"/>
        <v>0</v>
      </c>
      <c r="N57" s="100"/>
      <c r="O57" s="50"/>
      <c r="P57" s="39">
        <f t="shared" si="6"/>
        <v>0</v>
      </c>
      <c r="Q57" s="123">
        <f t="shared" si="7"/>
        <v>0</v>
      </c>
    </row>
    <row r="58" spans="1:17" x14ac:dyDescent="0.2">
      <c r="A58" s="44">
        <v>50</v>
      </c>
      <c r="B58" s="176" t="s">
        <v>117</v>
      </c>
      <c r="C58" s="107" t="s">
        <v>1</v>
      </c>
      <c r="D58" s="101"/>
      <c r="E58" s="50"/>
      <c r="F58" s="169">
        <f t="shared" si="2"/>
        <v>0</v>
      </c>
      <c r="G58" s="50"/>
      <c r="H58" s="50"/>
      <c r="I58" s="226">
        <f t="shared" si="3"/>
        <v>0</v>
      </c>
      <c r="J58" s="120">
        <f t="shared" si="4"/>
        <v>0</v>
      </c>
      <c r="K58" s="101"/>
      <c r="L58" s="50"/>
      <c r="M58" s="39">
        <f t="shared" si="5"/>
        <v>0</v>
      </c>
      <c r="N58" s="100"/>
      <c r="O58" s="50"/>
      <c r="P58" s="39">
        <f t="shared" si="6"/>
        <v>0</v>
      </c>
      <c r="Q58" s="123">
        <f t="shared" si="7"/>
        <v>0</v>
      </c>
    </row>
    <row r="59" spans="1:17" x14ac:dyDescent="0.2">
      <c r="A59" s="44">
        <v>51</v>
      </c>
      <c r="B59" s="177" t="s">
        <v>118</v>
      </c>
      <c r="C59" s="108" t="s">
        <v>239</v>
      </c>
      <c r="D59" s="101"/>
      <c r="E59" s="50"/>
      <c r="F59" s="169">
        <f t="shared" si="2"/>
        <v>0</v>
      </c>
      <c r="G59" s="50"/>
      <c r="H59" s="50"/>
      <c r="I59" s="226">
        <f t="shared" si="3"/>
        <v>0</v>
      </c>
      <c r="J59" s="120">
        <f t="shared" si="4"/>
        <v>0</v>
      </c>
      <c r="K59" s="101"/>
      <c r="L59" s="50"/>
      <c r="M59" s="39">
        <f t="shared" si="5"/>
        <v>0</v>
      </c>
      <c r="N59" s="100"/>
      <c r="O59" s="50"/>
      <c r="P59" s="39">
        <f t="shared" si="6"/>
        <v>0</v>
      </c>
      <c r="Q59" s="123">
        <f t="shared" si="7"/>
        <v>0</v>
      </c>
    </row>
    <row r="60" spans="1:17" x14ac:dyDescent="0.2">
      <c r="A60" s="44">
        <v>52</v>
      </c>
      <c r="B60" s="176" t="s">
        <v>119</v>
      </c>
      <c r="C60" s="107" t="s">
        <v>26</v>
      </c>
      <c r="D60" s="101"/>
      <c r="E60" s="50"/>
      <c r="F60" s="169">
        <f t="shared" si="2"/>
        <v>0</v>
      </c>
      <c r="G60" s="50"/>
      <c r="H60" s="50"/>
      <c r="I60" s="226">
        <f t="shared" si="3"/>
        <v>0</v>
      </c>
      <c r="J60" s="120">
        <f t="shared" si="4"/>
        <v>0</v>
      </c>
      <c r="K60" s="101"/>
      <c r="L60" s="50"/>
      <c r="M60" s="39">
        <f t="shared" si="5"/>
        <v>0</v>
      </c>
      <c r="N60" s="100"/>
      <c r="O60" s="50"/>
      <c r="P60" s="39">
        <f t="shared" si="6"/>
        <v>0</v>
      </c>
      <c r="Q60" s="123">
        <f t="shared" si="7"/>
        <v>0</v>
      </c>
    </row>
    <row r="61" spans="1:17" x14ac:dyDescent="0.2">
      <c r="A61" s="44">
        <v>53</v>
      </c>
      <c r="B61" s="177" t="s">
        <v>120</v>
      </c>
      <c r="C61" s="108" t="s">
        <v>240</v>
      </c>
      <c r="D61" s="101"/>
      <c r="E61" s="50"/>
      <c r="F61" s="169">
        <f t="shared" si="2"/>
        <v>0</v>
      </c>
      <c r="G61" s="50"/>
      <c r="H61" s="50"/>
      <c r="I61" s="226">
        <f t="shared" si="3"/>
        <v>0</v>
      </c>
      <c r="J61" s="120">
        <f t="shared" si="4"/>
        <v>0</v>
      </c>
      <c r="K61" s="101"/>
      <c r="L61" s="50"/>
      <c r="M61" s="39">
        <f t="shared" si="5"/>
        <v>0</v>
      </c>
      <c r="N61" s="100"/>
      <c r="O61" s="50"/>
      <c r="P61" s="39">
        <f t="shared" si="6"/>
        <v>0</v>
      </c>
      <c r="Q61" s="123">
        <f t="shared" si="7"/>
        <v>0</v>
      </c>
    </row>
    <row r="62" spans="1:17" x14ac:dyDescent="0.2">
      <c r="A62" s="44">
        <v>54</v>
      </c>
      <c r="B62" s="177" t="s">
        <v>121</v>
      </c>
      <c r="C62" s="108" t="s">
        <v>122</v>
      </c>
      <c r="D62" s="101"/>
      <c r="E62" s="50"/>
      <c r="F62" s="169">
        <f t="shared" si="2"/>
        <v>0</v>
      </c>
      <c r="G62" s="50"/>
      <c r="H62" s="50"/>
      <c r="I62" s="226">
        <f t="shared" si="3"/>
        <v>0</v>
      </c>
      <c r="J62" s="120">
        <f t="shared" si="4"/>
        <v>0</v>
      </c>
      <c r="K62" s="101"/>
      <c r="L62" s="50"/>
      <c r="M62" s="39">
        <f t="shared" si="5"/>
        <v>0</v>
      </c>
      <c r="N62" s="100"/>
      <c r="O62" s="50"/>
      <c r="P62" s="39">
        <f t="shared" si="6"/>
        <v>0</v>
      </c>
      <c r="Q62" s="123">
        <f t="shared" si="7"/>
        <v>0</v>
      </c>
    </row>
    <row r="63" spans="1:17" x14ac:dyDescent="0.2">
      <c r="A63" s="44">
        <v>55</v>
      </c>
      <c r="B63" s="177" t="s">
        <v>244</v>
      </c>
      <c r="C63" s="108" t="s">
        <v>243</v>
      </c>
      <c r="D63" s="101"/>
      <c r="E63" s="50"/>
      <c r="F63" s="169">
        <f t="shared" si="2"/>
        <v>0</v>
      </c>
      <c r="G63" s="50"/>
      <c r="H63" s="50"/>
      <c r="I63" s="226">
        <f t="shared" si="3"/>
        <v>0</v>
      </c>
      <c r="J63" s="120">
        <f t="shared" si="4"/>
        <v>0</v>
      </c>
      <c r="K63" s="101"/>
      <c r="L63" s="50"/>
      <c r="M63" s="39">
        <f t="shared" si="5"/>
        <v>0</v>
      </c>
      <c r="N63" s="100"/>
      <c r="O63" s="50"/>
      <c r="P63" s="39">
        <f t="shared" si="6"/>
        <v>0</v>
      </c>
      <c r="Q63" s="123">
        <f t="shared" si="7"/>
        <v>0</v>
      </c>
    </row>
    <row r="64" spans="1:17" x14ac:dyDescent="0.2">
      <c r="A64" s="44">
        <v>56</v>
      </c>
      <c r="B64" s="316" t="s">
        <v>260</v>
      </c>
      <c r="C64" s="97" t="s">
        <v>261</v>
      </c>
      <c r="D64" s="101"/>
      <c r="E64" s="50"/>
      <c r="F64" s="169">
        <f t="shared" si="2"/>
        <v>0</v>
      </c>
      <c r="G64" s="50"/>
      <c r="H64" s="50"/>
      <c r="I64" s="226">
        <f t="shared" si="3"/>
        <v>0</v>
      </c>
      <c r="J64" s="120">
        <f t="shared" si="4"/>
        <v>0</v>
      </c>
      <c r="K64" s="101"/>
      <c r="L64" s="50"/>
      <c r="M64" s="39">
        <f t="shared" si="5"/>
        <v>0</v>
      </c>
      <c r="N64" s="100"/>
      <c r="O64" s="50"/>
      <c r="P64" s="39">
        <f t="shared" si="6"/>
        <v>0</v>
      </c>
      <c r="Q64" s="123">
        <f t="shared" si="7"/>
        <v>0</v>
      </c>
    </row>
    <row r="65" spans="1:17" x14ac:dyDescent="0.2">
      <c r="A65" s="44">
        <v>57</v>
      </c>
      <c r="B65" s="177" t="s">
        <v>123</v>
      </c>
      <c r="C65" s="108" t="s">
        <v>53</v>
      </c>
      <c r="D65" s="101"/>
      <c r="E65" s="50"/>
      <c r="F65" s="169">
        <f t="shared" si="2"/>
        <v>0</v>
      </c>
      <c r="G65" s="50"/>
      <c r="H65" s="50"/>
      <c r="I65" s="226">
        <f t="shared" si="3"/>
        <v>0</v>
      </c>
      <c r="J65" s="120">
        <f t="shared" si="4"/>
        <v>0</v>
      </c>
      <c r="K65" s="101"/>
      <c r="L65" s="50"/>
      <c r="M65" s="39">
        <f t="shared" si="5"/>
        <v>0</v>
      </c>
      <c r="N65" s="100"/>
      <c r="O65" s="50"/>
      <c r="P65" s="39">
        <f t="shared" si="6"/>
        <v>0</v>
      </c>
      <c r="Q65" s="123">
        <f t="shared" si="7"/>
        <v>0</v>
      </c>
    </row>
    <row r="66" spans="1:17" x14ac:dyDescent="0.2">
      <c r="A66" s="44">
        <v>58</v>
      </c>
      <c r="B66" s="177" t="s">
        <v>124</v>
      </c>
      <c r="C66" s="108" t="s">
        <v>262</v>
      </c>
      <c r="D66" s="101"/>
      <c r="E66" s="50"/>
      <c r="F66" s="169">
        <f t="shared" si="2"/>
        <v>0</v>
      </c>
      <c r="G66" s="50"/>
      <c r="H66" s="50"/>
      <c r="I66" s="226">
        <f t="shared" si="3"/>
        <v>0</v>
      </c>
      <c r="J66" s="120">
        <f t="shared" si="4"/>
        <v>0</v>
      </c>
      <c r="K66" s="101"/>
      <c r="L66" s="50"/>
      <c r="M66" s="39">
        <f t="shared" si="5"/>
        <v>0</v>
      </c>
      <c r="N66" s="100"/>
      <c r="O66" s="50"/>
      <c r="P66" s="39">
        <f t="shared" si="6"/>
        <v>0</v>
      </c>
      <c r="Q66" s="123">
        <f t="shared" si="7"/>
        <v>0</v>
      </c>
    </row>
    <row r="67" spans="1:17" x14ac:dyDescent="0.2">
      <c r="A67" s="44">
        <v>59</v>
      </c>
      <c r="B67" s="177" t="s">
        <v>125</v>
      </c>
      <c r="C67" s="108" t="s">
        <v>126</v>
      </c>
      <c r="D67" s="101"/>
      <c r="E67" s="50"/>
      <c r="F67" s="169">
        <f t="shared" si="2"/>
        <v>0</v>
      </c>
      <c r="G67" s="50"/>
      <c r="H67" s="50"/>
      <c r="I67" s="226">
        <f t="shared" si="3"/>
        <v>0</v>
      </c>
      <c r="J67" s="120">
        <f t="shared" si="4"/>
        <v>0</v>
      </c>
      <c r="K67" s="101"/>
      <c r="L67" s="50"/>
      <c r="M67" s="39">
        <f t="shared" si="5"/>
        <v>0</v>
      </c>
      <c r="N67" s="100"/>
      <c r="O67" s="50"/>
      <c r="P67" s="39">
        <f t="shared" si="6"/>
        <v>0</v>
      </c>
      <c r="Q67" s="123">
        <f t="shared" si="7"/>
        <v>0</v>
      </c>
    </row>
    <row r="68" spans="1:17" x14ac:dyDescent="0.2">
      <c r="A68" s="44">
        <v>60</v>
      </c>
      <c r="B68" s="176" t="s">
        <v>127</v>
      </c>
      <c r="C68" s="108" t="s">
        <v>263</v>
      </c>
      <c r="D68" s="101"/>
      <c r="E68" s="50"/>
      <c r="F68" s="169">
        <f t="shared" si="2"/>
        <v>0</v>
      </c>
      <c r="G68" s="50"/>
      <c r="H68" s="50"/>
      <c r="I68" s="226">
        <f t="shared" si="3"/>
        <v>0</v>
      </c>
      <c r="J68" s="120">
        <f t="shared" si="4"/>
        <v>0</v>
      </c>
      <c r="K68" s="101"/>
      <c r="L68" s="50"/>
      <c r="M68" s="39">
        <f t="shared" si="5"/>
        <v>0</v>
      </c>
      <c r="N68" s="100"/>
      <c r="O68" s="50"/>
      <c r="P68" s="39">
        <f t="shared" si="6"/>
        <v>0</v>
      </c>
      <c r="Q68" s="123">
        <f t="shared" si="7"/>
        <v>0</v>
      </c>
    </row>
    <row r="69" spans="1:17" x14ac:dyDescent="0.2">
      <c r="A69" s="44">
        <v>61</v>
      </c>
      <c r="B69" s="72" t="s">
        <v>128</v>
      </c>
      <c r="C69" s="108" t="s">
        <v>304</v>
      </c>
      <c r="D69" s="101"/>
      <c r="E69" s="50"/>
      <c r="F69" s="169">
        <f t="shared" si="2"/>
        <v>0</v>
      </c>
      <c r="G69" s="50"/>
      <c r="H69" s="50"/>
      <c r="I69" s="226">
        <f t="shared" si="3"/>
        <v>0</v>
      </c>
      <c r="J69" s="120">
        <f t="shared" si="4"/>
        <v>0</v>
      </c>
      <c r="K69" s="101"/>
      <c r="L69" s="50"/>
      <c r="M69" s="39">
        <f t="shared" si="5"/>
        <v>0</v>
      </c>
      <c r="N69" s="100"/>
      <c r="O69" s="50"/>
      <c r="P69" s="39">
        <f t="shared" si="6"/>
        <v>0</v>
      </c>
      <c r="Q69" s="123">
        <f t="shared" si="7"/>
        <v>0</v>
      </c>
    </row>
    <row r="70" spans="1:17" ht="24" x14ac:dyDescent="0.2">
      <c r="A70" s="44">
        <v>62</v>
      </c>
      <c r="B70" s="176" t="s">
        <v>129</v>
      </c>
      <c r="C70" s="108" t="s">
        <v>264</v>
      </c>
      <c r="D70" s="101"/>
      <c r="E70" s="50"/>
      <c r="F70" s="169">
        <f t="shared" si="2"/>
        <v>0</v>
      </c>
      <c r="G70" s="50"/>
      <c r="H70" s="50"/>
      <c r="I70" s="226">
        <f t="shared" si="3"/>
        <v>0</v>
      </c>
      <c r="J70" s="120">
        <f t="shared" si="4"/>
        <v>0</v>
      </c>
      <c r="K70" s="101"/>
      <c r="L70" s="50"/>
      <c r="M70" s="39">
        <f t="shared" si="5"/>
        <v>0</v>
      </c>
      <c r="N70" s="100"/>
      <c r="O70" s="50"/>
      <c r="P70" s="39">
        <f t="shared" si="6"/>
        <v>0</v>
      </c>
      <c r="Q70" s="123">
        <f t="shared" si="7"/>
        <v>0</v>
      </c>
    </row>
    <row r="71" spans="1:17" ht="24" x14ac:dyDescent="0.2">
      <c r="A71" s="44">
        <v>63</v>
      </c>
      <c r="B71" s="177" t="s">
        <v>130</v>
      </c>
      <c r="C71" s="108" t="s">
        <v>265</v>
      </c>
      <c r="D71" s="101"/>
      <c r="E71" s="50"/>
      <c r="F71" s="169">
        <f t="shared" si="2"/>
        <v>0</v>
      </c>
      <c r="G71" s="50"/>
      <c r="H71" s="50"/>
      <c r="I71" s="226">
        <f t="shared" si="3"/>
        <v>0</v>
      </c>
      <c r="J71" s="120">
        <f t="shared" si="4"/>
        <v>0</v>
      </c>
      <c r="K71" s="101"/>
      <c r="L71" s="50"/>
      <c r="M71" s="39">
        <f t="shared" si="5"/>
        <v>0</v>
      </c>
      <c r="N71" s="100"/>
      <c r="O71" s="50"/>
      <c r="P71" s="39">
        <f t="shared" si="6"/>
        <v>0</v>
      </c>
      <c r="Q71" s="123">
        <f t="shared" si="7"/>
        <v>0</v>
      </c>
    </row>
    <row r="72" spans="1:17" x14ac:dyDescent="0.2">
      <c r="A72" s="44">
        <v>64</v>
      </c>
      <c r="B72" s="176" t="s">
        <v>131</v>
      </c>
      <c r="C72" s="108" t="s">
        <v>266</v>
      </c>
      <c r="D72" s="101"/>
      <c r="E72" s="50"/>
      <c r="F72" s="169">
        <f t="shared" si="2"/>
        <v>0</v>
      </c>
      <c r="G72" s="50"/>
      <c r="H72" s="50"/>
      <c r="I72" s="226">
        <f t="shared" si="3"/>
        <v>0</v>
      </c>
      <c r="J72" s="120">
        <f t="shared" si="4"/>
        <v>0</v>
      </c>
      <c r="K72" s="101"/>
      <c r="L72" s="50"/>
      <c r="M72" s="39">
        <f t="shared" si="5"/>
        <v>0</v>
      </c>
      <c r="N72" s="100"/>
      <c r="O72" s="50"/>
      <c r="P72" s="39">
        <f t="shared" si="6"/>
        <v>0</v>
      </c>
      <c r="Q72" s="123">
        <f t="shared" si="7"/>
        <v>0</v>
      </c>
    </row>
    <row r="73" spans="1:17" x14ac:dyDescent="0.2">
      <c r="A73" s="44">
        <v>65</v>
      </c>
      <c r="B73" s="176" t="s">
        <v>132</v>
      </c>
      <c r="C73" s="108" t="s">
        <v>52</v>
      </c>
      <c r="D73" s="101"/>
      <c r="E73" s="50"/>
      <c r="F73" s="169">
        <f t="shared" si="2"/>
        <v>0</v>
      </c>
      <c r="G73" s="50"/>
      <c r="H73" s="50"/>
      <c r="I73" s="226">
        <f t="shared" si="3"/>
        <v>0</v>
      </c>
      <c r="J73" s="120">
        <f t="shared" si="4"/>
        <v>0</v>
      </c>
      <c r="K73" s="101"/>
      <c r="L73" s="50"/>
      <c r="M73" s="39">
        <f t="shared" si="5"/>
        <v>0</v>
      </c>
      <c r="N73" s="100"/>
      <c r="O73" s="50"/>
      <c r="P73" s="39">
        <f t="shared" si="6"/>
        <v>0</v>
      </c>
      <c r="Q73" s="123">
        <f t="shared" si="7"/>
        <v>0</v>
      </c>
    </row>
    <row r="74" spans="1:17" x14ac:dyDescent="0.2">
      <c r="A74" s="44">
        <v>66</v>
      </c>
      <c r="B74" s="176" t="s">
        <v>133</v>
      </c>
      <c r="C74" s="108" t="s">
        <v>267</v>
      </c>
      <c r="D74" s="101"/>
      <c r="E74" s="50"/>
      <c r="F74" s="169">
        <f t="shared" ref="F74:F137" si="8">SUM(D74:E74)</f>
        <v>0</v>
      </c>
      <c r="G74" s="50"/>
      <c r="H74" s="50"/>
      <c r="I74" s="226">
        <f t="shared" ref="I74:I137" si="9">SUM(G74:H74)</f>
        <v>0</v>
      </c>
      <c r="J74" s="120">
        <f t="shared" ref="J74:J137" si="10">F74+I74</f>
        <v>0</v>
      </c>
      <c r="K74" s="101"/>
      <c r="L74" s="50"/>
      <c r="M74" s="39">
        <f t="shared" ref="M74:M137" si="11">SUM(K74:L74)</f>
        <v>0</v>
      </c>
      <c r="N74" s="100"/>
      <c r="O74" s="50"/>
      <c r="P74" s="39">
        <f t="shared" ref="P74:P137" si="12">SUM(N74:O74)</f>
        <v>0</v>
      </c>
      <c r="Q74" s="123">
        <f t="shared" ref="Q74:Q137" si="13">J74+M74+P74</f>
        <v>0</v>
      </c>
    </row>
    <row r="75" spans="1:17" ht="24" x14ac:dyDescent="0.2">
      <c r="A75" s="44">
        <v>67</v>
      </c>
      <c r="B75" s="176" t="s">
        <v>134</v>
      </c>
      <c r="C75" s="108" t="s">
        <v>268</v>
      </c>
      <c r="D75" s="101"/>
      <c r="E75" s="50"/>
      <c r="F75" s="169">
        <f t="shared" si="8"/>
        <v>0</v>
      </c>
      <c r="G75" s="50"/>
      <c r="H75" s="50"/>
      <c r="I75" s="226">
        <f t="shared" si="9"/>
        <v>0</v>
      </c>
      <c r="J75" s="120">
        <f t="shared" si="10"/>
        <v>0</v>
      </c>
      <c r="K75" s="101"/>
      <c r="L75" s="50"/>
      <c r="M75" s="39">
        <f t="shared" si="11"/>
        <v>0</v>
      </c>
      <c r="N75" s="100"/>
      <c r="O75" s="50"/>
      <c r="P75" s="39">
        <f t="shared" si="12"/>
        <v>0</v>
      </c>
      <c r="Q75" s="123">
        <f t="shared" si="13"/>
        <v>0</v>
      </c>
    </row>
    <row r="76" spans="1:17" ht="24" x14ac:dyDescent="0.2">
      <c r="A76" s="44">
        <v>68</v>
      </c>
      <c r="B76" s="176" t="s">
        <v>135</v>
      </c>
      <c r="C76" s="108" t="s">
        <v>269</v>
      </c>
      <c r="D76" s="101"/>
      <c r="E76" s="50"/>
      <c r="F76" s="169">
        <f t="shared" si="8"/>
        <v>0</v>
      </c>
      <c r="G76" s="50"/>
      <c r="H76" s="50"/>
      <c r="I76" s="226">
        <f t="shared" si="9"/>
        <v>0</v>
      </c>
      <c r="J76" s="120">
        <f t="shared" si="10"/>
        <v>0</v>
      </c>
      <c r="K76" s="101"/>
      <c r="L76" s="50"/>
      <c r="M76" s="39">
        <f t="shared" si="11"/>
        <v>0</v>
      </c>
      <c r="N76" s="100"/>
      <c r="O76" s="50"/>
      <c r="P76" s="39">
        <f t="shared" si="12"/>
        <v>0</v>
      </c>
      <c r="Q76" s="123">
        <f t="shared" si="13"/>
        <v>0</v>
      </c>
    </row>
    <row r="77" spans="1:17" ht="24" x14ac:dyDescent="0.2">
      <c r="A77" s="44">
        <v>69</v>
      </c>
      <c r="B77" s="176" t="s">
        <v>136</v>
      </c>
      <c r="C77" s="108" t="s">
        <v>270</v>
      </c>
      <c r="D77" s="101"/>
      <c r="E77" s="50"/>
      <c r="F77" s="169">
        <f t="shared" si="8"/>
        <v>0</v>
      </c>
      <c r="G77" s="50"/>
      <c r="H77" s="50"/>
      <c r="I77" s="226">
        <f t="shared" si="9"/>
        <v>0</v>
      </c>
      <c r="J77" s="120">
        <f t="shared" si="10"/>
        <v>0</v>
      </c>
      <c r="K77" s="101"/>
      <c r="L77" s="50"/>
      <c r="M77" s="39">
        <f t="shared" si="11"/>
        <v>0</v>
      </c>
      <c r="N77" s="100"/>
      <c r="O77" s="50"/>
      <c r="P77" s="39">
        <f t="shared" si="12"/>
        <v>0</v>
      </c>
      <c r="Q77" s="123">
        <f t="shared" si="13"/>
        <v>0</v>
      </c>
    </row>
    <row r="78" spans="1:17" ht="24" x14ac:dyDescent="0.2">
      <c r="A78" s="44">
        <v>70</v>
      </c>
      <c r="B78" s="176" t="s">
        <v>137</v>
      </c>
      <c r="C78" s="108" t="s">
        <v>271</v>
      </c>
      <c r="D78" s="101"/>
      <c r="E78" s="50"/>
      <c r="F78" s="169">
        <f t="shared" si="8"/>
        <v>0</v>
      </c>
      <c r="G78" s="50"/>
      <c r="H78" s="50"/>
      <c r="I78" s="226">
        <f t="shared" si="9"/>
        <v>0</v>
      </c>
      <c r="J78" s="120">
        <f t="shared" si="10"/>
        <v>0</v>
      </c>
      <c r="K78" s="101"/>
      <c r="L78" s="50"/>
      <c r="M78" s="39">
        <f t="shared" si="11"/>
        <v>0</v>
      </c>
      <c r="N78" s="100"/>
      <c r="O78" s="50"/>
      <c r="P78" s="39">
        <f t="shared" si="12"/>
        <v>0</v>
      </c>
      <c r="Q78" s="123">
        <f t="shared" si="13"/>
        <v>0</v>
      </c>
    </row>
    <row r="79" spans="1:17" ht="24" x14ac:dyDescent="0.2">
      <c r="A79" s="44">
        <v>71</v>
      </c>
      <c r="B79" s="177" t="s">
        <v>138</v>
      </c>
      <c r="C79" s="108" t="s">
        <v>272</v>
      </c>
      <c r="D79" s="101"/>
      <c r="E79" s="50"/>
      <c r="F79" s="169">
        <f t="shared" si="8"/>
        <v>0</v>
      </c>
      <c r="G79" s="50"/>
      <c r="H79" s="50"/>
      <c r="I79" s="226">
        <f t="shared" si="9"/>
        <v>0</v>
      </c>
      <c r="J79" s="120">
        <f t="shared" si="10"/>
        <v>0</v>
      </c>
      <c r="K79" s="101"/>
      <c r="L79" s="50"/>
      <c r="M79" s="39">
        <f t="shared" si="11"/>
        <v>0</v>
      </c>
      <c r="N79" s="100"/>
      <c r="O79" s="50"/>
      <c r="P79" s="39">
        <f t="shared" si="12"/>
        <v>0</v>
      </c>
      <c r="Q79" s="123">
        <f t="shared" si="13"/>
        <v>0</v>
      </c>
    </row>
    <row r="80" spans="1:17" ht="24" x14ac:dyDescent="0.2">
      <c r="A80" s="44">
        <v>72</v>
      </c>
      <c r="B80" s="176" t="s">
        <v>139</v>
      </c>
      <c r="C80" s="107" t="s">
        <v>273</v>
      </c>
      <c r="D80" s="101"/>
      <c r="E80" s="50"/>
      <c r="F80" s="169">
        <f t="shared" si="8"/>
        <v>0</v>
      </c>
      <c r="G80" s="50"/>
      <c r="H80" s="50"/>
      <c r="I80" s="226">
        <f t="shared" si="9"/>
        <v>0</v>
      </c>
      <c r="J80" s="120">
        <f t="shared" si="10"/>
        <v>0</v>
      </c>
      <c r="K80" s="101"/>
      <c r="L80" s="50"/>
      <c r="M80" s="39">
        <f t="shared" si="11"/>
        <v>0</v>
      </c>
      <c r="N80" s="100"/>
      <c r="O80" s="50"/>
      <c r="P80" s="39">
        <f t="shared" si="12"/>
        <v>0</v>
      </c>
      <c r="Q80" s="123">
        <f t="shared" si="13"/>
        <v>0</v>
      </c>
    </row>
    <row r="81" spans="1:17" ht="24" x14ac:dyDescent="0.2">
      <c r="A81" s="44">
        <v>73</v>
      </c>
      <c r="B81" s="177" t="s">
        <v>140</v>
      </c>
      <c r="C81" s="108" t="s">
        <v>274</v>
      </c>
      <c r="D81" s="101"/>
      <c r="E81" s="50"/>
      <c r="F81" s="169">
        <f t="shared" si="8"/>
        <v>0</v>
      </c>
      <c r="G81" s="50"/>
      <c r="H81" s="50"/>
      <c r="I81" s="226">
        <f t="shared" si="9"/>
        <v>0</v>
      </c>
      <c r="J81" s="120">
        <f t="shared" si="10"/>
        <v>0</v>
      </c>
      <c r="K81" s="101"/>
      <c r="L81" s="50"/>
      <c r="M81" s="39">
        <f t="shared" si="11"/>
        <v>0</v>
      </c>
      <c r="N81" s="100"/>
      <c r="O81" s="50"/>
      <c r="P81" s="39">
        <f t="shared" si="12"/>
        <v>0</v>
      </c>
      <c r="Q81" s="123">
        <f t="shared" si="13"/>
        <v>0</v>
      </c>
    </row>
    <row r="82" spans="1:17" x14ac:dyDescent="0.2">
      <c r="A82" s="44">
        <v>74</v>
      </c>
      <c r="B82" s="176" t="s">
        <v>141</v>
      </c>
      <c r="C82" s="108" t="s">
        <v>142</v>
      </c>
      <c r="D82" s="101"/>
      <c r="E82" s="50"/>
      <c r="F82" s="169">
        <f t="shared" si="8"/>
        <v>0</v>
      </c>
      <c r="G82" s="50"/>
      <c r="H82" s="50"/>
      <c r="I82" s="226">
        <f t="shared" si="9"/>
        <v>0</v>
      </c>
      <c r="J82" s="120">
        <f t="shared" si="10"/>
        <v>0</v>
      </c>
      <c r="K82" s="101"/>
      <c r="L82" s="50"/>
      <c r="M82" s="39">
        <f t="shared" si="11"/>
        <v>0</v>
      </c>
      <c r="N82" s="100"/>
      <c r="O82" s="50"/>
      <c r="P82" s="39">
        <f t="shared" si="12"/>
        <v>0</v>
      </c>
      <c r="Q82" s="123">
        <f t="shared" si="13"/>
        <v>0</v>
      </c>
    </row>
    <row r="83" spans="1:17" x14ac:dyDescent="0.2">
      <c r="A83" s="44">
        <v>75</v>
      </c>
      <c r="B83" s="177" t="s">
        <v>143</v>
      </c>
      <c r="C83" s="108" t="s">
        <v>275</v>
      </c>
      <c r="D83" s="101">
        <v>27558</v>
      </c>
      <c r="E83" s="50"/>
      <c r="F83" s="169">
        <f t="shared" si="8"/>
        <v>27558</v>
      </c>
      <c r="G83" s="50"/>
      <c r="H83" s="50"/>
      <c r="I83" s="226">
        <f t="shared" si="9"/>
        <v>0</v>
      </c>
      <c r="J83" s="120">
        <f t="shared" si="10"/>
        <v>27558</v>
      </c>
      <c r="K83" s="101"/>
      <c r="L83" s="50"/>
      <c r="M83" s="39">
        <f t="shared" si="11"/>
        <v>0</v>
      </c>
      <c r="N83" s="100"/>
      <c r="O83" s="50"/>
      <c r="P83" s="39">
        <f t="shared" si="12"/>
        <v>0</v>
      </c>
      <c r="Q83" s="123">
        <f t="shared" si="13"/>
        <v>27558</v>
      </c>
    </row>
    <row r="84" spans="1:17" x14ac:dyDescent="0.2">
      <c r="A84" s="44">
        <v>76</v>
      </c>
      <c r="B84" s="177" t="s">
        <v>144</v>
      </c>
      <c r="C84" s="108" t="s">
        <v>35</v>
      </c>
      <c r="D84" s="101"/>
      <c r="E84" s="50"/>
      <c r="F84" s="169">
        <f t="shared" si="8"/>
        <v>0</v>
      </c>
      <c r="G84" s="50"/>
      <c r="H84" s="50"/>
      <c r="I84" s="226">
        <f t="shared" si="9"/>
        <v>0</v>
      </c>
      <c r="J84" s="120">
        <f t="shared" si="10"/>
        <v>0</v>
      </c>
      <c r="K84" s="101"/>
      <c r="L84" s="50"/>
      <c r="M84" s="39">
        <f t="shared" si="11"/>
        <v>0</v>
      </c>
      <c r="N84" s="100"/>
      <c r="O84" s="50"/>
      <c r="P84" s="39">
        <f t="shared" si="12"/>
        <v>0</v>
      </c>
      <c r="Q84" s="123">
        <f t="shared" si="13"/>
        <v>0</v>
      </c>
    </row>
    <row r="85" spans="1:17" x14ac:dyDescent="0.2">
      <c r="A85" s="44">
        <v>77</v>
      </c>
      <c r="B85" s="176" t="s">
        <v>145</v>
      </c>
      <c r="C85" s="108" t="s">
        <v>37</v>
      </c>
      <c r="D85" s="101"/>
      <c r="E85" s="50"/>
      <c r="F85" s="169">
        <f t="shared" si="8"/>
        <v>0</v>
      </c>
      <c r="G85" s="50"/>
      <c r="H85" s="50"/>
      <c r="I85" s="226">
        <f t="shared" si="9"/>
        <v>0</v>
      </c>
      <c r="J85" s="120">
        <f t="shared" si="10"/>
        <v>0</v>
      </c>
      <c r="K85" s="101"/>
      <c r="L85" s="50"/>
      <c r="M85" s="39">
        <f t="shared" si="11"/>
        <v>0</v>
      </c>
      <c r="N85" s="100"/>
      <c r="O85" s="50"/>
      <c r="P85" s="39">
        <f t="shared" si="12"/>
        <v>0</v>
      </c>
      <c r="Q85" s="123">
        <f t="shared" si="13"/>
        <v>0</v>
      </c>
    </row>
    <row r="86" spans="1:17" x14ac:dyDescent="0.2">
      <c r="A86" s="44">
        <v>78</v>
      </c>
      <c r="B86" s="176" t="s">
        <v>146</v>
      </c>
      <c r="C86" s="108" t="s">
        <v>36</v>
      </c>
      <c r="D86" s="101"/>
      <c r="E86" s="50"/>
      <c r="F86" s="169">
        <f t="shared" si="8"/>
        <v>0</v>
      </c>
      <c r="G86" s="50"/>
      <c r="H86" s="50"/>
      <c r="I86" s="226">
        <f t="shared" si="9"/>
        <v>0</v>
      </c>
      <c r="J86" s="120">
        <f t="shared" si="10"/>
        <v>0</v>
      </c>
      <c r="K86" s="101"/>
      <c r="L86" s="50"/>
      <c r="M86" s="39">
        <f t="shared" si="11"/>
        <v>0</v>
      </c>
      <c r="N86" s="100"/>
      <c r="O86" s="50"/>
      <c r="P86" s="39">
        <f t="shared" si="12"/>
        <v>0</v>
      </c>
      <c r="Q86" s="123">
        <f t="shared" si="13"/>
        <v>0</v>
      </c>
    </row>
    <row r="87" spans="1:17" x14ac:dyDescent="0.2">
      <c r="A87" s="44">
        <v>79</v>
      </c>
      <c r="B87" s="176" t="s">
        <v>147</v>
      </c>
      <c r="C87" s="108" t="s">
        <v>51</v>
      </c>
      <c r="D87" s="101"/>
      <c r="E87" s="50"/>
      <c r="F87" s="169">
        <f t="shared" si="8"/>
        <v>0</v>
      </c>
      <c r="G87" s="50"/>
      <c r="H87" s="50"/>
      <c r="I87" s="226">
        <f t="shared" si="9"/>
        <v>0</v>
      </c>
      <c r="J87" s="120">
        <f t="shared" si="10"/>
        <v>0</v>
      </c>
      <c r="K87" s="101"/>
      <c r="L87" s="50"/>
      <c r="M87" s="39">
        <f t="shared" si="11"/>
        <v>0</v>
      </c>
      <c r="N87" s="100"/>
      <c r="O87" s="50"/>
      <c r="P87" s="39">
        <f t="shared" si="12"/>
        <v>0</v>
      </c>
      <c r="Q87" s="123">
        <f t="shared" si="13"/>
        <v>0</v>
      </c>
    </row>
    <row r="88" spans="1:17" x14ac:dyDescent="0.2">
      <c r="A88" s="44">
        <v>80</v>
      </c>
      <c r="B88" s="176" t="s">
        <v>148</v>
      </c>
      <c r="C88" s="108" t="s">
        <v>254</v>
      </c>
      <c r="D88" s="101"/>
      <c r="E88" s="50"/>
      <c r="F88" s="169">
        <f t="shared" si="8"/>
        <v>0</v>
      </c>
      <c r="G88" s="50"/>
      <c r="H88" s="50"/>
      <c r="I88" s="226">
        <f t="shared" si="9"/>
        <v>0</v>
      </c>
      <c r="J88" s="120">
        <f t="shared" si="10"/>
        <v>0</v>
      </c>
      <c r="K88" s="101"/>
      <c r="L88" s="50"/>
      <c r="M88" s="39">
        <f t="shared" si="11"/>
        <v>0</v>
      </c>
      <c r="N88" s="100"/>
      <c r="O88" s="50"/>
      <c r="P88" s="39">
        <f t="shared" si="12"/>
        <v>0</v>
      </c>
      <c r="Q88" s="123">
        <f t="shared" si="13"/>
        <v>0</v>
      </c>
    </row>
    <row r="89" spans="1:17" x14ac:dyDescent="0.2">
      <c r="A89" s="44">
        <v>81</v>
      </c>
      <c r="B89" s="176" t="s">
        <v>149</v>
      </c>
      <c r="C89" s="171" t="s">
        <v>334</v>
      </c>
      <c r="D89" s="101"/>
      <c r="E89" s="50"/>
      <c r="F89" s="169">
        <f t="shared" si="8"/>
        <v>0</v>
      </c>
      <c r="G89" s="50"/>
      <c r="H89" s="50"/>
      <c r="I89" s="226">
        <f t="shared" si="9"/>
        <v>0</v>
      </c>
      <c r="J89" s="120">
        <f t="shared" si="10"/>
        <v>0</v>
      </c>
      <c r="K89" s="101"/>
      <c r="L89" s="50"/>
      <c r="M89" s="39">
        <f t="shared" si="11"/>
        <v>0</v>
      </c>
      <c r="N89" s="100"/>
      <c r="O89" s="50"/>
      <c r="P89" s="39">
        <f t="shared" si="12"/>
        <v>0</v>
      </c>
      <c r="Q89" s="123">
        <f t="shared" si="13"/>
        <v>0</v>
      </c>
    </row>
    <row r="90" spans="1:17" x14ac:dyDescent="0.2">
      <c r="A90" s="44">
        <v>82</v>
      </c>
      <c r="B90" s="45" t="s">
        <v>150</v>
      </c>
      <c r="C90" s="97" t="s">
        <v>291</v>
      </c>
      <c r="D90" s="101"/>
      <c r="E90" s="50"/>
      <c r="F90" s="169">
        <f t="shared" si="8"/>
        <v>0</v>
      </c>
      <c r="G90" s="50"/>
      <c r="H90" s="50"/>
      <c r="I90" s="226">
        <f t="shared" si="9"/>
        <v>0</v>
      </c>
      <c r="J90" s="120">
        <f t="shared" si="10"/>
        <v>0</v>
      </c>
      <c r="K90" s="101"/>
      <c r="L90" s="50"/>
      <c r="M90" s="39">
        <f t="shared" si="11"/>
        <v>0</v>
      </c>
      <c r="N90" s="100"/>
      <c r="O90" s="50"/>
      <c r="P90" s="39">
        <f t="shared" si="12"/>
        <v>0</v>
      </c>
      <c r="Q90" s="123">
        <f t="shared" si="13"/>
        <v>0</v>
      </c>
    </row>
    <row r="91" spans="1:17" ht="24" x14ac:dyDescent="0.2">
      <c r="A91" s="543">
        <v>83</v>
      </c>
      <c r="B91" s="546" t="s">
        <v>151</v>
      </c>
      <c r="C91" s="97" t="s">
        <v>276</v>
      </c>
      <c r="D91" s="101"/>
      <c r="E91" s="50"/>
      <c r="F91" s="169">
        <f t="shared" si="8"/>
        <v>0</v>
      </c>
      <c r="G91" s="50"/>
      <c r="H91" s="50"/>
      <c r="I91" s="226">
        <f t="shared" si="9"/>
        <v>0</v>
      </c>
      <c r="J91" s="120">
        <f t="shared" si="10"/>
        <v>0</v>
      </c>
      <c r="K91" s="101"/>
      <c r="L91" s="50"/>
      <c r="M91" s="39">
        <f t="shared" si="11"/>
        <v>0</v>
      </c>
      <c r="N91" s="100"/>
      <c r="O91" s="50"/>
      <c r="P91" s="39">
        <f t="shared" si="12"/>
        <v>0</v>
      </c>
      <c r="Q91" s="123">
        <f t="shared" si="13"/>
        <v>0</v>
      </c>
    </row>
    <row r="92" spans="1:17" ht="36" x14ac:dyDescent="0.2">
      <c r="A92" s="544"/>
      <c r="B92" s="547"/>
      <c r="C92" s="171" t="s">
        <v>330</v>
      </c>
      <c r="D92" s="101"/>
      <c r="E92" s="50"/>
      <c r="F92" s="169">
        <f t="shared" si="8"/>
        <v>0</v>
      </c>
      <c r="G92" s="50"/>
      <c r="H92" s="50"/>
      <c r="I92" s="226">
        <f t="shared" si="9"/>
        <v>0</v>
      </c>
      <c r="J92" s="120">
        <f t="shared" si="10"/>
        <v>0</v>
      </c>
      <c r="K92" s="101"/>
      <c r="L92" s="50"/>
      <c r="M92" s="39">
        <f t="shared" si="11"/>
        <v>0</v>
      </c>
      <c r="N92" s="100"/>
      <c r="O92" s="50"/>
      <c r="P92" s="39">
        <f t="shared" si="12"/>
        <v>0</v>
      </c>
      <c r="Q92" s="123">
        <f t="shared" si="13"/>
        <v>0</v>
      </c>
    </row>
    <row r="93" spans="1:17" ht="24" x14ac:dyDescent="0.2">
      <c r="A93" s="544"/>
      <c r="B93" s="547"/>
      <c r="C93" s="171" t="s">
        <v>277</v>
      </c>
      <c r="D93" s="101"/>
      <c r="E93" s="50"/>
      <c r="F93" s="169">
        <f t="shared" si="8"/>
        <v>0</v>
      </c>
      <c r="G93" s="50"/>
      <c r="H93" s="50"/>
      <c r="I93" s="226">
        <f t="shared" si="9"/>
        <v>0</v>
      </c>
      <c r="J93" s="120">
        <f t="shared" si="10"/>
        <v>0</v>
      </c>
      <c r="K93" s="101"/>
      <c r="L93" s="50"/>
      <c r="M93" s="39">
        <f t="shared" si="11"/>
        <v>0</v>
      </c>
      <c r="N93" s="100"/>
      <c r="O93" s="50"/>
      <c r="P93" s="39">
        <f t="shared" si="12"/>
        <v>0</v>
      </c>
      <c r="Q93" s="123">
        <f t="shared" si="13"/>
        <v>0</v>
      </c>
    </row>
    <row r="94" spans="1:17" ht="36" x14ac:dyDescent="0.2">
      <c r="A94" s="545"/>
      <c r="B94" s="548"/>
      <c r="C94" s="200" t="s">
        <v>331</v>
      </c>
      <c r="D94" s="101"/>
      <c r="E94" s="50"/>
      <c r="F94" s="169">
        <f t="shared" si="8"/>
        <v>0</v>
      </c>
      <c r="G94" s="50"/>
      <c r="H94" s="50"/>
      <c r="I94" s="226">
        <f t="shared" si="9"/>
        <v>0</v>
      </c>
      <c r="J94" s="120">
        <f t="shared" si="10"/>
        <v>0</v>
      </c>
      <c r="K94" s="101"/>
      <c r="L94" s="50"/>
      <c r="M94" s="39">
        <f t="shared" si="11"/>
        <v>0</v>
      </c>
      <c r="N94" s="100"/>
      <c r="O94" s="50"/>
      <c r="P94" s="39">
        <f t="shared" si="12"/>
        <v>0</v>
      </c>
      <c r="Q94" s="123">
        <f t="shared" si="13"/>
        <v>0</v>
      </c>
    </row>
    <row r="95" spans="1:17" ht="24" x14ac:dyDescent="0.2">
      <c r="A95" s="44">
        <v>84</v>
      </c>
      <c r="B95" s="177" t="s">
        <v>152</v>
      </c>
      <c r="C95" s="108" t="s">
        <v>50</v>
      </c>
      <c r="D95" s="101"/>
      <c r="E95" s="50"/>
      <c r="F95" s="169">
        <f t="shared" si="8"/>
        <v>0</v>
      </c>
      <c r="G95" s="50"/>
      <c r="H95" s="50"/>
      <c r="I95" s="226">
        <f t="shared" si="9"/>
        <v>0</v>
      </c>
      <c r="J95" s="120">
        <f t="shared" si="10"/>
        <v>0</v>
      </c>
      <c r="K95" s="101"/>
      <c r="L95" s="50"/>
      <c r="M95" s="39">
        <f t="shared" si="11"/>
        <v>0</v>
      </c>
      <c r="N95" s="100"/>
      <c r="O95" s="50"/>
      <c r="P95" s="39">
        <f t="shared" si="12"/>
        <v>0</v>
      </c>
      <c r="Q95" s="123">
        <f t="shared" si="13"/>
        <v>0</v>
      </c>
    </row>
    <row r="96" spans="1:17" x14ac:dyDescent="0.2">
      <c r="A96" s="44">
        <v>85</v>
      </c>
      <c r="B96" s="176" t="s">
        <v>153</v>
      </c>
      <c r="C96" s="108" t="s">
        <v>154</v>
      </c>
      <c r="D96" s="101"/>
      <c r="E96" s="50"/>
      <c r="F96" s="169">
        <f t="shared" si="8"/>
        <v>0</v>
      </c>
      <c r="G96" s="50"/>
      <c r="H96" s="50"/>
      <c r="I96" s="226">
        <f t="shared" si="9"/>
        <v>0</v>
      </c>
      <c r="J96" s="120">
        <f t="shared" si="10"/>
        <v>0</v>
      </c>
      <c r="K96" s="101"/>
      <c r="L96" s="50"/>
      <c r="M96" s="39">
        <f t="shared" si="11"/>
        <v>0</v>
      </c>
      <c r="N96" s="100"/>
      <c r="O96" s="50"/>
      <c r="P96" s="39">
        <f t="shared" si="12"/>
        <v>0</v>
      </c>
      <c r="Q96" s="123">
        <f t="shared" si="13"/>
        <v>0</v>
      </c>
    </row>
    <row r="97" spans="1:17" x14ac:dyDescent="0.2">
      <c r="A97" s="44">
        <v>86</v>
      </c>
      <c r="B97" s="177" t="s">
        <v>155</v>
      </c>
      <c r="C97" s="108" t="s">
        <v>156</v>
      </c>
      <c r="D97" s="101"/>
      <c r="E97" s="50"/>
      <c r="F97" s="169">
        <f t="shared" si="8"/>
        <v>0</v>
      </c>
      <c r="G97" s="50"/>
      <c r="H97" s="50"/>
      <c r="I97" s="226">
        <f t="shared" si="9"/>
        <v>0</v>
      </c>
      <c r="J97" s="120">
        <f t="shared" si="10"/>
        <v>0</v>
      </c>
      <c r="K97" s="101"/>
      <c r="L97" s="50"/>
      <c r="M97" s="39">
        <f t="shared" si="11"/>
        <v>0</v>
      </c>
      <c r="N97" s="100"/>
      <c r="O97" s="50"/>
      <c r="P97" s="39">
        <f t="shared" si="12"/>
        <v>0</v>
      </c>
      <c r="Q97" s="123">
        <f t="shared" si="13"/>
        <v>0</v>
      </c>
    </row>
    <row r="98" spans="1:17" x14ac:dyDescent="0.2">
      <c r="A98" s="44">
        <v>87</v>
      </c>
      <c r="B98" s="72" t="s">
        <v>157</v>
      </c>
      <c r="C98" s="96" t="s">
        <v>28</v>
      </c>
      <c r="D98" s="101">
        <v>536094.96</v>
      </c>
      <c r="E98" s="50"/>
      <c r="F98" s="169">
        <f t="shared" si="8"/>
        <v>536094.96</v>
      </c>
      <c r="G98" s="50">
        <v>146222.56</v>
      </c>
      <c r="H98" s="50"/>
      <c r="I98" s="226">
        <f t="shared" si="9"/>
        <v>146222.56</v>
      </c>
      <c r="J98" s="120">
        <f t="shared" si="10"/>
        <v>682317.52</v>
      </c>
      <c r="K98" s="101">
        <v>6240712.5</v>
      </c>
      <c r="L98" s="50"/>
      <c r="M98" s="39">
        <f t="shared" si="11"/>
        <v>6240712.5</v>
      </c>
      <c r="N98" s="100"/>
      <c r="O98" s="50"/>
      <c r="P98" s="39">
        <f t="shared" si="12"/>
        <v>0</v>
      </c>
      <c r="Q98" s="123">
        <f t="shared" si="13"/>
        <v>6923030.0199999996</v>
      </c>
    </row>
    <row r="99" spans="1:17" x14ac:dyDescent="0.2">
      <c r="A99" s="44">
        <v>88</v>
      </c>
      <c r="B99" s="176" t="s">
        <v>158</v>
      </c>
      <c r="C99" s="108" t="s">
        <v>12</v>
      </c>
      <c r="D99" s="101">
        <v>536094.96</v>
      </c>
      <c r="E99" s="50"/>
      <c r="F99" s="169">
        <f t="shared" si="8"/>
        <v>536094.96</v>
      </c>
      <c r="G99" s="50">
        <v>146222.56</v>
      </c>
      <c r="H99" s="50"/>
      <c r="I99" s="226">
        <f t="shared" si="9"/>
        <v>146222.56</v>
      </c>
      <c r="J99" s="120">
        <f t="shared" si="10"/>
        <v>682317.52</v>
      </c>
      <c r="K99" s="101"/>
      <c r="L99" s="50"/>
      <c r="M99" s="39">
        <f t="shared" si="11"/>
        <v>0</v>
      </c>
      <c r="N99" s="100"/>
      <c r="O99" s="50"/>
      <c r="P99" s="39">
        <f t="shared" si="12"/>
        <v>0</v>
      </c>
      <c r="Q99" s="123">
        <f t="shared" si="13"/>
        <v>682317.52</v>
      </c>
    </row>
    <row r="100" spans="1:17" x14ac:dyDescent="0.2">
      <c r="A100" s="44">
        <v>89</v>
      </c>
      <c r="B100" s="176" t="s">
        <v>159</v>
      </c>
      <c r="C100" s="108" t="s">
        <v>27</v>
      </c>
      <c r="D100" s="101"/>
      <c r="E100" s="50"/>
      <c r="F100" s="169">
        <f t="shared" si="8"/>
        <v>0</v>
      </c>
      <c r="G100" s="50"/>
      <c r="H100" s="50"/>
      <c r="I100" s="226">
        <f t="shared" si="9"/>
        <v>0</v>
      </c>
      <c r="J100" s="120">
        <f t="shared" si="10"/>
        <v>0</v>
      </c>
      <c r="K100" s="101"/>
      <c r="L100" s="50"/>
      <c r="M100" s="39">
        <f t="shared" si="11"/>
        <v>0</v>
      </c>
      <c r="N100" s="100"/>
      <c r="O100" s="50"/>
      <c r="P100" s="39">
        <f t="shared" si="12"/>
        <v>0</v>
      </c>
      <c r="Q100" s="123">
        <f t="shared" si="13"/>
        <v>0</v>
      </c>
    </row>
    <row r="101" spans="1:17" x14ac:dyDescent="0.2">
      <c r="A101" s="44">
        <v>90</v>
      </c>
      <c r="B101" s="72" t="s">
        <v>160</v>
      </c>
      <c r="C101" s="96" t="s">
        <v>44</v>
      </c>
      <c r="D101" s="101"/>
      <c r="E101" s="50"/>
      <c r="F101" s="169">
        <f t="shared" si="8"/>
        <v>0</v>
      </c>
      <c r="G101" s="50"/>
      <c r="H101" s="50"/>
      <c r="I101" s="226">
        <f t="shared" si="9"/>
        <v>0</v>
      </c>
      <c r="J101" s="120">
        <f t="shared" si="10"/>
        <v>0</v>
      </c>
      <c r="K101" s="101"/>
      <c r="L101" s="50"/>
      <c r="M101" s="39">
        <f t="shared" si="11"/>
        <v>0</v>
      </c>
      <c r="N101" s="100"/>
      <c r="O101" s="50"/>
      <c r="P101" s="39">
        <f t="shared" si="12"/>
        <v>0</v>
      </c>
      <c r="Q101" s="123">
        <f t="shared" si="13"/>
        <v>0</v>
      </c>
    </row>
    <row r="102" spans="1:17" x14ac:dyDescent="0.2">
      <c r="A102" s="44">
        <v>91</v>
      </c>
      <c r="B102" s="176" t="s">
        <v>161</v>
      </c>
      <c r="C102" s="108" t="s">
        <v>33</v>
      </c>
      <c r="D102" s="101"/>
      <c r="E102" s="50"/>
      <c r="F102" s="169">
        <f t="shared" si="8"/>
        <v>0</v>
      </c>
      <c r="G102" s="50"/>
      <c r="H102" s="50"/>
      <c r="I102" s="226">
        <f t="shared" si="9"/>
        <v>0</v>
      </c>
      <c r="J102" s="120">
        <f t="shared" si="10"/>
        <v>0</v>
      </c>
      <c r="K102" s="101"/>
      <c r="L102" s="50"/>
      <c r="M102" s="39">
        <f t="shared" si="11"/>
        <v>0</v>
      </c>
      <c r="N102" s="100"/>
      <c r="O102" s="50"/>
      <c r="P102" s="39">
        <f t="shared" si="12"/>
        <v>0</v>
      </c>
      <c r="Q102" s="123">
        <f t="shared" si="13"/>
        <v>0</v>
      </c>
    </row>
    <row r="103" spans="1:17" x14ac:dyDescent="0.2">
      <c r="A103" s="44">
        <v>92</v>
      </c>
      <c r="B103" s="72" t="s">
        <v>162</v>
      </c>
      <c r="C103" s="96" t="s">
        <v>29</v>
      </c>
      <c r="D103" s="101"/>
      <c r="E103" s="50"/>
      <c r="F103" s="169">
        <f t="shared" si="8"/>
        <v>0</v>
      </c>
      <c r="G103" s="50"/>
      <c r="H103" s="50"/>
      <c r="I103" s="226">
        <f t="shared" si="9"/>
        <v>0</v>
      </c>
      <c r="J103" s="120">
        <f t="shared" si="10"/>
        <v>0</v>
      </c>
      <c r="K103" s="101"/>
      <c r="L103" s="50"/>
      <c r="M103" s="39">
        <f t="shared" si="11"/>
        <v>0</v>
      </c>
      <c r="N103" s="100"/>
      <c r="O103" s="50"/>
      <c r="P103" s="39">
        <f t="shared" si="12"/>
        <v>0</v>
      </c>
      <c r="Q103" s="123">
        <f t="shared" si="13"/>
        <v>0</v>
      </c>
    </row>
    <row r="104" spans="1:17" x14ac:dyDescent="0.2">
      <c r="A104" s="44">
        <v>93</v>
      </c>
      <c r="B104" s="176" t="s">
        <v>163</v>
      </c>
      <c r="C104" s="108" t="s">
        <v>30</v>
      </c>
      <c r="D104" s="101"/>
      <c r="E104" s="50"/>
      <c r="F104" s="169">
        <f t="shared" si="8"/>
        <v>0</v>
      </c>
      <c r="G104" s="50"/>
      <c r="H104" s="50"/>
      <c r="I104" s="226">
        <f t="shared" si="9"/>
        <v>0</v>
      </c>
      <c r="J104" s="120">
        <f t="shared" si="10"/>
        <v>0</v>
      </c>
      <c r="K104" s="101"/>
      <c r="L104" s="50"/>
      <c r="M104" s="39">
        <f t="shared" si="11"/>
        <v>0</v>
      </c>
      <c r="N104" s="100"/>
      <c r="O104" s="50"/>
      <c r="P104" s="39">
        <f t="shared" si="12"/>
        <v>0</v>
      </c>
      <c r="Q104" s="123">
        <f t="shared" si="13"/>
        <v>0</v>
      </c>
    </row>
    <row r="105" spans="1:17" x14ac:dyDescent="0.2">
      <c r="A105" s="44">
        <v>94</v>
      </c>
      <c r="B105" s="177" t="s">
        <v>164</v>
      </c>
      <c r="C105" s="108" t="s">
        <v>14</v>
      </c>
      <c r="D105" s="101">
        <v>536462.4</v>
      </c>
      <c r="E105" s="50"/>
      <c r="F105" s="169">
        <f t="shared" si="8"/>
        <v>536462.4</v>
      </c>
      <c r="G105" s="50">
        <v>182778.2</v>
      </c>
      <c r="H105" s="50"/>
      <c r="I105" s="226">
        <f t="shared" si="9"/>
        <v>182778.2</v>
      </c>
      <c r="J105" s="120">
        <f t="shared" si="10"/>
        <v>719240.60000000009</v>
      </c>
      <c r="K105" s="101">
        <v>12481425</v>
      </c>
      <c r="L105" s="50"/>
      <c r="M105" s="39">
        <f t="shared" si="11"/>
        <v>12481425</v>
      </c>
      <c r="N105" s="100"/>
      <c r="O105" s="50"/>
      <c r="P105" s="39">
        <f t="shared" si="12"/>
        <v>0</v>
      </c>
      <c r="Q105" s="123">
        <f t="shared" si="13"/>
        <v>13200665.6</v>
      </c>
    </row>
    <row r="106" spans="1:17" x14ac:dyDescent="0.2">
      <c r="A106" s="44">
        <v>95</v>
      </c>
      <c r="B106" s="176" t="s">
        <v>165</v>
      </c>
      <c r="C106" s="107" t="s">
        <v>31</v>
      </c>
      <c r="D106" s="101"/>
      <c r="E106" s="50"/>
      <c r="F106" s="169">
        <f t="shared" si="8"/>
        <v>0</v>
      </c>
      <c r="G106" s="50"/>
      <c r="H106" s="50"/>
      <c r="I106" s="226">
        <f t="shared" si="9"/>
        <v>0</v>
      </c>
      <c r="J106" s="120">
        <f t="shared" si="10"/>
        <v>0</v>
      </c>
      <c r="K106" s="101"/>
      <c r="L106" s="50"/>
      <c r="M106" s="39">
        <f t="shared" si="11"/>
        <v>0</v>
      </c>
      <c r="N106" s="100"/>
      <c r="O106" s="50"/>
      <c r="P106" s="39">
        <f t="shared" si="12"/>
        <v>0</v>
      </c>
      <c r="Q106" s="123">
        <f t="shared" si="13"/>
        <v>0</v>
      </c>
    </row>
    <row r="107" spans="1:17" x14ac:dyDescent="0.2">
      <c r="A107" s="44">
        <v>96</v>
      </c>
      <c r="B107" s="176" t="s">
        <v>166</v>
      </c>
      <c r="C107" s="96" t="s">
        <v>15</v>
      </c>
      <c r="D107" s="101"/>
      <c r="E107" s="50"/>
      <c r="F107" s="169">
        <f t="shared" si="8"/>
        <v>0</v>
      </c>
      <c r="G107" s="50"/>
      <c r="H107" s="50"/>
      <c r="I107" s="226">
        <f t="shared" si="9"/>
        <v>0</v>
      </c>
      <c r="J107" s="120">
        <f t="shared" si="10"/>
        <v>0</v>
      </c>
      <c r="K107" s="101"/>
      <c r="L107" s="50"/>
      <c r="M107" s="39">
        <f t="shared" si="11"/>
        <v>0</v>
      </c>
      <c r="N107" s="100"/>
      <c r="O107" s="50"/>
      <c r="P107" s="39">
        <f t="shared" si="12"/>
        <v>0</v>
      </c>
      <c r="Q107" s="123">
        <f t="shared" si="13"/>
        <v>0</v>
      </c>
    </row>
    <row r="108" spans="1:17" x14ac:dyDescent="0.2">
      <c r="A108" s="44">
        <v>97</v>
      </c>
      <c r="B108" s="177" t="s">
        <v>167</v>
      </c>
      <c r="C108" s="108" t="s">
        <v>13</v>
      </c>
      <c r="D108" s="101"/>
      <c r="E108" s="50"/>
      <c r="F108" s="169">
        <f t="shared" si="8"/>
        <v>0</v>
      </c>
      <c r="G108" s="50"/>
      <c r="H108" s="50"/>
      <c r="I108" s="226">
        <f t="shared" si="9"/>
        <v>0</v>
      </c>
      <c r="J108" s="120">
        <f t="shared" si="10"/>
        <v>0</v>
      </c>
      <c r="K108" s="101"/>
      <c r="L108" s="50"/>
      <c r="M108" s="39">
        <f t="shared" si="11"/>
        <v>0</v>
      </c>
      <c r="N108" s="100"/>
      <c r="O108" s="50"/>
      <c r="P108" s="39">
        <f t="shared" si="12"/>
        <v>0</v>
      </c>
      <c r="Q108" s="123">
        <f t="shared" si="13"/>
        <v>0</v>
      </c>
    </row>
    <row r="109" spans="1:17" x14ac:dyDescent="0.2">
      <c r="A109" s="44">
        <v>98</v>
      </c>
      <c r="B109" s="176" t="s">
        <v>168</v>
      </c>
      <c r="C109" s="107" t="s">
        <v>32</v>
      </c>
      <c r="D109" s="101"/>
      <c r="E109" s="50"/>
      <c r="F109" s="169">
        <f t="shared" si="8"/>
        <v>0</v>
      </c>
      <c r="G109" s="50"/>
      <c r="H109" s="50"/>
      <c r="I109" s="226">
        <f t="shared" si="9"/>
        <v>0</v>
      </c>
      <c r="J109" s="120">
        <f t="shared" si="10"/>
        <v>0</v>
      </c>
      <c r="K109" s="101"/>
      <c r="L109" s="50"/>
      <c r="M109" s="39">
        <f t="shared" si="11"/>
        <v>0</v>
      </c>
      <c r="N109" s="100"/>
      <c r="O109" s="50"/>
      <c r="P109" s="39">
        <f t="shared" si="12"/>
        <v>0</v>
      </c>
      <c r="Q109" s="123">
        <f t="shared" si="13"/>
        <v>0</v>
      </c>
    </row>
    <row r="110" spans="1:17" x14ac:dyDescent="0.2">
      <c r="A110" s="44">
        <v>99</v>
      </c>
      <c r="B110" s="177" t="s">
        <v>169</v>
      </c>
      <c r="C110" s="108" t="s">
        <v>54</v>
      </c>
      <c r="D110" s="101">
        <v>536094.96</v>
      </c>
      <c r="E110" s="50"/>
      <c r="F110" s="169">
        <f t="shared" si="8"/>
        <v>536094.96</v>
      </c>
      <c r="G110" s="50">
        <v>146222.56</v>
      </c>
      <c r="H110" s="50"/>
      <c r="I110" s="226">
        <f t="shared" si="9"/>
        <v>146222.56</v>
      </c>
      <c r="J110" s="120">
        <f t="shared" si="10"/>
        <v>682317.52</v>
      </c>
      <c r="K110" s="101"/>
      <c r="L110" s="50"/>
      <c r="M110" s="39">
        <f t="shared" si="11"/>
        <v>0</v>
      </c>
      <c r="N110" s="100">
        <v>1751965</v>
      </c>
      <c r="O110" s="50"/>
      <c r="P110" s="39">
        <f t="shared" si="12"/>
        <v>1751965</v>
      </c>
      <c r="Q110" s="123">
        <f t="shared" si="13"/>
        <v>2434282.52</v>
      </c>
    </row>
    <row r="111" spans="1:17" x14ac:dyDescent="0.2">
      <c r="A111" s="44">
        <v>100</v>
      </c>
      <c r="B111" s="177" t="s">
        <v>170</v>
      </c>
      <c r="C111" s="108" t="s">
        <v>34</v>
      </c>
      <c r="D111" s="101"/>
      <c r="E111" s="50"/>
      <c r="F111" s="169">
        <f t="shared" si="8"/>
        <v>0</v>
      </c>
      <c r="G111" s="50"/>
      <c r="H111" s="50"/>
      <c r="I111" s="226">
        <f t="shared" si="9"/>
        <v>0</v>
      </c>
      <c r="J111" s="120">
        <f t="shared" si="10"/>
        <v>0</v>
      </c>
      <c r="K111" s="101"/>
      <c r="L111" s="50"/>
      <c r="M111" s="39">
        <f t="shared" si="11"/>
        <v>0</v>
      </c>
      <c r="N111" s="100"/>
      <c r="O111" s="50"/>
      <c r="P111" s="39">
        <f t="shared" si="12"/>
        <v>0</v>
      </c>
      <c r="Q111" s="123">
        <f t="shared" si="13"/>
        <v>0</v>
      </c>
    </row>
    <row r="112" spans="1:17" x14ac:dyDescent="0.2">
      <c r="A112" s="44">
        <v>101</v>
      </c>
      <c r="B112" s="176" t="s">
        <v>171</v>
      </c>
      <c r="C112" s="96" t="s">
        <v>241</v>
      </c>
      <c r="D112" s="101"/>
      <c r="E112" s="50"/>
      <c r="F112" s="169">
        <f t="shared" si="8"/>
        <v>0</v>
      </c>
      <c r="G112" s="50"/>
      <c r="H112" s="50"/>
      <c r="I112" s="226">
        <f t="shared" si="9"/>
        <v>0</v>
      </c>
      <c r="J112" s="120">
        <f t="shared" si="10"/>
        <v>0</v>
      </c>
      <c r="K112" s="101"/>
      <c r="L112" s="50"/>
      <c r="M112" s="39">
        <f t="shared" si="11"/>
        <v>0</v>
      </c>
      <c r="N112" s="100"/>
      <c r="O112" s="50"/>
      <c r="P112" s="39">
        <f t="shared" si="12"/>
        <v>0</v>
      </c>
      <c r="Q112" s="123">
        <f t="shared" si="13"/>
        <v>0</v>
      </c>
    </row>
    <row r="113" spans="1:17" x14ac:dyDescent="0.2">
      <c r="A113" s="44">
        <v>102</v>
      </c>
      <c r="B113" s="176" t="s">
        <v>172</v>
      </c>
      <c r="C113" s="107" t="s">
        <v>173</v>
      </c>
      <c r="D113" s="101"/>
      <c r="E113" s="50"/>
      <c r="F113" s="169">
        <f t="shared" si="8"/>
        <v>0</v>
      </c>
      <c r="G113" s="50"/>
      <c r="H113" s="50"/>
      <c r="I113" s="226">
        <f t="shared" si="9"/>
        <v>0</v>
      </c>
      <c r="J113" s="120">
        <f t="shared" si="10"/>
        <v>0</v>
      </c>
      <c r="K113" s="101"/>
      <c r="L113" s="50"/>
      <c r="M113" s="39">
        <f t="shared" si="11"/>
        <v>0</v>
      </c>
      <c r="N113" s="100"/>
      <c r="O113" s="50"/>
      <c r="P113" s="39">
        <f t="shared" si="12"/>
        <v>0</v>
      </c>
      <c r="Q113" s="123">
        <f t="shared" si="13"/>
        <v>0</v>
      </c>
    </row>
    <row r="114" spans="1:17" x14ac:dyDescent="0.2">
      <c r="A114" s="44">
        <v>103</v>
      </c>
      <c r="B114" s="176" t="s">
        <v>174</v>
      </c>
      <c r="C114" s="107" t="s">
        <v>175</v>
      </c>
      <c r="D114" s="101"/>
      <c r="E114" s="50"/>
      <c r="F114" s="169">
        <f t="shared" si="8"/>
        <v>0</v>
      </c>
      <c r="G114" s="50"/>
      <c r="H114" s="50"/>
      <c r="I114" s="226">
        <f t="shared" si="9"/>
        <v>0</v>
      </c>
      <c r="J114" s="120">
        <f t="shared" si="10"/>
        <v>0</v>
      </c>
      <c r="K114" s="101"/>
      <c r="L114" s="50"/>
      <c r="M114" s="39">
        <f t="shared" si="11"/>
        <v>0</v>
      </c>
      <c r="N114" s="100"/>
      <c r="O114" s="50"/>
      <c r="P114" s="39">
        <f t="shared" si="12"/>
        <v>0</v>
      </c>
      <c r="Q114" s="123">
        <f t="shared" si="13"/>
        <v>0</v>
      </c>
    </row>
    <row r="115" spans="1:17" x14ac:dyDescent="0.2">
      <c r="A115" s="44">
        <v>104</v>
      </c>
      <c r="B115" s="176" t="s">
        <v>176</v>
      </c>
      <c r="C115" s="107" t="s">
        <v>177</v>
      </c>
      <c r="D115" s="101"/>
      <c r="E115" s="50"/>
      <c r="F115" s="169">
        <f t="shared" si="8"/>
        <v>0</v>
      </c>
      <c r="G115" s="50"/>
      <c r="H115" s="50"/>
      <c r="I115" s="226">
        <f t="shared" si="9"/>
        <v>0</v>
      </c>
      <c r="J115" s="120">
        <f t="shared" si="10"/>
        <v>0</v>
      </c>
      <c r="K115" s="101"/>
      <c r="L115" s="50"/>
      <c r="M115" s="39">
        <f t="shared" si="11"/>
        <v>0</v>
      </c>
      <c r="N115" s="100"/>
      <c r="O115" s="50"/>
      <c r="P115" s="39">
        <f t="shared" si="12"/>
        <v>0</v>
      </c>
      <c r="Q115" s="123">
        <f t="shared" si="13"/>
        <v>0</v>
      </c>
    </row>
    <row r="116" spans="1:17" x14ac:dyDescent="0.2">
      <c r="A116" s="44">
        <v>105</v>
      </c>
      <c r="B116" s="177" t="s">
        <v>178</v>
      </c>
      <c r="C116" s="108" t="s">
        <v>179</v>
      </c>
      <c r="D116" s="101"/>
      <c r="E116" s="50"/>
      <c r="F116" s="169">
        <f t="shared" si="8"/>
        <v>0</v>
      </c>
      <c r="G116" s="50"/>
      <c r="H116" s="50"/>
      <c r="I116" s="226">
        <f t="shared" si="9"/>
        <v>0</v>
      </c>
      <c r="J116" s="120">
        <f t="shared" si="10"/>
        <v>0</v>
      </c>
      <c r="K116" s="101"/>
      <c r="L116" s="50"/>
      <c r="M116" s="39">
        <f t="shared" si="11"/>
        <v>0</v>
      </c>
      <c r="N116" s="100"/>
      <c r="O116" s="50"/>
      <c r="P116" s="39">
        <f t="shared" si="12"/>
        <v>0</v>
      </c>
      <c r="Q116" s="123">
        <f t="shared" si="13"/>
        <v>0</v>
      </c>
    </row>
    <row r="117" spans="1:17" x14ac:dyDescent="0.2">
      <c r="A117" s="44">
        <v>106</v>
      </c>
      <c r="B117" s="72" t="s">
        <v>180</v>
      </c>
      <c r="C117" s="96" t="s">
        <v>181</v>
      </c>
      <c r="D117" s="101"/>
      <c r="E117" s="50"/>
      <c r="F117" s="169">
        <f t="shared" si="8"/>
        <v>0</v>
      </c>
      <c r="G117" s="50"/>
      <c r="H117" s="50"/>
      <c r="I117" s="226">
        <f t="shared" si="9"/>
        <v>0</v>
      </c>
      <c r="J117" s="120">
        <f t="shared" si="10"/>
        <v>0</v>
      </c>
      <c r="K117" s="101"/>
      <c r="L117" s="50"/>
      <c r="M117" s="39">
        <f t="shared" si="11"/>
        <v>0</v>
      </c>
      <c r="N117" s="100"/>
      <c r="O117" s="50"/>
      <c r="P117" s="39">
        <f t="shared" si="12"/>
        <v>0</v>
      </c>
      <c r="Q117" s="123">
        <f t="shared" si="13"/>
        <v>0</v>
      </c>
    </row>
    <row r="118" spans="1:17" x14ac:dyDescent="0.2">
      <c r="A118" s="44">
        <v>107</v>
      </c>
      <c r="B118" s="176" t="s">
        <v>182</v>
      </c>
      <c r="C118" s="107" t="s">
        <v>183</v>
      </c>
      <c r="D118" s="101"/>
      <c r="E118" s="50"/>
      <c r="F118" s="169">
        <f t="shared" si="8"/>
        <v>0</v>
      </c>
      <c r="G118" s="50"/>
      <c r="H118" s="50"/>
      <c r="I118" s="226">
        <f t="shared" si="9"/>
        <v>0</v>
      </c>
      <c r="J118" s="120">
        <f t="shared" si="10"/>
        <v>0</v>
      </c>
      <c r="K118" s="101"/>
      <c r="L118" s="50"/>
      <c r="M118" s="39">
        <f t="shared" si="11"/>
        <v>0</v>
      </c>
      <c r="N118" s="100"/>
      <c r="O118" s="50"/>
      <c r="P118" s="39">
        <f t="shared" si="12"/>
        <v>0</v>
      </c>
      <c r="Q118" s="123">
        <f t="shared" si="13"/>
        <v>0</v>
      </c>
    </row>
    <row r="119" spans="1:17" x14ac:dyDescent="0.2">
      <c r="A119" s="44">
        <v>108</v>
      </c>
      <c r="B119" s="176" t="s">
        <v>184</v>
      </c>
      <c r="C119" s="107" t="s">
        <v>185</v>
      </c>
      <c r="D119" s="101"/>
      <c r="E119" s="50"/>
      <c r="F119" s="169">
        <f t="shared" si="8"/>
        <v>0</v>
      </c>
      <c r="G119" s="50"/>
      <c r="H119" s="50"/>
      <c r="I119" s="226">
        <f t="shared" si="9"/>
        <v>0</v>
      </c>
      <c r="J119" s="120">
        <f t="shared" si="10"/>
        <v>0</v>
      </c>
      <c r="K119" s="101"/>
      <c r="L119" s="50"/>
      <c r="M119" s="39">
        <f t="shared" si="11"/>
        <v>0</v>
      </c>
      <c r="N119" s="100"/>
      <c r="O119" s="50"/>
      <c r="P119" s="39">
        <f t="shared" si="12"/>
        <v>0</v>
      </c>
      <c r="Q119" s="123">
        <f t="shared" si="13"/>
        <v>0</v>
      </c>
    </row>
    <row r="120" spans="1:17" x14ac:dyDescent="0.2">
      <c r="A120" s="44">
        <v>109</v>
      </c>
      <c r="B120" s="177" t="s">
        <v>186</v>
      </c>
      <c r="C120" s="108" t="s">
        <v>187</v>
      </c>
      <c r="D120" s="101"/>
      <c r="E120" s="50"/>
      <c r="F120" s="169">
        <f t="shared" si="8"/>
        <v>0</v>
      </c>
      <c r="G120" s="50"/>
      <c r="H120" s="50"/>
      <c r="I120" s="226">
        <f t="shared" si="9"/>
        <v>0</v>
      </c>
      <c r="J120" s="120">
        <f t="shared" si="10"/>
        <v>0</v>
      </c>
      <c r="K120" s="101"/>
      <c r="L120" s="50"/>
      <c r="M120" s="39">
        <f t="shared" si="11"/>
        <v>0</v>
      </c>
      <c r="N120" s="100"/>
      <c r="O120" s="50"/>
      <c r="P120" s="39">
        <f t="shared" si="12"/>
        <v>0</v>
      </c>
      <c r="Q120" s="123">
        <f t="shared" si="13"/>
        <v>0</v>
      </c>
    </row>
    <row r="121" spans="1:17" x14ac:dyDescent="0.2">
      <c r="A121" s="44">
        <v>110</v>
      </c>
      <c r="B121" s="177" t="s">
        <v>188</v>
      </c>
      <c r="C121" s="108" t="s">
        <v>189</v>
      </c>
      <c r="D121" s="101"/>
      <c r="E121" s="50"/>
      <c r="F121" s="169">
        <f t="shared" si="8"/>
        <v>0</v>
      </c>
      <c r="G121" s="50"/>
      <c r="H121" s="50"/>
      <c r="I121" s="226">
        <f t="shared" si="9"/>
        <v>0</v>
      </c>
      <c r="J121" s="120">
        <f t="shared" si="10"/>
        <v>0</v>
      </c>
      <c r="K121" s="101"/>
      <c r="L121" s="50"/>
      <c r="M121" s="39">
        <f t="shared" si="11"/>
        <v>0</v>
      </c>
      <c r="N121" s="100"/>
      <c r="O121" s="50"/>
      <c r="P121" s="39">
        <f t="shared" si="12"/>
        <v>0</v>
      </c>
      <c r="Q121" s="123">
        <f t="shared" si="13"/>
        <v>0</v>
      </c>
    </row>
    <row r="122" spans="1:17" x14ac:dyDescent="0.2">
      <c r="A122" s="44">
        <v>111</v>
      </c>
      <c r="B122" s="181" t="s">
        <v>278</v>
      </c>
      <c r="C122" s="107" t="s">
        <v>250</v>
      </c>
      <c r="D122" s="101"/>
      <c r="E122" s="50"/>
      <c r="F122" s="169">
        <f t="shared" si="8"/>
        <v>0</v>
      </c>
      <c r="G122" s="50"/>
      <c r="H122" s="50"/>
      <c r="I122" s="226">
        <f t="shared" si="9"/>
        <v>0</v>
      </c>
      <c r="J122" s="120">
        <f t="shared" si="10"/>
        <v>0</v>
      </c>
      <c r="K122" s="101"/>
      <c r="L122" s="50"/>
      <c r="M122" s="39">
        <f t="shared" si="11"/>
        <v>0</v>
      </c>
      <c r="N122" s="100"/>
      <c r="O122" s="50"/>
      <c r="P122" s="39">
        <f t="shared" si="12"/>
        <v>0</v>
      </c>
      <c r="Q122" s="123">
        <f t="shared" si="13"/>
        <v>0</v>
      </c>
    </row>
    <row r="123" spans="1:17" x14ac:dyDescent="0.2">
      <c r="A123" s="44">
        <v>112</v>
      </c>
      <c r="B123" s="176" t="s">
        <v>190</v>
      </c>
      <c r="C123" s="107" t="s">
        <v>191</v>
      </c>
      <c r="D123" s="101"/>
      <c r="E123" s="50"/>
      <c r="F123" s="169">
        <f t="shared" si="8"/>
        <v>0</v>
      </c>
      <c r="G123" s="50"/>
      <c r="H123" s="50"/>
      <c r="I123" s="226">
        <f t="shared" si="9"/>
        <v>0</v>
      </c>
      <c r="J123" s="120">
        <f t="shared" si="10"/>
        <v>0</v>
      </c>
      <c r="K123" s="101"/>
      <c r="L123" s="50"/>
      <c r="M123" s="39">
        <f t="shared" si="11"/>
        <v>0</v>
      </c>
      <c r="N123" s="100"/>
      <c r="O123" s="50"/>
      <c r="P123" s="39">
        <f t="shared" si="12"/>
        <v>0</v>
      </c>
      <c r="Q123" s="123">
        <f t="shared" si="13"/>
        <v>0</v>
      </c>
    </row>
    <row r="124" spans="1:17" x14ac:dyDescent="0.2">
      <c r="A124" s="44">
        <v>113</v>
      </c>
      <c r="B124" s="176" t="s">
        <v>192</v>
      </c>
      <c r="C124" s="108" t="s">
        <v>193</v>
      </c>
      <c r="D124" s="101"/>
      <c r="E124" s="50"/>
      <c r="F124" s="169">
        <f t="shared" si="8"/>
        <v>0</v>
      </c>
      <c r="G124" s="50"/>
      <c r="H124" s="50"/>
      <c r="I124" s="226">
        <f t="shared" si="9"/>
        <v>0</v>
      </c>
      <c r="J124" s="120">
        <f t="shared" si="10"/>
        <v>0</v>
      </c>
      <c r="K124" s="101"/>
      <c r="L124" s="50"/>
      <c r="M124" s="39">
        <f t="shared" si="11"/>
        <v>0</v>
      </c>
      <c r="N124" s="100"/>
      <c r="O124" s="50"/>
      <c r="P124" s="39">
        <f t="shared" si="12"/>
        <v>0</v>
      </c>
      <c r="Q124" s="123">
        <f t="shared" si="13"/>
        <v>0</v>
      </c>
    </row>
    <row r="125" spans="1:17" x14ac:dyDescent="0.2">
      <c r="A125" s="44">
        <v>114</v>
      </c>
      <c r="B125" s="176" t="s">
        <v>194</v>
      </c>
      <c r="C125" s="107" t="s">
        <v>195</v>
      </c>
      <c r="D125" s="101"/>
      <c r="E125" s="50"/>
      <c r="F125" s="169">
        <f t="shared" si="8"/>
        <v>0</v>
      </c>
      <c r="G125" s="50"/>
      <c r="H125" s="50"/>
      <c r="I125" s="226">
        <f t="shared" si="9"/>
        <v>0</v>
      </c>
      <c r="J125" s="120">
        <f t="shared" si="10"/>
        <v>0</v>
      </c>
      <c r="K125" s="101"/>
      <c r="L125" s="50"/>
      <c r="M125" s="39">
        <f t="shared" si="11"/>
        <v>0</v>
      </c>
      <c r="N125" s="100"/>
      <c r="O125" s="50"/>
      <c r="P125" s="39">
        <f t="shared" si="12"/>
        <v>0</v>
      </c>
      <c r="Q125" s="123">
        <f t="shared" si="13"/>
        <v>0</v>
      </c>
    </row>
    <row r="126" spans="1:17" x14ac:dyDescent="0.2">
      <c r="A126" s="44">
        <v>115</v>
      </c>
      <c r="B126" s="316" t="s">
        <v>196</v>
      </c>
      <c r="C126" s="97" t="s">
        <v>294</v>
      </c>
      <c r="D126" s="101"/>
      <c r="E126" s="50"/>
      <c r="F126" s="169">
        <f t="shared" si="8"/>
        <v>0</v>
      </c>
      <c r="G126" s="50"/>
      <c r="H126" s="50"/>
      <c r="I126" s="226">
        <f t="shared" si="9"/>
        <v>0</v>
      </c>
      <c r="J126" s="120">
        <f t="shared" si="10"/>
        <v>0</v>
      </c>
      <c r="K126" s="101"/>
      <c r="L126" s="50"/>
      <c r="M126" s="39">
        <f t="shared" si="11"/>
        <v>0</v>
      </c>
      <c r="N126" s="100"/>
      <c r="O126" s="50"/>
      <c r="P126" s="39">
        <f t="shared" si="12"/>
        <v>0</v>
      </c>
      <c r="Q126" s="123">
        <f t="shared" si="13"/>
        <v>0</v>
      </c>
    </row>
    <row r="127" spans="1:17" x14ac:dyDescent="0.2">
      <c r="A127" s="44">
        <v>116</v>
      </c>
      <c r="B127" s="177" t="s">
        <v>197</v>
      </c>
      <c r="C127" s="108" t="s">
        <v>279</v>
      </c>
      <c r="D127" s="101"/>
      <c r="E127" s="50"/>
      <c r="F127" s="169">
        <f t="shared" si="8"/>
        <v>0</v>
      </c>
      <c r="G127" s="50"/>
      <c r="H127" s="50"/>
      <c r="I127" s="226">
        <f t="shared" si="9"/>
        <v>0</v>
      </c>
      <c r="J127" s="120">
        <f t="shared" si="10"/>
        <v>0</v>
      </c>
      <c r="K127" s="101"/>
      <c r="L127" s="50"/>
      <c r="M127" s="39">
        <f t="shared" si="11"/>
        <v>0</v>
      </c>
      <c r="N127" s="100"/>
      <c r="O127" s="50"/>
      <c r="P127" s="39">
        <f t="shared" si="12"/>
        <v>0</v>
      </c>
      <c r="Q127" s="123">
        <f t="shared" si="13"/>
        <v>0</v>
      </c>
    </row>
    <row r="128" spans="1:17" x14ac:dyDescent="0.2">
      <c r="A128" s="44">
        <v>117</v>
      </c>
      <c r="B128" s="177" t="s">
        <v>198</v>
      </c>
      <c r="C128" s="108" t="s">
        <v>199</v>
      </c>
      <c r="D128" s="101"/>
      <c r="E128" s="50"/>
      <c r="F128" s="169">
        <f t="shared" si="8"/>
        <v>0</v>
      </c>
      <c r="G128" s="50"/>
      <c r="H128" s="50"/>
      <c r="I128" s="226">
        <f t="shared" si="9"/>
        <v>0</v>
      </c>
      <c r="J128" s="120">
        <f t="shared" si="10"/>
        <v>0</v>
      </c>
      <c r="K128" s="101"/>
      <c r="L128" s="50"/>
      <c r="M128" s="39">
        <f t="shared" si="11"/>
        <v>0</v>
      </c>
      <c r="N128" s="100"/>
      <c r="O128" s="50"/>
      <c r="P128" s="39">
        <f t="shared" si="12"/>
        <v>0</v>
      </c>
      <c r="Q128" s="123">
        <f t="shared" si="13"/>
        <v>0</v>
      </c>
    </row>
    <row r="129" spans="1:17" x14ac:dyDescent="0.2">
      <c r="A129" s="44">
        <v>118</v>
      </c>
      <c r="B129" s="177" t="s">
        <v>200</v>
      </c>
      <c r="C129" s="108" t="s">
        <v>201</v>
      </c>
      <c r="D129" s="101"/>
      <c r="E129" s="50"/>
      <c r="F129" s="169">
        <f t="shared" si="8"/>
        <v>0</v>
      </c>
      <c r="G129" s="50"/>
      <c r="H129" s="50"/>
      <c r="I129" s="226">
        <f t="shared" si="9"/>
        <v>0</v>
      </c>
      <c r="J129" s="120">
        <f t="shared" si="10"/>
        <v>0</v>
      </c>
      <c r="K129" s="101"/>
      <c r="L129" s="50"/>
      <c r="M129" s="39">
        <f t="shared" si="11"/>
        <v>0</v>
      </c>
      <c r="N129" s="100"/>
      <c r="O129" s="50"/>
      <c r="P129" s="39">
        <f t="shared" si="12"/>
        <v>0</v>
      </c>
      <c r="Q129" s="123">
        <f t="shared" si="13"/>
        <v>0</v>
      </c>
    </row>
    <row r="130" spans="1:17" x14ac:dyDescent="0.2">
      <c r="A130" s="44">
        <v>119</v>
      </c>
      <c r="B130" s="177" t="s">
        <v>202</v>
      </c>
      <c r="C130" s="108" t="s">
        <v>203</v>
      </c>
      <c r="D130" s="101"/>
      <c r="E130" s="50"/>
      <c r="F130" s="169">
        <f t="shared" si="8"/>
        <v>0</v>
      </c>
      <c r="G130" s="50"/>
      <c r="H130" s="50"/>
      <c r="I130" s="226">
        <f t="shared" si="9"/>
        <v>0</v>
      </c>
      <c r="J130" s="120">
        <f t="shared" si="10"/>
        <v>0</v>
      </c>
      <c r="K130" s="101"/>
      <c r="L130" s="50"/>
      <c r="M130" s="39">
        <f t="shared" si="11"/>
        <v>0</v>
      </c>
      <c r="N130" s="100"/>
      <c r="O130" s="50"/>
      <c r="P130" s="39">
        <f t="shared" si="12"/>
        <v>0</v>
      </c>
      <c r="Q130" s="123">
        <f t="shared" si="13"/>
        <v>0</v>
      </c>
    </row>
    <row r="131" spans="1:17" x14ac:dyDescent="0.2">
      <c r="A131" s="44">
        <v>120</v>
      </c>
      <c r="B131" s="182" t="s">
        <v>204</v>
      </c>
      <c r="C131" s="112" t="s">
        <v>205</v>
      </c>
      <c r="D131" s="101"/>
      <c r="E131" s="50"/>
      <c r="F131" s="169">
        <f t="shared" si="8"/>
        <v>0</v>
      </c>
      <c r="G131" s="50"/>
      <c r="H131" s="50"/>
      <c r="I131" s="226">
        <f t="shared" si="9"/>
        <v>0</v>
      </c>
      <c r="J131" s="120">
        <f t="shared" si="10"/>
        <v>0</v>
      </c>
      <c r="K131" s="101"/>
      <c r="L131" s="50"/>
      <c r="M131" s="39">
        <f t="shared" si="11"/>
        <v>0</v>
      </c>
      <c r="N131" s="100"/>
      <c r="O131" s="50"/>
      <c r="P131" s="39">
        <f t="shared" si="12"/>
        <v>0</v>
      </c>
      <c r="Q131" s="123">
        <f t="shared" si="13"/>
        <v>0</v>
      </c>
    </row>
    <row r="132" spans="1:17" x14ac:dyDescent="0.2">
      <c r="A132" s="44">
        <v>121</v>
      </c>
      <c r="B132" s="176" t="s">
        <v>206</v>
      </c>
      <c r="C132" s="107" t="s">
        <v>207</v>
      </c>
      <c r="D132" s="101"/>
      <c r="E132" s="50"/>
      <c r="F132" s="169">
        <f t="shared" si="8"/>
        <v>0</v>
      </c>
      <c r="G132" s="50"/>
      <c r="H132" s="50"/>
      <c r="I132" s="226">
        <f t="shared" si="9"/>
        <v>0</v>
      </c>
      <c r="J132" s="120">
        <f t="shared" si="10"/>
        <v>0</v>
      </c>
      <c r="K132" s="101"/>
      <c r="L132" s="50"/>
      <c r="M132" s="39">
        <f t="shared" si="11"/>
        <v>0</v>
      </c>
      <c r="N132" s="100"/>
      <c r="O132" s="50"/>
      <c r="P132" s="39">
        <f t="shared" si="12"/>
        <v>0</v>
      </c>
      <c r="Q132" s="123">
        <f t="shared" si="13"/>
        <v>0</v>
      </c>
    </row>
    <row r="133" spans="1:17" x14ac:dyDescent="0.2">
      <c r="A133" s="44">
        <v>122</v>
      </c>
      <c r="B133" s="177" t="s">
        <v>208</v>
      </c>
      <c r="C133" s="108" t="s">
        <v>209</v>
      </c>
      <c r="D133" s="101"/>
      <c r="E133" s="50"/>
      <c r="F133" s="169">
        <f t="shared" si="8"/>
        <v>0</v>
      </c>
      <c r="G133" s="50"/>
      <c r="H133" s="50"/>
      <c r="I133" s="226">
        <f t="shared" si="9"/>
        <v>0</v>
      </c>
      <c r="J133" s="120">
        <f t="shared" si="10"/>
        <v>0</v>
      </c>
      <c r="K133" s="101"/>
      <c r="L133" s="50"/>
      <c r="M133" s="39">
        <f t="shared" si="11"/>
        <v>0</v>
      </c>
      <c r="N133" s="100"/>
      <c r="O133" s="50"/>
      <c r="P133" s="39">
        <f t="shared" si="12"/>
        <v>0</v>
      </c>
      <c r="Q133" s="123">
        <f t="shared" si="13"/>
        <v>0</v>
      </c>
    </row>
    <row r="134" spans="1:17" x14ac:dyDescent="0.2">
      <c r="A134" s="44">
        <v>123</v>
      </c>
      <c r="B134" s="176" t="s">
        <v>210</v>
      </c>
      <c r="C134" s="108" t="s">
        <v>247</v>
      </c>
      <c r="D134" s="101"/>
      <c r="E134" s="50"/>
      <c r="F134" s="169">
        <f t="shared" si="8"/>
        <v>0</v>
      </c>
      <c r="G134" s="50"/>
      <c r="H134" s="50"/>
      <c r="I134" s="226">
        <f t="shared" si="9"/>
        <v>0</v>
      </c>
      <c r="J134" s="120">
        <f t="shared" si="10"/>
        <v>0</v>
      </c>
      <c r="K134" s="101"/>
      <c r="L134" s="50"/>
      <c r="M134" s="39">
        <f t="shared" si="11"/>
        <v>0</v>
      </c>
      <c r="N134" s="100"/>
      <c r="O134" s="50"/>
      <c r="P134" s="39">
        <f t="shared" si="12"/>
        <v>0</v>
      </c>
      <c r="Q134" s="123">
        <f t="shared" si="13"/>
        <v>0</v>
      </c>
    </row>
    <row r="135" spans="1:17" x14ac:dyDescent="0.2">
      <c r="A135" s="44">
        <v>124</v>
      </c>
      <c r="B135" s="177" t="s">
        <v>211</v>
      </c>
      <c r="C135" s="108" t="s">
        <v>212</v>
      </c>
      <c r="D135" s="101"/>
      <c r="E135" s="50"/>
      <c r="F135" s="169">
        <f t="shared" si="8"/>
        <v>0</v>
      </c>
      <c r="G135" s="50"/>
      <c r="H135" s="50"/>
      <c r="I135" s="226">
        <f t="shared" si="9"/>
        <v>0</v>
      </c>
      <c r="J135" s="120">
        <f t="shared" si="10"/>
        <v>0</v>
      </c>
      <c r="K135" s="101"/>
      <c r="L135" s="50"/>
      <c r="M135" s="39">
        <f t="shared" si="11"/>
        <v>0</v>
      </c>
      <c r="N135" s="100"/>
      <c r="O135" s="50"/>
      <c r="P135" s="39">
        <f t="shared" si="12"/>
        <v>0</v>
      </c>
      <c r="Q135" s="123">
        <f t="shared" si="13"/>
        <v>0</v>
      </c>
    </row>
    <row r="136" spans="1:17" x14ac:dyDescent="0.2">
      <c r="A136" s="44">
        <v>125</v>
      </c>
      <c r="B136" s="177" t="s">
        <v>213</v>
      </c>
      <c r="C136" s="108" t="s">
        <v>41</v>
      </c>
      <c r="D136" s="101"/>
      <c r="E136" s="50"/>
      <c r="F136" s="169">
        <f t="shared" si="8"/>
        <v>0</v>
      </c>
      <c r="G136" s="50"/>
      <c r="H136" s="50"/>
      <c r="I136" s="226">
        <f t="shared" si="9"/>
        <v>0</v>
      </c>
      <c r="J136" s="120">
        <f t="shared" si="10"/>
        <v>0</v>
      </c>
      <c r="K136" s="101"/>
      <c r="L136" s="50"/>
      <c r="M136" s="39">
        <f t="shared" si="11"/>
        <v>0</v>
      </c>
      <c r="N136" s="100"/>
      <c r="O136" s="50"/>
      <c r="P136" s="39">
        <f t="shared" si="12"/>
        <v>0</v>
      </c>
      <c r="Q136" s="123">
        <f t="shared" si="13"/>
        <v>0</v>
      </c>
    </row>
    <row r="137" spans="1:17" x14ac:dyDescent="0.2">
      <c r="A137" s="44">
        <v>126</v>
      </c>
      <c r="B137" s="176" t="s">
        <v>214</v>
      </c>
      <c r="C137" s="108" t="s">
        <v>47</v>
      </c>
      <c r="D137" s="101"/>
      <c r="E137" s="50"/>
      <c r="F137" s="169">
        <f t="shared" si="8"/>
        <v>0</v>
      </c>
      <c r="G137" s="50"/>
      <c r="H137" s="50"/>
      <c r="I137" s="226">
        <f t="shared" si="9"/>
        <v>0</v>
      </c>
      <c r="J137" s="120">
        <f t="shared" si="10"/>
        <v>0</v>
      </c>
      <c r="K137" s="101"/>
      <c r="L137" s="50"/>
      <c r="M137" s="39">
        <f t="shared" si="11"/>
        <v>0</v>
      </c>
      <c r="N137" s="100"/>
      <c r="O137" s="50"/>
      <c r="P137" s="39">
        <f t="shared" si="12"/>
        <v>0</v>
      </c>
      <c r="Q137" s="123">
        <f t="shared" si="13"/>
        <v>0</v>
      </c>
    </row>
    <row r="138" spans="1:17" x14ac:dyDescent="0.2">
      <c r="A138" s="44">
        <v>127</v>
      </c>
      <c r="B138" s="177" t="s">
        <v>215</v>
      </c>
      <c r="C138" s="108" t="s">
        <v>251</v>
      </c>
      <c r="D138" s="101"/>
      <c r="E138" s="50"/>
      <c r="F138" s="169">
        <f t="shared" ref="F138:F151" si="14">SUM(D138:E138)</f>
        <v>0</v>
      </c>
      <c r="G138" s="50"/>
      <c r="H138" s="50"/>
      <c r="I138" s="226">
        <f t="shared" ref="I138:I151" si="15">SUM(G138:H138)</f>
        <v>0</v>
      </c>
      <c r="J138" s="120">
        <f t="shared" ref="J138:J151" si="16">F138+I138</f>
        <v>0</v>
      </c>
      <c r="K138" s="101"/>
      <c r="L138" s="50"/>
      <c r="M138" s="39">
        <f t="shared" ref="M138:M151" si="17">SUM(K138:L138)</f>
        <v>0</v>
      </c>
      <c r="N138" s="100"/>
      <c r="O138" s="50"/>
      <c r="P138" s="39">
        <f t="shared" ref="P138:P151" si="18">SUM(N138:O138)</f>
        <v>0</v>
      </c>
      <c r="Q138" s="123">
        <f t="shared" ref="Q138:Q151" si="19">J138+M138+P138</f>
        <v>0</v>
      </c>
    </row>
    <row r="139" spans="1:17" x14ac:dyDescent="0.2">
      <c r="A139" s="44">
        <v>128</v>
      </c>
      <c r="B139" s="176" t="s">
        <v>216</v>
      </c>
      <c r="C139" s="107" t="s">
        <v>49</v>
      </c>
      <c r="D139" s="101"/>
      <c r="E139" s="50"/>
      <c r="F139" s="169">
        <f t="shared" si="14"/>
        <v>0</v>
      </c>
      <c r="G139" s="50"/>
      <c r="H139" s="50"/>
      <c r="I139" s="226">
        <f t="shared" si="15"/>
        <v>0</v>
      </c>
      <c r="J139" s="120">
        <f t="shared" si="16"/>
        <v>0</v>
      </c>
      <c r="K139" s="101"/>
      <c r="L139" s="50"/>
      <c r="M139" s="39">
        <f t="shared" si="17"/>
        <v>0</v>
      </c>
      <c r="N139" s="100"/>
      <c r="O139" s="50"/>
      <c r="P139" s="39">
        <f t="shared" si="18"/>
        <v>0</v>
      </c>
      <c r="Q139" s="123">
        <f t="shared" si="19"/>
        <v>0</v>
      </c>
    </row>
    <row r="140" spans="1:17" x14ac:dyDescent="0.2">
      <c r="A140" s="44">
        <v>129</v>
      </c>
      <c r="B140" s="176" t="s">
        <v>217</v>
      </c>
      <c r="C140" s="107" t="s">
        <v>48</v>
      </c>
      <c r="D140" s="101"/>
      <c r="E140" s="50"/>
      <c r="F140" s="169">
        <f t="shared" si="14"/>
        <v>0</v>
      </c>
      <c r="G140" s="50"/>
      <c r="H140" s="50"/>
      <c r="I140" s="226">
        <f t="shared" si="15"/>
        <v>0</v>
      </c>
      <c r="J140" s="120">
        <f t="shared" si="16"/>
        <v>0</v>
      </c>
      <c r="K140" s="101"/>
      <c r="L140" s="50"/>
      <c r="M140" s="39">
        <f t="shared" si="17"/>
        <v>0</v>
      </c>
      <c r="N140" s="100"/>
      <c r="O140" s="50"/>
      <c r="P140" s="39">
        <f t="shared" si="18"/>
        <v>0</v>
      </c>
      <c r="Q140" s="123">
        <f t="shared" si="19"/>
        <v>0</v>
      </c>
    </row>
    <row r="141" spans="1:17" x14ac:dyDescent="0.2">
      <c r="A141" s="44">
        <v>130</v>
      </c>
      <c r="B141" s="177" t="s">
        <v>218</v>
      </c>
      <c r="C141" s="108" t="s">
        <v>219</v>
      </c>
      <c r="D141" s="101"/>
      <c r="E141" s="50"/>
      <c r="F141" s="169">
        <f t="shared" si="14"/>
        <v>0</v>
      </c>
      <c r="G141" s="50"/>
      <c r="H141" s="50"/>
      <c r="I141" s="226">
        <f t="shared" si="15"/>
        <v>0</v>
      </c>
      <c r="J141" s="120">
        <f t="shared" si="16"/>
        <v>0</v>
      </c>
      <c r="K141" s="101"/>
      <c r="L141" s="50"/>
      <c r="M141" s="39">
        <f t="shared" si="17"/>
        <v>0</v>
      </c>
      <c r="N141" s="100"/>
      <c r="O141" s="50"/>
      <c r="P141" s="39">
        <f t="shared" si="18"/>
        <v>0</v>
      </c>
      <c r="Q141" s="123">
        <f t="shared" si="19"/>
        <v>0</v>
      </c>
    </row>
    <row r="142" spans="1:17" x14ac:dyDescent="0.2">
      <c r="A142" s="44">
        <v>131</v>
      </c>
      <c r="B142" s="177" t="s">
        <v>220</v>
      </c>
      <c r="C142" s="108" t="s">
        <v>42</v>
      </c>
      <c r="D142" s="101"/>
      <c r="E142" s="50"/>
      <c r="F142" s="169">
        <f t="shared" si="14"/>
        <v>0</v>
      </c>
      <c r="G142" s="50"/>
      <c r="H142" s="50"/>
      <c r="I142" s="226">
        <f t="shared" si="15"/>
        <v>0</v>
      </c>
      <c r="J142" s="120">
        <f t="shared" si="16"/>
        <v>0</v>
      </c>
      <c r="K142" s="101"/>
      <c r="L142" s="50"/>
      <c r="M142" s="39">
        <f t="shared" si="17"/>
        <v>0</v>
      </c>
      <c r="N142" s="100"/>
      <c r="O142" s="50"/>
      <c r="P142" s="39">
        <f t="shared" si="18"/>
        <v>0</v>
      </c>
      <c r="Q142" s="123">
        <f t="shared" si="19"/>
        <v>0</v>
      </c>
    </row>
    <row r="143" spans="1:17" x14ac:dyDescent="0.2">
      <c r="A143" s="44">
        <v>132</v>
      </c>
      <c r="B143" s="177" t="s">
        <v>221</v>
      </c>
      <c r="C143" s="108" t="s">
        <v>249</v>
      </c>
      <c r="D143" s="101"/>
      <c r="E143" s="50"/>
      <c r="F143" s="169">
        <f t="shared" si="14"/>
        <v>0</v>
      </c>
      <c r="G143" s="50"/>
      <c r="H143" s="50"/>
      <c r="I143" s="226">
        <f t="shared" si="15"/>
        <v>0</v>
      </c>
      <c r="J143" s="120">
        <f t="shared" si="16"/>
        <v>0</v>
      </c>
      <c r="K143" s="101"/>
      <c r="L143" s="50"/>
      <c r="M143" s="39">
        <f t="shared" si="17"/>
        <v>0</v>
      </c>
      <c r="N143" s="100"/>
      <c r="O143" s="50"/>
      <c r="P143" s="39">
        <f t="shared" si="18"/>
        <v>0</v>
      </c>
      <c r="Q143" s="123">
        <f t="shared" si="19"/>
        <v>0</v>
      </c>
    </row>
    <row r="144" spans="1:17" x14ac:dyDescent="0.2">
      <c r="A144" s="44">
        <v>133</v>
      </c>
      <c r="B144" s="177" t="s">
        <v>222</v>
      </c>
      <c r="C144" s="108" t="s">
        <v>223</v>
      </c>
      <c r="D144" s="101"/>
      <c r="E144" s="50"/>
      <c r="F144" s="169">
        <f t="shared" si="14"/>
        <v>0</v>
      </c>
      <c r="G144" s="50"/>
      <c r="H144" s="50"/>
      <c r="I144" s="226">
        <f t="shared" si="15"/>
        <v>0</v>
      </c>
      <c r="J144" s="120">
        <f t="shared" si="16"/>
        <v>0</v>
      </c>
      <c r="K144" s="101"/>
      <c r="L144" s="50"/>
      <c r="M144" s="39">
        <f t="shared" si="17"/>
        <v>0</v>
      </c>
      <c r="N144" s="100"/>
      <c r="O144" s="50"/>
      <c r="P144" s="39">
        <f t="shared" si="18"/>
        <v>0</v>
      </c>
      <c r="Q144" s="123">
        <f t="shared" si="19"/>
        <v>0</v>
      </c>
    </row>
    <row r="145" spans="1:17" x14ac:dyDescent="0.2">
      <c r="A145" s="44">
        <v>134</v>
      </c>
      <c r="B145" s="177" t="s">
        <v>224</v>
      </c>
      <c r="C145" s="108" t="s">
        <v>225</v>
      </c>
      <c r="D145" s="101"/>
      <c r="E145" s="50"/>
      <c r="F145" s="169">
        <f t="shared" si="14"/>
        <v>0</v>
      </c>
      <c r="G145" s="50"/>
      <c r="H145" s="50"/>
      <c r="I145" s="226">
        <f t="shared" si="15"/>
        <v>0</v>
      </c>
      <c r="J145" s="120">
        <f t="shared" si="16"/>
        <v>0</v>
      </c>
      <c r="K145" s="101"/>
      <c r="L145" s="50"/>
      <c r="M145" s="39">
        <f t="shared" si="17"/>
        <v>0</v>
      </c>
      <c r="N145" s="100"/>
      <c r="O145" s="50"/>
      <c r="P145" s="39">
        <f t="shared" si="18"/>
        <v>0</v>
      </c>
      <c r="Q145" s="123">
        <f t="shared" si="19"/>
        <v>0</v>
      </c>
    </row>
    <row r="146" spans="1:17" x14ac:dyDescent="0.2">
      <c r="A146" s="44">
        <v>135</v>
      </c>
      <c r="B146" s="176" t="s">
        <v>226</v>
      </c>
      <c r="C146" s="107" t="s">
        <v>227</v>
      </c>
      <c r="D146" s="101"/>
      <c r="E146" s="50"/>
      <c r="F146" s="169">
        <f t="shared" si="14"/>
        <v>0</v>
      </c>
      <c r="G146" s="50"/>
      <c r="H146" s="50"/>
      <c r="I146" s="226">
        <f t="shared" si="15"/>
        <v>0</v>
      </c>
      <c r="J146" s="120">
        <f t="shared" si="16"/>
        <v>0</v>
      </c>
      <c r="K146" s="101"/>
      <c r="L146" s="50"/>
      <c r="M146" s="39">
        <f t="shared" si="17"/>
        <v>0</v>
      </c>
      <c r="N146" s="100"/>
      <c r="O146" s="50"/>
      <c r="P146" s="39">
        <f t="shared" si="18"/>
        <v>0</v>
      </c>
      <c r="Q146" s="123">
        <f t="shared" si="19"/>
        <v>0</v>
      </c>
    </row>
    <row r="147" spans="1:17" x14ac:dyDescent="0.2">
      <c r="A147" s="44">
        <v>136</v>
      </c>
      <c r="B147" s="183" t="s">
        <v>228</v>
      </c>
      <c r="C147" s="113" t="s">
        <v>229</v>
      </c>
      <c r="D147" s="101"/>
      <c r="E147" s="50"/>
      <c r="F147" s="169">
        <f t="shared" si="14"/>
        <v>0</v>
      </c>
      <c r="G147" s="50"/>
      <c r="H147" s="50"/>
      <c r="I147" s="226">
        <f t="shared" si="15"/>
        <v>0</v>
      </c>
      <c r="J147" s="120">
        <f t="shared" si="16"/>
        <v>0</v>
      </c>
      <c r="K147" s="101"/>
      <c r="L147" s="50"/>
      <c r="M147" s="39">
        <f t="shared" si="17"/>
        <v>0</v>
      </c>
      <c r="N147" s="100"/>
      <c r="O147" s="50"/>
      <c r="P147" s="39">
        <f t="shared" si="18"/>
        <v>0</v>
      </c>
      <c r="Q147" s="123">
        <f t="shared" si="19"/>
        <v>0</v>
      </c>
    </row>
    <row r="148" spans="1:17" x14ac:dyDescent="0.2">
      <c r="A148" s="44">
        <v>137</v>
      </c>
      <c r="B148" s="47" t="s">
        <v>282</v>
      </c>
      <c r="C148" s="111" t="s">
        <v>283</v>
      </c>
      <c r="D148" s="101"/>
      <c r="E148" s="50"/>
      <c r="F148" s="169">
        <f t="shared" si="14"/>
        <v>0</v>
      </c>
      <c r="G148" s="50"/>
      <c r="H148" s="50"/>
      <c r="I148" s="226">
        <f t="shared" si="15"/>
        <v>0</v>
      </c>
      <c r="J148" s="120">
        <f t="shared" si="16"/>
        <v>0</v>
      </c>
      <c r="K148" s="101"/>
      <c r="L148" s="50"/>
      <c r="M148" s="39">
        <f t="shared" si="17"/>
        <v>0</v>
      </c>
      <c r="N148" s="100"/>
      <c r="O148" s="50"/>
      <c r="P148" s="39">
        <f t="shared" si="18"/>
        <v>0</v>
      </c>
      <c r="Q148" s="123">
        <f t="shared" si="19"/>
        <v>0</v>
      </c>
    </row>
    <row r="149" spans="1:17" x14ac:dyDescent="0.2">
      <c r="A149" s="295">
        <v>138</v>
      </c>
      <c r="B149" s="48" t="s">
        <v>284</v>
      </c>
      <c r="C149" s="329" t="s">
        <v>285</v>
      </c>
      <c r="D149" s="100"/>
      <c r="E149" s="50">
        <v>28095606</v>
      </c>
      <c r="F149" s="169">
        <f t="shared" si="14"/>
        <v>28095606</v>
      </c>
      <c r="G149" s="50"/>
      <c r="H149" s="50">
        <v>10088694</v>
      </c>
      <c r="I149" s="226">
        <f t="shared" si="15"/>
        <v>10088694</v>
      </c>
      <c r="J149" s="120">
        <f t="shared" si="16"/>
        <v>38184300</v>
      </c>
      <c r="K149" s="101"/>
      <c r="L149" s="50">
        <v>206860218.24000001</v>
      </c>
      <c r="M149" s="39">
        <f t="shared" si="17"/>
        <v>206860218.24000001</v>
      </c>
      <c r="N149" s="101"/>
      <c r="O149" s="50">
        <v>35214496.5</v>
      </c>
      <c r="P149" s="39">
        <f t="shared" si="18"/>
        <v>35214496.5</v>
      </c>
      <c r="Q149" s="123">
        <f t="shared" si="19"/>
        <v>280259014.74000001</v>
      </c>
    </row>
    <row r="150" spans="1:17" x14ac:dyDescent="0.2">
      <c r="A150" s="295">
        <v>139</v>
      </c>
      <c r="B150" s="174" t="s">
        <v>286</v>
      </c>
      <c r="C150" s="175" t="s">
        <v>287</v>
      </c>
      <c r="D150" s="100"/>
      <c r="E150" s="50"/>
      <c r="F150" s="169">
        <f t="shared" si="14"/>
        <v>0</v>
      </c>
      <c r="G150" s="50"/>
      <c r="H150" s="50"/>
      <c r="I150" s="226">
        <f t="shared" si="15"/>
        <v>0</v>
      </c>
      <c r="J150" s="120">
        <f t="shared" si="16"/>
        <v>0</v>
      </c>
      <c r="K150" s="118"/>
      <c r="L150" s="116"/>
      <c r="M150" s="301">
        <f t="shared" si="17"/>
        <v>0</v>
      </c>
      <c r="N150" s="251"/>
      <c r="O150" s="116"/>
      <c r="P150" s="125">
        <f t="shared" si="18"/>
        <v>0</v>
      </c>
      <c r="Q150" s="331">
        <f t="shared" si="19"/>
        <v>0</v>
      </c>
    </row>
    <row r="151" spans="1:17" x14ac:dyDescent="0.2">
      <c r="A151" s="325">
        <v>140</v>
      </c>
      <c r="B151" s="326" t="s">
        <v>292</v>
      </c>
      <c r="C151" s="250" t="s">
        <v>293</v>
      </c>
      <c r="D151" s="251"/>
      <c r="E151" s="116"/>
      <c r="F151" s="197">
        <f t="shared" si="14"/>
        <v>0</v>
      </c>
      <c r="G151" s="116"/>
      <c r="H151" s="116"/>
      <c r="I151" s="272">
        <f t="shared" si="15"/>
        <v>0</v>
      </c>
      <c r="J151" s="269">
        <f t="shared" si="16"/>
        <v>0</v>
      </c>
      <c r="K151" s="118"/>
      <c r="L151" s="116"/>
      <c r="M151" s="199">
        <f t="shared" si="17"/>
        <v>0</v>
      </c>
      <c r="N151" s="251"/>
      <c r="O151" s="116"/>
      <c r="P151" s="198">
        <f t="shared" si="18"/>
        <v>0</v>
      </c>
      <c r="Q151" s="332">
        <f t="shared" si="19"/>
        <v>0</v>
      </c>
    </row>
    <row r="152" spans="1:17" x14ac:dyDescent="0.2">
      <c r="A152" s="295">
        <v>141</v>
      </c>
      <c r="B152" s="328" t="s">
        <v>339</v>
      </c>
      <c r="C152" s="330" t="s">
        <v>338</v>
      </c>
      <c r="D152" s="292"/>
      <c r="E152" s="50"/>
      <c r="F152" s="169">
        <f t="shared" ref="F152" si="20">SUM(D152:E152)</f>
        <v>0</v>
      </c>
      <c r="G152" s="50"/>
      <c r="H152" s="50"/>
      <c r="I152" s="226">
        <f t="shared" ref="I152" si="21">SUM(G152:H152)</f>
        <v>0</v>
      </c>
      <c r="J152" s="120">
        <f t="shared" ref="J152" si="22">F152+I152</f>
        <v>0</v>
      </c>
      <c r="K152" s="292"/>
      <c r="L152" s="50"/>
      <c r="M152" s="301">
        <f t="shared" ref="M152" si="23">SUM(K152:L152)</f>
        <v>0</v>
      </c>
      <c r="N152" s="100"/>
      <c r="O152" s="50"/>
      <c r="P152" s="125">
        <f t="shared" ref="P152" si="24">SUM(N152:O152)</f>
        <v>0</v>
      </c>
      <c r="Q152" s="331">
        <f t="shared" ref="Q152" si="25">J152+M152+P152</f>
        <v>0</v>
      </c>
    </row>
    <row r="153" spans="1:17" ht="12.75" thickBot="1" x14ac:dyDescent="0.25">
      <c r="A153" s="273">
        <v>142</v>
      </c>
      <c r="B153" s="315" t="s">
        <v>341</v>
      </c>
      <c r="C153" s="300" t="s">
        <v>340</v>
      </c>
      <c r="D153" s="279"/>
      <c r="E153" s="274"/>
      <c r="F153" s="275">
        <f t="shared" ref="F153" si="26">SUM(D153:E153)</f>
        <v>0</v>
      </c>
      <c r="G153" s="274"/>
      <c r="H153" s="274"/>
      <c r="I153" s="276">
        <f t="shared" ref="I153" si="27">SUM(G153:H153)</f>
        <v>0</v>
      </c>
      <c r="J153" s="277">
        <f t="shared" ref="J153" si="28">F153+I153</f>
        <v>0</v>
      </c>
      <c r="K153" s="279"/>
      <c r="L153" s="274"/>
      <c r="M153" s="278">
        <f t="shared" ref="M153" si="29">SUM(K153:L153)</f>
        <v>0</v>
      </c>
      <c r="N153" s="280"/>
      <c r="O153" s="274"/>
      <c r="P153" s="303">
        <f t="shared" ref="P153" si="30">SUM(N153:O153)</f>
        <v>0</v>
      </c>
      <c r="Q153" s="333">
        <f t="shared" ref="Q153" si="31">J153+M153+P153</f>
        <v>0</v>
      </c>
    </row>
  </sheetData>
  <mergeCells count="15">
    <mergeCell ref="A1:P1"/>
    <mergeCell ref="A3:A5"/>
    <mergeCell ref="B3:B5"/>
    <mergeCell ref="C3:C5"/>
    <mergeCell ref="D3:J3"/>
    <mergeCell ref="D4:F4"/>
    <mergeCell ref="G4:I4"/>
    <mergeCell ref="J4:J5"/>
    <mergeCell ref="A6:C6"/>
    <mergeCell ref="A8:C8"/>
    <mergeCell ref="A91:A94"/>
    <mergeCell ref="B91:B94"/>
    <mergeCell ref="Q3:Q5"/>
    <mergeCell ref="K3:M4"/>
    <mergeCell ref="N3:P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53"/>
  <sheetViews>
    <sheetView zoomScale="90" zoomScaleNormal="90" workbookViewId="0">
      <pane xSplit="3" ySplit="8" topLeftCell="D9" activePane="bottomRight" state="frozen"/>
      <selection activeCell="C173" sqref="C173"/>
      <selection pane="topRight" activeCell="C173" sqref="C173"/>
      <selection pane="bottomLeft" activeCell="C173" sqref="C173"/>
      <selection pane="bottomRight" activeCell="G25" sqref="G25"/>
    </sheetView>
  </sheetViews>
  <sheetFormatPr defaultRowHeight="12" x14ac:dyDescent="0.2"/>
  <cols>
    <col min="1" max="1" width="5.42578125" style="1" customWidth="1"/>
    <col min="2" max="2" width="9.140625" style="1"/>
    <col min="3" max="3" width="34.140625" style="28" customWidth="1"/>
    <col min="4" max="4" width="13.42578125" style="29" customWidth="1"/>
    <col min="5" max="5" width="14" style="29" customWidth="1"/>
    <col min="6" max="6" width="13.42578125" style="30" customWidth="1"/>
    <col min="7" max="7" width="12.85546875" style="29" customWidth="1"/>
    <col min="8" max="8" width="13.28515625" style="29" customWidth="1"/>
    <col min="9" max="9" width="13.5703125" style="30" customWidth="1"/>
    <col min="10" max="10" width="13.42578125" style="92" customWidth="1"/>
    <col min="11" max="11" width="14.140625" style="30" customWidth="1"/>
    <col min="12" max="12" width="13.85546875" style="30" customWidth="1"/>
    <col min="13" max="13" width="13.7109375" style="92" customWidth="1"/>
    <col min="14" max="14" width="13.140625" style="30" customWidth="1"/>
    <col min="15" max="15" width="11.42578125" style="30" customWidth="1"/>
    <col min="16" max="16" width="12.5703125" style="92" customWidth="1"/>
    <col min="17" max="17" width="14.140625" style="92" customWidth="1"/>
    <col min="18" max="18" width="13.28515625" style="1" customWidth="1"/>
    <col min="19" max="16384" width="9.140625" style="1"/>
  </cols>
  <sheetData>
    <row r="1" spans="1:20" ht="15.75" x14ac:dyDescent="0.2">
      <c r="A1" s="580" t="s">
        <v>321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</row>
    <row r="2" spans="1:20" ht="12.75" thickBot="1" x14ac:dyDescent="0.25"/>
    <row r="3" spans="1:20" s="94" customFormat="1" ht="15" customHeight="1" x14ac:dyDescent="0.2">
      <c r="A3" s="455" t="s">
        <v>45</v>
      </c>
      <c r="B3" s="458" t="s">
        <v>295</v>
      </c>
      <c r="C3" s="461" t="s">
        <v>46</v>
      </c>
      <c r="D3" s="483" t="s">
        <v>290</v>
      </c>
      <c r="E3" s="582"/>
      <c r="F3" s="582"/>
      <c r="G3" s="582"/>
      <c r="H3" s="582"/>
      <c r="I3" s="582"/>
      <c r="J3" s="583"/>
      <c r="K3" s="586" t="s">
        <v>301</v>
      </c>
      <c r="L3" s="557"/>
      <c r="M3" s="557"/>
      <c r="N3" s="587" t="s">
        <v>302</v>
      </c>
      <c r="O3" s="557"/>
      <c r="P3" s="492"/>
      <c r="Q3" s="489" t="s">
        <v>289</v>
      </c>
    </row>
    <row r="4" spans="1:20" s="94" customFormat="1" ht="15" customHeight="1" x14ac:dyDescent="0.2">
      <c r="A4" s="562"/>
      <c r="B4" s="581"/>
      <c r="C4" s="566"/>
      <c r="D4" s="570" t="s">
        <v>252</v>
      </c>
      <c r="E4" s="571"/>
      <c r="F4" s="572"/>
      <c r="G4" s="573" t="s">
        <v>253</v>
      </c>
      <c r="H4" s="574"/>
      <c r="I4" s="575"/>
      <c r="J4" s="584" t="s">
        <v>257</v>
      </c>
      <c r="K4" s="556"/>
      <c r="L4" s="556"/>
      <c r="M4" s="556"/>
      <c r="N4" s="555"/>
      <c r="O4" s="556"/>
      <c r="P4" s="494"/>
      <c r="Q4" s="578"/>
    </row>
    <row r="5" spans="1:20" s="94" customFormat="1" ht="54.75" customHeight="1" thickBot="1" x14ac:dyDescent="0.25">
      <c r="A5" s="457"/>
      <c r="B5" s="460"/>
      <c r="C5" s="463"/>
      <c r="D5" s="40" t="s">
        <v>323</v>
      </c>
      <c r="E5" s="41" t="s">
        <v>325</v>
      </c>
      <c r="F5" s="105" t="s">
        <v>257</v>
      </c>
      <c r="G5" s="41" t="s">
        <v>324</v>
      </c>
      <c r="H5" s="41" t="s">
        <v>283</v>
      </c>
      <c r="I5" s="41" t="s">
        <v>303</v>
      </c>
      <c r="J5" s="585"/>
      <c r="K5" s="42" t="s">
        <v>324</v>
      </c>
      <c r="L5" s="105" t="s">
        <v>283</v>
      </c>
      <c r="M5" s="124" t="s">
        <v>257</v>
      </c>
      <c r="N5" s="40" t="s">
        <v>324</v>
      </c>
      <c r="O5" s="105" t="s">
        <v>283</v>
      </c>
      <c r="P5" s="126" t="s">
        <v>257</v>
      </c>
      <c r="Q5" s="579"/>
    </row>
    <row r="6" spans="1:20" s="93" customFormat="1" ht="17.25" customHeight="1" x14ac:dyDescent="0.2">
      <c r="A6" s="447" t="s">
        <v>246</v>
      </c>
      <c r="B6" s="448"/>
      <c r="C6" s="449"/>
      <c r="D6" s="172">
        <f>SUM(D7:D8)</f>
        <v>95114584.420000017</v>
      </c>
      <c r="E6" s="173">
        <f>SUM(E7:E8)</f>
        <v>77505688.590000004</v>
      </c>
      <c r="F6" s="173">
        <f>SUM(F7:F8)</f>
        <v>172621135.25000003</v>
      </c>
      <c r="G6" s="173">
        <f>SUM(G7:G8)</f>
        <v>57878961.870000012</v>
      </c>
      <c r="H6" s="173">
        <f>SUM(H7:H8)</f>
        <v>47163811.259999998</v>
      </c>
      <c r="I6" s="173">
        <f>SUM(I7:I8)</f>
        <v>105042828.83000001</v>
      </c>
      <c r="J6" s="104">
        <f>SUM(J7:J8)</f>
        <v>277663964.07999998</v>
      </c>
      <c r="K6" s="191">
        <f>SUM(K7:K8)</f>
        <v>243198110.78</v>
      </c>
      <c r="L6" s="192">
        <f>SUM(L7:L8)</f>
        <v>315548662.44999999</v>
      </c>
      <c r="M6" s="193">
        <f>SUM(M7:M8)</f>
        <v>558748357.76999998</v>
      </c>
      <c r="N6" s="191">
        <f>SUM(N7:N8)</f>
        <v>5649795.9400000004</v>
      </c>
      <c r="O6" s="192">
        <f>SUM(O7:O8)</f>
        <v>3621222.16</v>
      </c>
      <c r="P6" s="194">
        <f>SUM(P7:P8)</f>
        <v>9271051.3200000022</v>
      </c>
      <c r="Q6" s="195">
        <f>SUM(Q7:Q8)</f>
        <v>845683373.17999995</v>
      </c>
    </row>
    <row r="7" spans="1:20" ht="12" customHeight="1" x14ac:dyDescent="0.2">
      <c r="A7" s="32"/>
      <c r="B7" s="44"/>
      <c r="C7" s="95" t="s">
        <v>55</v>
      </c>
      <c r="D7" s="187"/>
      <c r="E7" s="68"/>
      <c r="F7" s="169">
        <v>862.24</v>
      </c>
      <c r="G7" s="68"/>
      <c r="H7" s="68"/>
      <c r="I7" s="68">
        <v>55.7</v>
      </c>
      <c r="J7" s="63">
        <f t="shared" ref="J7" si="0">F7+I7</f>
        <v>917.94</v>
      </c>
      <c r="K7" s="187"/>
      <c r="L7" s="68"/>
      <c r="M7" s="125">
        <v>1584.54</v>
      </c>
      <c r="N7" s="187"/>
      <c r="O7" s="68"/>
      <c r="P7" s="39">
        <v>33.22</v>
      </c>
      <c r="Q7" s="122">
        <f>J7+M7+P7+0.01</f>
        <v>2535.71</v>
      </c>
    </row>
    <row r="8" spans="1:20" s="93" customFormat="1" ht="15" customHeight="1" x14ac:dyDescent="0.2">
      <c r="A8" s="450" t="s">
        <v>245</v>
      </c>
      <c r="B8" s="451"/>
      <c r="C8" s="452"/>
      <c r="D8" s="214">
        <f>SUM(D9:D153)-D91</f>
        <v>95114584.420000017</v>
      </c>
      <c r="E8" s="323">
        <f t="shared" ref="E8:Q8" si="1">SUM(E9:E153)-E91</f>
        <v>77505688.590000004</v>
      </c>
      <c r="F8" s="323">
        <f t="shared" si="1"/>
        <v>172620273.01000002</v>
      </c>
      <c r="G8" s="323">
        <f t="shared" si="1"/>
        <v>57878961.870000012</v>
      </c>
      <c r="H8" s="323">
        <f t="shared" si="1"/>
        <v>47163811.259999998</v>
      </c>
      <c r="I8" s="323">
        <f t="shared" si="1"/>
        <v>105042773.13000001</v>
      </c>
      <c r="J8" s="314">
        <f t="shared" si="1"/>
        <v>277663046.13999999</v>
      </c>
      <c r="K8" s="214">
        <f t="shared" si="1"/>
        <v>243198110.78</v>
      </c>
      <c r="L8" s="323">
        <f t="shared" si="1"/>
        <v>315548662.44999999</v>
      </c>
      <c r="M8" s="314">
        <f t="shared" si="1"/>
        <v>558746773.23000002</v>
      </c>
      <c r="N8" s="214">
        <f t="shared" si="1"/>
        <v>5649795.9400000004</v>
      </c>
      <c r="O8" s="323">
        <f t="shared" si="1"/>
        <v>3621222.16</v>
      </c>
      <c r="P8" s="314">
        <f t="shared" si="1"/>
        <v>9271018.1000000015</v>
      </c>
      <c r="Q8" s="299">
        <f t="shared" si="1"/>
        <v>845680837.46999991</v>
      </c>
      <c r="T8" s="92"/>
    </row>
    <row r="9" spans="1:20" x14ac:dyDescent="0.2">
      <c r="A9" s="417">
        <v>1</v>
      </c>
      <c r="B9" s="72" t="s">
        <v>57</v>
      </c>
      <c r="C9" s="96" t="s">
        <v>43</v>
      </c>
      <c r="D9" s="345">
        <v>856393.23</v>
      </c>
      <c r="E9" s="50"/>
      <c r="F9" s="169">
        <f>SUM(D9:E9)</f>
        <v>856393.23</v>
      </c>
      <c r="G9" s="357">
        <v>332799.27</v>
      </c>
      <c r="H9" s="50"/>
      <c r="I9" s="68">
        <f>SUM(G9:H9)</f>
        <v>332799.27</v>
      </c>
      <c r="J9" s="63">
        <f>F9+I9</f>
        <v>1189192.5</v>
      </c>
      <c r="K9" s="101"/>
      <c r="L9" s="50"/>
      <c r="M9" s="125">
        <f>SUM(K9:L9)</f>
        <v>0</v>
      </c>
      <c r="N9" s="101"/>
      <c r="O9" s="50"/>
      <c r="P9" s="39">
        <f>SUM(N9:O9)</f>
        <v>0</v>
      </c>
      <c r="Q9" s="296">
        <f>J9+M9+P9</f>
        <v>1189192.5</v>
      </c>
      <c r="T9" s="92"/>
    </row>
    <row r="10" spans="1:20" x14ac:dyDescent="0.2">
      <c r="A10" s="417">
        <v>2</v>
      </c>
      <c r="B10" s="72" t="s">
        <v>58</v>
      </c>
      <c r="C10" s="96" t="s">
        <v>230</v>
      </c>
      <c r="D10" s="345">
        <v>998282.86</v>
      </c>
      <c r="E10" s="50"/>
      <c r="F10" s="169">
        <f t="shared" ref="F10:F73" si="2">SUM(D10:E10)</f>
        <v>998282.86</v>
      </c>
      <c r="G10" s="357">
        <v>346401.42</v>
      </c>
      <c r="H10" s="50"/>
      <c r="I10" s="68">
        <f t="shared" ref="I10:I73" si="3">SUM(G10:H10)</f>
        <v>346401.42</v>
      </c>
      <c r="J10" s="63">
        <f t="shared" ref="J10:J73" si="4">F10+I10</f>
        <v>1344684.28</v>
      </c>
      <c r="K10" s="101"/>
      <c r="L10" s="50"/>
      <c r="M10" s="125">
        <f t="shared" ref="M10:M73" si="5">SUM(K10:L10)</f>
        <v>0</v>
      </c>
      <c r="N10" s="101"/>
      <c r="O10" s="50"/>
      <c r="P10" s="39">
        <f t="shared" ref="P10:P73" si="6">SUM(N10:O10)</f>
        <v>0</v>
      </c>
      <c r="Q10" s="170">
        <f t="shared" ref="Q10:Q73" si="7">J10+M10+P10</f>
        <v>1344684.28</v>
      </c>
      <c r="T10" s="92"/>
    </row>
    <row r="11" spans="1:20" x14ac:dyDescent="0.2">
      <c r="A11" s="417">
        <v>3</v>
      </c>
      <c r="B11" s="47" t="s">
        <v>59</v>
      </c>
      <c r="C11" s="96" t="s">
        <v>5</v>
      </c>
      <c r="D11" s="345">
        <v>1673016.92</v>
      </c>
      <c r="E11" s="50"/>
      <c r="F11" s="169">
        <f t="shared" si="2"/>
        <v>1673016.92</v>
      </c>
      <c r="G11" s="357">
        <v>2022186.3</v>
      </c>
      <c r="H11" s="50"/>
      <c r="I11" s="68">
        <f t="shared" si="3"/>
        <v>2022186.3</v>
      </c>
      <c r="J11" s="63">
        <f t="shared" si="4"/>
        <v>3695203.2199999997</v>
      </c>
      <c r="K11" s="101">
        <v>6160924.6000000006</v>
      </c>
      <c r="L11" s="50"/>
      <c r="M11" s="125">
        <f t="shared" si="5"/>
        <v>6160924.6000000006</v>
      </c>
      <c r="N11" s="101">
        <v>1023917.8</v>
      </c>
      <c r="O11" s="50"/>
      <c r="P11" s="39">
        <f t="shared" si="6"/>
        <v>1023917.8</v>
      </c>
      <c r="Q11" s="122">
        <f t="shared" si="7"/>
        <v>10880045.620000001</v>
      </c>
      <c r="T11" s="92"/>
    </row>
    <row r="12" spans="1:20" x14ac:dyDescent="0.2">
      <c r="A12" s="417">
        <v>4</v>
      </c>
      <c r="B12" s="72" t="s">
        <v>60</v>
      </c>
      <c r="C12" s="96" t="s">
        <v>231</v>
      </c>
      <c r="D12" s="345">
        <v>1146913.0900000001</v>
      </c>
      <c r="E12" s="50"/>
      <c r="F12" s="169">
        <f t="shared" si="2"/>
        <v>1146913.0900000001</v>
      </c>
      <c r="G12" s="357">
        <v>77985.66</v>
      </c>
      <c r="H12" s="50"/>
      <c r="I12" s="68">
        <f t="shared" si="3"/>
        <v>77985.66</v>
      </c>
      <c r="J12" s="63">
        <f t="shared" si="4"/>
        <v>1224898.75</v>
      </c>
      <c r="K12" s="101"/>
      <c r="L12" s="50"/>
      <c r="M12" s="125">
        <f t="shared" si="5"/>
        <v>0</v>
      </c>
      <c r="N12" s="101"/>
      <c r="O12" s="50"/>
      <c r="P12" s="39">
        <f t="shared" si="6"/>
        <v>0</v>
      </c>
      <c r="Q12" s="122">
        <f t="shared" si="7"/>
        <v>1224898.75</v>
      </c>
      <c r="T12" s="92"/>
    </row>
    <row r="13" spans="1:20" x14ac:dyDescent="0.2">
      <c r="A13" s="417">
        <v>5</v>
      </c>
      <c r="B13" s="72" t="s">
        <v>61</v>
      </c>
      <c r="C13" s="96" t="s">
        <v>8</v>
      </c>
      <c r="D13" s="345">
        <v>1006708.61</v>
      </c>
      <c r="E13" s="50"/>
      <c r="F13" s="169">
        <f t="shared" si="2"/>
        <v>1006708.61</v>
      </c>
      <c r="G13" s="357">
        <v>66197.13</v>
      </c>
      <c r="H13" s="50"/>
      <c r="I13" s="68">
        <f t="shared" si="3"/>
        <v>66197.13</v>
      </c>
      <c r="J13" s="63">
        <f t="shared" si="4"/>
        <v>1072905.74</v>
      </c>
      <c r="K13" s="101"/>
      <c r="L13" s="50"/>
      <c r="M13" s="125">
        <f t="shared" si="5"/>
        <v>0</v>
      </c>
      <c r="N13" s="101"/>
      <c r="O13" s="50"/>
      <c r="P13" s="39">
        <f t="shared" si="6"/>
        <v>0</v>
      </c>
      <c r="Q13" s="122">
        <f t="shared" si="7"/>
        <v>1072905.74</v>
      </c>
      <c r="T13" s="92"/>
    </row>
    <row r="14" spans="1:20" x14ac:dyDescent="0.2">
      <c r="A14" s="417">
        <v>6</v>
      </c>
      <c r="B14" s="47" t="s">
        <v>62</v>
      </c>
      <c r="C14" s="96" t="s">
        <v>63</v>
      </c>
      <c r="D14" s="345">
        <v>3866745.19</v>
      </c>
      <c r="E14" s="50"/>
      <c r="F14" s="169">
        <f t="shared" si="2"/>
        <v>3866745.19</v>
      </c>
      <c r="G14" s="357">
        <v>4841458.59</v>
      </c>
      <c r="H14" s="50"/>
      <c r="I14" s="68">
        <f t="shared" si="3"/>
        <v>4841458.59</v>
      </c>
      <c r="J14" s="63">
        <f t="shared" si="4"/>
        <v>8708203.7799999993</v>
      </c>
      <c r="K14" s="101">
        <v>17550368.779999997</v>
      </c>
      <c r="L14" s="50"/>
      <c r="M14" s="125">
        <f t="shared" si="5"/>
        <v>17550368.779999997</v>
      </c>
      <c r="N14" s="101">
        <v>689370.4</v>
      </c>
      <c r="O14" s="50"/>
      <c r="P14" s="39">
        <f t="shared" si="6"/>
        <v>689370.4</v>
      </c>
      <c r="Q14" s="122">
        <f t="shared" si="7"/>
        <v>26947942.959999993</v>
      </c>
      <c r="T14" s="92"/>
    </row>
    <row r="15" spans="1:20" x14ac:dyDescent="0.2">
      <c r="A15" s="417">
        <v>7</v>
      </c>
      <c r="B15" s="72" t="s">
        <v>64</v>
      </c>
      <c r="C15" s="96" t="s">
        <v>232</v>
      </c>
      <c r="D15" s="345">
        <v>2507166.17</v>
      </c>
      <c r="E15" s="50"/>
      <c r="F15" s="169">
        <f t="shared" si="2"/>
        <v>2507166.17</v>
      </c>
      <c r="G15" s="357">
        <v>719100.33</v>
      </c>
      <c r="H15" s="50"/>
      <c r="I15" s="68">
        <f t="shared" si="3"/>
        <v>719100.33</v>
      </c>
      <c r="J15" s="63">
        <f t="shared" si="4"/>
        <v>3226266.5</v>
      </c>
      <c r="K15" s="101"/>
      <c r="L15" s="50"/>
      <c r="M15" s="125">
        <f t="shared" si="5"/>
        <v>0</v>
      </c>
      <c r="N15" s="101"/>
      <c r="O15" s="50"/>
      <c r="P15" s="39">
        <f t="shared" si="6"/>
        <v>0</v>
      </c>
      <c r="Q15" s="122">
        <f t="shared" si="7"/>
        <v>3226266.5</v>
      </c>
      <c r="T15" s="92"/>
    </row>
    <row r="16" spans="1:20" x14ac:dyDescent="0.2">
      <c r="A16" s="417">
        <v>8</v>
      </c>
      <c r="B16" s="47" t="s">
        <v>65</v>
      </c>
      <c r="C16" s="96" t="s">
        <v>17</v>
      </c>
      <c r="D16" s="345">
        <v>1870853.53</v>
      </c>
      <c r="E16" s="50"/>
      <c r="F16" s="169">
        <f t="shared" si="2"/>
        <v>1870853.53</v>
      </c>
      <c r="G16" s="357">
        <v>50781.36</v>
      </c>
      <c r="H16" s="50"/>
      <c r="I16" s="68">
        <f t="shared" si="3"/>
        <v>50781.36</v>
      </c>
      <c r="J16" s="63">
        <f t="shared" si="4"/>
        <v>1921634.8900000001</v>
      </c>
      <c r="K16" s="101"/>
      <c r="L16" s="50"/>
      <c r="M16" s="125">
        <f t="shared" si="5"/>
        <v>0</v>
      </c>
      <c r="N16" s="101"/>
      <c r="O16" s="50"/>
      <c r="P16" s="39">
        <f t="shared" si="6"/>
        <v>0</v>
      </c>
      <c r="Q16" s="122">
        <f t="shared" si="7"/>
        <v>1921634.8900000001</v>
      </c>
      <c r="T16" s="92"/>
    </row>
    <row r="17" spans="1:20" x14ac:dyDescent="0.2">
      <c r="A17" s="417">
        <v>9</v>
      </c>
      <c r="B17" s="47" t="s">
        <v>66</v>
      </c>
      <c r="C17" s="96" t="s">
        <v>6</v>
      </c>
      <c r="D17" s="345">
        <v>1103773.25</v>
      </c>
      <c r="E17" s="50"/>
      <c r="F17" s="169">
        <f t="shared" si="2"/>
        <v>1103773.25</v>
      </c>
      <c r="G17" s="357">
        <v>522322.56</v>
      </c>
      <c r="H17" s="50"/>
      <c r="I17" s="68">
        <f t="shared" si="3"/>
        <v>522322.56</v>
      </c>
      <c r="J17" s="63">
        <f t="shared" si="4"/>
        <v>1626095.81</v>
      </c>
      <c r="K17" s="101">
        <v>3913985.4899999998</v>
      </c>
      <c r="L17" s="50"/>
      <c r="M17" s="125">
        <f t="shared" si="5"/>
        <v>3913985.4899999998</v>
      </c>
      <c r="N17" s="101"/>
      <c r="O17" s="50"/>
      <c r="P17" s="39">
        <f t="shared" si="6"/>
        <v>0</v>
      </c>
      <c r="Q17" s="122">
        <f t="shared" si="7"/>
        <v>5540081.2999999998</v>
      </c>
      <c r="T17" s="92"/>
    </row>
    <row r="18" spans="1:20" x14ac:dyDescent="0.2">
      <c r="A18" s="417">
        <v>10</v>
      </c>
      <c r="B18" s="47" t="s">
        <v>67</v>
      </c>
      <c r="C18" s="96" t="s">
        <v>18</v>
      </c>
      <c r="D18" s="345"/>
      <c r="E18" s="50"/>
      <c r="F18" s="169">
        <f t="shared" si="2"/>
        <v>0</v>
      </c>
      <c r="G18" s="357"/>
      <c r="H18" s="50"/>
      <c r="I18" s="68">
        <f t="shared" si="3"/>
        <v>0</v>
      </c>
      <c r="J18" s="63">
        <f t="shared" si="4"/>
        <v>0</v>
      </c>
      <c r="K18" s="101"/>
      <c r="L18" s="50"/>
      <c r="M18" s="125">
        <f t="shared" si="5"/>
        <v>0</v>
      </c>
      <c r="N18" s="101"/>
      <c r="O18" s="50"/>
      <c r="P18" s="39">
        <f t="shared" si="6"/>
        <v>0</v>
      </c>
      <c r="Q18" s="122">
        <f t="shared" si="7"/>
        <v>0</v>
      </c>
      <c r="T18" s="92"/>
    </row>
    <row r="19" spans="1:20" x14ac:dyDescent="0.2">
      <c r="A19" s="417">
        <v>11</v>
      </c>
      <c r="B19" s="47" t="s">
        <v>68</v>
      </c>
      <c r="C19" s="96" t="s">
        <v>7</v>
      </c>
      <c r="D19" s="345">
        <v>965927.98</v>
      </c>
      <c r="E19" s="50"/>
      <c r="F19" s="169">
        <f t="shared" si="2"/>
        <v>965927.98</v>
      </c>
      <c r="G19" s="357">
        <v>66197.13</v>
      </c>
      <c r="H19" s="50"/>
      <c r="I19" s="68">
        <f t="shared" si="3"/>
        <v>66197.13</v>
      </c>
      <c r="J19" s="63">
        <f t="shared" si="4"/>
        <v>1032125.11</v>
      </c>
      <c r="K19" s="101"/>
      <c r="L19" s="50"/>
      <c r="M19" s="125">
        <f t="shared" si="5"/>
        <v>0</v>
      </c>
      <c r="N19" s="101"/>
      <c r="O19" s="50"/>
      <c r="P19" s="39">
        <f t="shared" si="6"/>
        <v>0</v>
      </c>
      <c r="Q19" s="122">
        <f t="shared" si="7"/>
        <v>1032125.11</v>
      </c>
      <c r="T19" s="92"/>
    </row>
    <row r="20" spans="1:20" x14ac:dyDescent="0.2">
      <c r="A20" s="417">
        <v>12</v>
      </c>
      <c r="B20" s="47" t="s">
        <v>69</v>
      </c>
      <c r="C20" s="96" t="s">
        <v>19</v>
      </c>
      <c r="D20" s="345">
        <v>1863101.84</v>
      </c>
      <c r="E20" s="50"/>
      <c r="F20" s="169">
        <f t="shared" si="2"/>
        <v>1863101.84</v>
      </c>
      <c r="G20" s="357">
        <v>770788.5</v>
      </c>
      <c r="H20" s="50"/>
      <c r="I20" s="68">
        <f t="shared" si="3"/>
        <v>770788.5</v>
      </c>
      <c r="J20" s="63">
        <f t="shared" si="4"/>
        <v>2633890.34</v>
      </c>
      <c r="K20" s="101"/>
      <c r="L20" s="50"/>
      <c r="M20" s="125">
        <f t="shared" si="5"/>
        <v>0</v>
      </c>
      <c r="N20" s="101"/>
      <c r="O20" s="50"/>
      <c r="P20" s="39">
        <f t="shared" si="6"/>
        <v>0</v>
      </c>
      <c r="Q20" s="122">
        <f t="shared" si="7"/>
        <v>2633890.34</v>
      </c>
      <c r="T20" s="92"/>
    </row>
    <row r="21" spans="1:20" ht="12" customHeight="1" x14ac:dyDescent="0.2">
      <c r="A21" s="417">
        <v>13</v>
      </c>
      <c r="B21" s="416" t="s">
        <v>258</v>
      </c>
      <c r="C21" s="97" t="s">
        <v>259</v>
      </c>
      <c r="D21" s="345"/>
      <c r="E21" s="50"/>
      <c r="F21" s="169">
        <f t="shared" si="2"/>
        <v>0</v>
      </c>
      <c r="G21" s="357"/>
      <c r="H21" s="50"/>
      <c r="I21" s="68">
        <f t="shared" si="3"/>
        <v>0</v>
      </c>
      <c r="J21" s="63">
        <f t="shared" si="4"/>
        <v>0</v>
      </c>
      <c r="K21" s="101"/>
      <c r="L21" s="50"/>
      <c r="M21" s="125">
        <f t="shared" si="5"/>
        <v>0</v>
      </c>
      <c r="N21" s="101"/>
      <c r="O21" s="50"/>
      <c r="P21" s="39">
        <f t="shared" si="6"/>
        <v>0</v>
      </c>
      <c r="Q21" s="122">
        <f t="shared" si="7"/>
        <v>0</v>
      </c>
      <c r="T21" s="92"/>
    </row>
    <row r="22" spans="1:20" ht="12" customHeight="1" x14ac:dyDescent="0.2">
      <c r="A22" s="417">
        <v>14</v>
      </c>
      <c r="B22" s="58" t="s">
        <v>70</v>
      </c>
      <c r="C22" s="97" t="s">
        <v>71</v>
      </c>
      <c r="D22" s="345"/>
      <c r="E22" s="50"/>
      <c r="F22" s="169">
        <f t="shared" si="2"/>
        <v>0</v>
      </c>
      <c r="G22" s="357"/>
      <c r="H22" s="50"/>
      <c r="I22" s="68">
        <f t="shared" si="3"/>
        <v>0</v>
      </c>
      <c r="J22" s="63">
        <f t="shared" si="4"/>
        <v>0</v>
      </c>
      <c r="K22" s="101"/>
      <c r="L22" s="50"/>
      <c r="M22" s="125">
        <f t="shared" si="5"/>
        <v>0</v>
      </c>
      <c r="N22" s="101"/>
      <c r="O22" s="50"/>
      <c r="P22" s="39">
        <f t="shared" si="6"/>
        <v>0</v>
      </c>
      <c r="Q22" s="122">
        <f t="shared" si="7"/>
        <v>0</v>
      </c>
      <c r="T22" s="92"/>
    </row>
    <row r="23" spans="1:20" x14ac:dyDescent="0.2">
      <c r="A23" s="417">
        <v>15</v>
      </c>
      <c r="B23" s="47" t="s">
        <v>72</v>
      </c>
      <c r="C23" s="96" t="s">
        <v>22</v>
      </c>
      <c r="D23" s="345">
        <v>1775137.01</v>
      </c>
      <c r="E23" s="50"/>
      <c r="F23" s="169">
        <f t="shared" si="2"/>
        <v>1775137.01</v>
      </c>
      <c r="G23" s="357">
        <v>66197.13</v>
      </c>
      <c r="H23" s="50"/>
      <c r="I23" s="68">
        <f t="shared" si="3"/>
        <v>66197.13</v>
      </c>
      <c r="J23" s="63">
        <f t="shared" si="4"/>
        <v>1841334.1400000001</v>
      </c>
      <c r="K23" s="101"/>
      <c r="L23" s="50"/>
      <c r="M23" s="125">
        <f t="shared" si="5"/>
        <v>0</v>
      </c>
      <c r="N23" s="101"/>
      <c r="O23" s="50"/>
      <c r="P23" s="39">
        <f t="shared" si="6"/>
        <v>0</v>
      </c>
      <c r="Q23" s="122">
        <f t="shared" si="7"/>
        <v>1841334.1400000001</v>
      </c>
      <c r="T23" s="92"/>
    </row>
    <row r="24" spans="1:20" x14ac:dyDescent="0.2">
      <c r="A24" s="417">
        <v>16</v>
      </c>
      <c r="B24" s="47" t="s">
        <v>73</v>
      </c>
      <c r="C24" s="96" t="s">
        <v>10</v>
      </c>
      <c r="D24" s="345">
        <v>2121603.85</v>
      </c>
      <c r="E24" s="50"/>
      <c r="F24" s="169">
        <f t="shared" si="2"/>
        <v>2121603.85</v>
      </c>
      <c r="G24" s="357">
        <v>66197.13</v>
      </c>
      <c r="H24" s="50"/>
      <c r="I24" s="68">
        <f t="shared" si="3"/>
        <v>66197.13</v>
      </c>
      <c r="J24" s="63">
        <f t="shared" si="4"/>
        <v>2187800.98</v>
      </c>
      <c r="K24" s="101">
        <v>8362642.3899999987</v>
      </c>
      <c r="L24" s="50"/>
      <c r="M24" s="125">
        <f t="shared" si="5"/>
        <v>8362642.3899999987</v>
      </c>
      <c r="N24" s="101"/>
      <c r="O24" s="50"/>
      <c r="P24" s="39">
        <f t="shared" si="6"/>
        <v>0</v>
      </c>
      <c r="Q24" s="122">
        <f t="shared" si="7"/>
        <v>10550443.369999999</v>
      </c>
      <c r="T24" s="92"/>
    </row>
    <row r="25" spans="1:20" x14ac:dyDescent="0.2">
      <c r="A25" s="417">
        <v>17</v>
      </c>
      <c r="B25" s="47" t="s">
        <v>74</v>
      </c>
      <c r="C25" s="96" t="s">
        <v>233</v>
      </c>
      <c r="D25" s="345">
        <v>1677398.31</v>
      </c>
      <c r="E25" s="50"/>
      <c r="F25" s="169">
        <f t="shared" si="2"/>
        <v>1677398.31</v>
      </c>
      <c r="G25" s="357">
        <v>1031949.78</v>
      </c>
      <c r="H25" s="50"/>
      <c r="I25" s="68">
        <f t="shared" si="3"/>
        <v>1031949.78</v>
      </c>
      <c r="J25" s="63">
        <f t="shared" si="4"/>
        <v>2709348.09</v>
      </c>
      <c r="K25" s="101">
        <v>4455663.0200000005</v>
      </c>
      <c r="L25" s="50"/>
      <c r="M25" s="125">
        <f t="shared" si="5"/>
        <v>4455663.0200000005</v>
      </c>
      <c r="N25" s="101"/>
      <c r="O25" s="50"/>
      <c r="P25" s="39">
        <f t="shared" si="6"/>
        <v>0</v>
      </c>
      <c r="Q25" s="122">
        <f t="shared" si="7"/>
        <v>7165011.1100000003</v>
      </c>
      <c r="T25" s="92"/>
    </row>
    <row r="26" spans="1:20" x14ac:dyDescent="0.2">
      <c r="A26" s="417">
        <v>18</v>
      </c>
      <c r="B26" s="47" t="s">
        <v>75</v>
      </c>
      <c r="C26" s="96" t="s">
        <v>9</v>
      </c>
      <c r="D26" s="345">
        <v>2851610.83</v>
      </c>
      <c r="E26" s="50"/>
      <c r="F26" s="169">
        <f t="shared" si="2"/>
        <v>2851610.83</v>
      </c>
      <c r="G26" s="357">
        <v>3680741.79</v>
      </c>
      <c r="H26" s="50"/>
      <c r="I26" s="68">
        <f t="shared" si="3"/>
        <v>3680741.79</v>
      </c>
      <c r="J26" s="63">
        <f t="shared" si="4"/>
        <v>6532352.6200000001</v>
      </c>
      <c r="K26" s="101">
        <v>10869740.389999999</v>
      </c>
      <c r="L26" s="50"/>
      <c r="M26" s="125">
        <f t="shared" si="5"/>
        <v>10869740.389999999</v>
      </c>
      <c r="N26" s="101"/>
      <c r="O26" s="50"/>
      <c r="P26" s="39">
        <f t="shared" si="6"/>
        <v>0</v>
      </c>
      <c r="Q26" s="122">
        <f t="shared" si="7"/>
        <v>17402093.009999998</v>
      </c>
      <c r="T26" s="92"/>
    </row>
    <row r="27" spans="1:20" x14ac:dyDescent="0.2">
      <c r="A27" s="417">
        <v>19</v>
      </c>
      <c r="B27" s="72" t="s">
        <v>76</v>
      </c>
      <c r="C27" s="96" t="s">
        <v>11</v>
      </c>
      <c r="D27" s="345">
        <v>513633.72</v>
      </c>
      <c r="E27" s="50"/>
      <c r="F27" s="169">
        <f t="shared" si="2"/>
        <v>513633.72</v>
      </c>
      <c r="G27" s="357">
        <v>52594.98</v>
      </c>
      <c r="H27" s="50"/>
      <c r="I27" s="68">
        <f t="shared" si="3"/>
        <v>52594.98</v>
      </c>
      <c r="J27" s="63">
        <f t="shared" si="4"/>
        <v>566228.69999999995</v>
      </c>
      <c r="K27" s="101"/>
      <c r="L27" s="50"/>
      <c r="M27" s="125">
        <f t="shared" si="5"/>
        <v>0</v>
      </c>
      <c r="N27" s="101"/>
      <c r="O27" s="50"/>
      <c r="P27" s="39">
        <f t="shared" si="6"/>
        <v>0</v>
      </c>
      <c r="Q27" s="122">
        <f t="shared" si="7"/>
        <v>566228.69999999995</v>
      </c>
      <c r="T27" s="92"/>
    </row>
    <row r="28" spans="1:20" x14ac:dyDescent="0.2">
      <c r="A28" s="417">
        <v>20</v>
      </c>
      <c r="B28" s="72" t="s">
        <v>77</v>
      </c>
      <c r="C28" s="96" t="s">
        <v>234</v>
      </c>
      <c r="D28" s="345">
        <v>761350.77</v>
      </c>
      <c r="E28" s="50"/>
      <c r="F28" s="169">
        <f t="shared" si="2"/>
        <v>761350.77</v>
      </c>
      <c r="G28" s="357">
        <v>66197.13</v>
      </c>
      <c r="H28" s="50"/>
      <c r="I28" s="68">
        <f t="shared" si="3"/>
        <v>66197.13</v>
      </c>
      <c r="J28" s="63">
        <f t="shared" si="4"/>
        <v>827547.9</v>
      </c>
      <c r="K28" s="101"/>
      <c r="L28" s="50"/>
      <c r="M28" s="125">
        <f t="shared" si="5"/>
        <v>0</v>
      </c>
      <c r="N28" s="101"/>
      <c r="O28" s="50"/>
      <c r="P28" s="39">
        <f t="shared" si="6"/>
        <v>0</v>
      </c>
      <c r="Q28" s="122">
        <f t="shared" si="7"/>
        <v>827547.9</v>
      </c>
      <c r="T28" s="92"/>
    </row>
    <row r="29" spans="1:20" x14ac:dyDescent="0.2">
      <c r="A29" s="417">
        <v>21</v>
      </c>
      <c r="B29" s="72" t="s">
        <v>78</v>
      </c>
      <c r="C29" s="96" t="s">
        <v>79</v>
      </c>
      <c r="D29" s="345">
        <v>1833443.2</v>
      </c>
      <c r="E29" s="50"/>
      <c r="F29" s="169">
        <f t="shared" si="2"/>
        <v>1833443.2</v>
      </c>
      <c r="G29" s="357">
        <v>2493727.5</v>
      </c>
      <c r="H29" s="50"/>
      <c r="I29" s="68">
        <f t="shared" si="3"/>
        <v>2493727.5</v>
      </c>
      <c r="J29" s="63">
        <f t="shared" si="4"/>
        <v>4327170.7</v>
      </c>
      <c r="K29" s="101">
        <v>8735854.5800000001</v>
      </c>
      <c r="L29" s="50"/>
      <c r="M29" s="125">
        <f t="shared" si="5"/>
        <v>8735854.5800000001</v>
      </c>
      <c r="N29" s="101"/>
      <c r="O29" s="50"/>
      <c r="P29" s="39">
        <f t="shared" si="6"/>
        <v>0</v>
      </c>
      <c r="Q29" s="122">
        <f t="shared" si="7"/>
        <v>13063025.280000001</v>
      </c>
      <c r="T29" s="92"/>
    </row>
    <row r="30" spans="1:20" x14ac:dyDescent="0.2">
      <c r="A30" s="417">
        <v>22</v>
      </c>
      <c r="B30" s="72" t="s">
        <v>80</v>
      </c>
      <c r="C30" s="96" t="s">
        <v>39</v>
      </c>
      <c r="D30" s="345">
        <v>1044118.94</v>
      </c>
      <c r="E30" s="50"/>
      <c r="F30" s="169">
        <f t="shared" si="2"/>
        <v>1044118.94</v>
      </c>
      <c r="G30" s="357">
        <v>1298551.92</v>
      </c>
      <c r="H30" s="50"/>
      <c r="I30" s="68">
        <f t="shared" si="3"/>
        <v>1298551.92</v>
      </c>
      <c r="J30" s="63">
        <f t="shared" si="4"/>
        <v>2342670.86</v>
      </c>
      <c r="K30" s="101">
        <v>22007305.640000001</v>
      </c>
      <c r="L30" s="50"/>
      <c r="M30" s="125">
        <f t="shared" si="5"/>
        <v>22007305.640000001</v>
      </c>
      <c r="N30" s="101"/>
      <c r="O30" s="50"/>
      <c r="P30" s="39">
        <f t="shared" si="6"/>
        <v>0</v>
      </c>
      <c r="Q30" s="122">
        <f t="shared" si="7"/>
        <v>24349976.5</v>
      </c>
      <c r="T30" s="92"/>
    </row>
    <row r="31" spans="1:20" x14ac:dyDescent="0.2">
      <c r="A31" s="417">
        <v>23</v>
      </c>
      <c r="B31" s="47" t="s">
        <v>81</v>
      </c>
      <c r="C31" s="96" t="s">
        <v>82</v>
      </c>
      <c r="D31" s="345"/>
      <c r="E31" s="50"/>
      <c r="F31" s="169">
        <f t="shared" si="2"/>
        <v>0</v>
      </c>
      <c r="G31" s="357"/>
      <c r="H31" s="50"/>
      <c r="I31" s="68">
        <f t="shared" si="3"/>
        <v>0</v>
      </c>
      <c r="J31" s="63">
        <f t="shared" si="4"/>
        <v>0</v>
      </c>
      <c r="K31" s="101"/>
      <c r="L31" s="50"/>
      <c r="M31" s="125">
        <f t="shared" si="5"/>
        <v>0</v>
      </c>
      <c r="N31" s="101"/>
      <c r="O31" s="50"/>
      <c r="P31" s="39">
        <f t="shared" si="6"/>
        <v>0</v>
      </c>
      <c r="Q31" s="122">
        <f t="shared" si="7"/>
        <v>0</v>
      </c>
      <c r="T31" s="92"/>
    </row>
    <row r="32" spans="1:20" x14ac:dyDescent="0.2">
      <c r="A32" s="417">
        <v>24</v>
      </c>
      <c r="B32" s="47" t="s">
        <v>83</v>
      </c>
      <c r="C32" s="96" t="s">
        <v>84</v>
      </c>
      <c r="D32" s="345"/>
      <c r="E32" s="50"/>
      <c r="F32" s="169">
        <f t="shared" si="2"/>
        <v>0</v>
      </c>
      <c r="G32" s="357"/>
      <c r="H32" s="50"/>
      <c r="I32" s="68">
        <f t="shared" si="3"/>
        <v>0</v>
      </c>
      <c r="J32" s="63">
        <f t="shared" si="4"/>
        <v>0</v>
      </c>
      <c r="K32" s="101"/>
      <c r="L32" s="50"/>
      <c r="M32" s="125">
        <f t="shared" si="5"/>
        <v>0</v>
      </c>
      <c r="N32" s="101"/>
      <c r="O32" s="50"/>
      <c r="P32" s="39">
        <f t="shared" si="6"/>
        <v>0</v>
      </c>
      <c r="Q32" s="122">
        <f t="shared" si="7"/>
        <v>0</v>
      </c>
      <c r="T32" s="92"/>
    </row>
    <row r="33" spans="1:20" ht="24" x14ac:dyDescent="0.2">
      <c r="A33" s="417">
        <v>25</v>
      </c>
      <c r="B33" s="47" t="s">
        <v>85</v>
      </c>
      <c r="C33" s="96" t="s">
        <v>86</v>
      </c>
      <c r="D33" s="345"/>
      <c r="E33" s="50"/>
      <c r="F33" s="169">
        <f t="shared" si="2"/>
        <v>0</v>
      </c>
      <c r="G33" s="357"/>
      <c r="H33" s="50"/>
      <c r="I33" s="68">
        <f t="shared" si="3"/>
        <v>0</v>
      </c>
      <c r="J33" s="63">
        <f t="shared" si="4"/>
        <v>0</v>
      </c>
      <c r="K33" s="101"/>
      <c r="L33" s="50"/>
      <c r="M33" s="125">
        <f t="shared" si="5"/>
        <v>0</v>
      </c>
      <c r="N33" s="101"/>
      <c r="O33" s="50"/>
      <c r="P33" s="39">
        <f t="shared" si="6"/>
        <v>0</v>
      </c>
      <c r="Q33" s="122">
        <f t="shared" si="7"/>
        <v>0</v>
      </c>
      <c r="T33" s="92"/>
    </row>
    <row r="34" spans="1:20" x14ac:dyDescent="0.2">
      <c r="A34" s="417">
        <v>26</v>
      </c>
      <c r="B34" s="72" t="s">
        <v>87</v>
      </c>
      <c r="C34" s="96" t="s">
        <v>88</v>
      </c>
      <c r="D34" s="345">
        <v>911329.12</v>
      </c>
      <c r="E34" s="50"/>
      <c r="F34" s="169">
        <f t="shared" si="2"/>
        <v>911329.12</v>
      </c>
      <c r="G34" s="357">
        <v>57129.03</v>
      </c>
      <c r="H34" s="50"/>
      <c r="I34" s="68">
        <f t="shared" si="3"/>
        <v>57129.03</v>
      </c>
      <c r="J34" s="63">
        <f t="shared" si="4"/>
        <v>968458.15</v>
      </c>
      <c r="K34" s="101"/>
      <c r="L34" s="50"/>
      <c r="M34" s="125">
        <f t="shared" si="5"/>
        <v>0</v>
      </c>
      <c r="N34" s="101"/>
      <c r="O34" s="50"/>
      <c r="P34" s="39">
        <f t="shared" si="6"/>
        <v>0</v>
      </c>
      <c r="Q34" s="122">
        <f t="shared" si="7"/>
        <v>968458.15</v>
      </c>
      <c r="R34" s="30"/>
      <c r="T34" s="92"/>
    </row>
    <row r="35" spans="1:20" x14ac:dyDescent="0.2">
      <c r="A35" s="417">
        <v>27</v>
      </c>
      <c r="B35" s="47" t="s">
        <v>89</v>
      </c>
      <c r="C35" s="96" t="s">
        <v>90</v>
      </c>
      <c r="D35" s="345">
        <v>673048.91</v>
      </c>
      <c r="E35" s="50"/>
      <c r="F35" s="169">
        <f t="shared" si="2"/>
        <v>673048.91</v>
      </c>
      <c r="G35" s="357">
        <v>62569.89</v>
      </c>
      <c r="H35" s="50"/>
      <c r="I35" s="68">
        <f t="shared" si="3"/>
        <v>62569.89</v>
      </c>
      <c r="J35" s="63">
        <f t="shared" si="4"/>
        <v>735618.8</v>
      </c>
      <c r="K35" s="101"/>
      <c r="L35" s="50"/>
      <c r="M35" s="125">
        <f t="shared" si="5"/>
        <v>0</v>
      </c>
      <c r="N35" s="101"/>
      <c r="O35" s="50"/>
      <c r="P35" s="39">
        <f t="shared" si="6"/>
        <v>0</v>
      </c>
      <c r="Q35" s="122">
        <f t="shared" si="7"/>
        <v>735618.8</v>
      </c>
      <c r="R35" s="30"/>
      <c r="T35" s="92"/>
    </row>
    <row r="36" spans="1:20" x14ac:dyDescent="0.2">
      <c r="A36" s="417">
        <v>28</v>
      </c>
      <c r="B36" s="47" t="s">
        <v>91</v>
      </c>
      <c r="C36" s="96" t="s">
        <v>92</v>
      </c>
      <c r="D36" s="345"/>
      <c r="E36" s="50"/>
      <c r="F36" s="169">
        <f t="shared" si="2"/>
        <v>0</v>
      </c>
      <c r="G36" s="357"/>
      <c r="H36" s="50"/>
      <c r="I36" s="68">
        <f t="shared" si="3"/>
        <v>0</v>
      </c>
      <c r="J36" s="63">
        <f t="shared" si="4"/>
        <v>0</v>
      </c>
      <c r="K36" s="101"/>
      <c r="L36" s="50"/>
      <c r="M36" s="125">
        <f t="shared" si="5"/>
        <v>0</v>
      </c>
      <c r="N36" s="101"/>
      <c r="O36" s="50"/>
      <c r="P36" s="39">
        <f t="shared" si="6"/>
        <v>0</v>
      </c>
      <c r="Q36" s="122">
        <f t="shared" si="7"/>
        <v>0</v>
      </c>
      <c r="T36" s="92"/>
    </row>
    <row r="37" spans="1:20" x14ac:dyDescent="0.2">
      <c r="A37" s="417">
        <v>29</v>
      </c>
      <c r="B37" s="72" t="s">
        <v>93</v>
      </c>
      <c r="C37" s="96" t="s">
        <v>94</v>
      </c>
      <c r="D37" s="345"/>
      <c r="E37" s="50"/>
      <c r="F37" s="169">
        <f t="shared" si="2"/>
        <v>0</v>
      </c>
      <c r="G37" s="357"/>
      <c r="H37" s="50"/>
      <c r="I37" s="68">
        <f t="shared" si="3"/>
        <v>0</v>
      </c>
      <c r="J37" s="63">
        <f t="shared" si="4"/>
        <v>0</v>
      </c>
      <c r="K37" s="101"/>
      <c r="L37" s="50"/>
      <c r="M37" s="125">
        <f t="shared" si="5"/>
        <v>0</v>
      </c>
      <c r="N37" s="101"/>
      <c r="O37" s="50"/>
      <c r="P37" s="39">
        <f t="shared" si="6"/>
        <v>0</v>
      </c>
      <c r="Q37" s="122">
        <f t="shared" si="7"/>
        <v>0</v>
      </c>
      <c r="T37" s="92"/>
    </row>
    <row r="38" spans="1:20" ht="22.5" customHeight="1" x14ac:dyDescent="0.2">
      <c r="A38" s="417">
        <v>30</v>
      </c>
      <c r="B38" s="72" t="s">
        <v>95</v>
      </c>
      <c r="C38" s="96" t="s">
        <v>23</v>
      </c>
      <c r="D38" s="345"/>
      <c r="E38" s="50"/>
      <c r="F38" s="169">
        <f t="shared" si="2"/>
        <v>0</v>
      </c>
      <c r="G38" s="357"/>
      <c r="H38" s="50"/>
      <c r="I38" s="68">
        <f t="shared" si="3"/>
        <v>0</v>
      </c>
      <c r="J38" s="63">
        <f t="shared" si="4"/>
        <v>0</v>
      </c>
      <c r="K38" s="101"/>
      <c r="L38" s="50"/>
      <c r="M38" s="125">
        <f t="shared" si="5"/>
        <v>0</v>
      </c>
      <c r="N38" s="101"/>
      <c r="O38" s="50"/>
      <c r="P38" s="39">
        <f t="shared" si="6"/>
        <v>0</v>
      </c>
      <c r="Q38" s="122">
        <f t="shared" si="7"/>
        <v>0</v>
      </c>
      <c r="T38" s="92"/>
    </row>
    <row r="39" spans="1:20" ht="15" customHeight="1" x14ac:dyDescent="0.2">
      <c r="A39" s="417">
        <v>31</v>
      </c>
      <c r="B39" s="72" t="s">
        <v>96</v>
      </c>
      <c r="C39" s="96" t="s">
        <v>56</v>
      </c>
      <c r="D39" s="345"/>
      <c r="E39" s="50"/>
      <c r="F39" s="169">
        <f t="shared" si="2"/>
        <v>0</v>
      </c>
      <c r="G39" s="357"/>
      <c r="H39" s="50"/>
      <c r="I39" s="68">
        <f t="shared" si="3"/>
        <v>0</v>
      </c>
      <c r="J39" s="63">
        <f t="shared" si="4"/>
        <v>0</v>
      </c>
      <c r="K39" s="101"/>
      <c r="L39" s="50"/>
      <c r="M39" s="125">
        <f t="shared" si="5"/>
        <v>0</v>
      </c>
      <c r="N39" s="101"/>
      <c r="O39" s="50"/>
      <c r="P39" s="39">
        <f t="shared" si="6"/>
        <v>0</v>
      </c>
      <c r="Q39" s="122">
        <f t="shared" si="7"/>
        <v>0</v>
      </c>
      <c r="T39" s="92"/>
    </row>
    <row r="40" spans="1:20" x14ac:dyDescent="0.2">
      <c r="A40" s="417">
        <v>32</v>
      </c>
      <c r="B40" s="47" t="s">
        <v>97</v>
      </c>
      <c r="C40" s="96" t="s">
        <v>40</v>
      </c>
      <c r="D40" s="345">
        <v>4626747.84</v>
      </c>
      <c r="E40" s="50"/>
      <c r="F40" s="169">
        <f t="shared" si="2"/>
        <v>4626747.84</v>
      </c>
      <c r="G40" s="357">
        <v>3529304.52</v>
      </c>
      <c r="H40" s="50"/>
      <c r="I40" s="68">
        <f t="shared" si="3"/>
        <v>3529304.52</v>
      </c>
      <c r="J40" s="63">
        <f t="shared" si="4"/>
        <v>8156052.3599999994</v>
      </c>
      <c r="K40" s="101">
        <v>13123367.16</v>
      </c>
      <c r="L40" s="50"/>
      <c r="M40" s="125">
        <f t="shared" si="5"/>
        <v>13123367.16</v>
      </c>
      <c r="N40" s="101"/>
      <c r="O40" s="50"/>
      <c r="P40" s="39">
        <f t="shared" si="6"/>
        <v>0</v>
      </c>
      <c r="Q40" s="122">
        <f t="shared" si="7"/>
        <v>21279419.52</v>
      </c>
      <c r="T40" s="92"/>
    </row>
    <row r="41" spans="1:20" x14ac:dyDescent="0.2">
      <c r="A41" s="417">
        <v>33</v>
      </c>
      <c r="B41" s="72" t="s">
        <v>98</v>
      </c>
      <c r="C41" s="96" t="s">
        <v>38</v>
      </c>
      <c r="D41" s="345">
        <v>4088173.9</v>
      </c>
      <c r="E41" s="50"/>
      <c r="F41" s="169">
        <f t="shared" si="2"/>
        <v>4088173.9</v>
      </c>
      <c r="G41" s="357">
        <v>5160655.71</v>
      </c>
      <c r="H41" s="50"/>
      <c r="I41" s="68">
        <f t="shared" si="3"/>
        <v>5160655.71</v>
      </c>
      <c r="J41" s="63">
        <f t="shared" si="4"/>
        <v>9248829.6099999994</v>
      </c>
      <c r="K41" s="101">
        <v>28319498.740000002</v>
      </c>
      <c r="L41" s="50"/>
      <c r="M41" s="125">
        <f t="shared" si="5"/>
        <v>28319498.740000002</v>
      </c>
      <c r="N41" s="101">
        <v>1535876.7</v>
      </c>
      <c r="O41" s="50"/>
      <c r="P41" s="39">
        <f t="shared" si="6"/>
        <v>1535876.7</v>
      </c>
      <c r="Q41" s="122">
        <f t="shared" si="7"/>
        <v>39104205.050000004</v>
      </c>
      <c r="T41" s="92"/>
    </row>
    <row r="42" spans="1:20" x14ac:dyDescent="0.2">
      <c r="A42" s="417">
        <v>34</v>
      </c>
      <c r="B42" s="72" t="s">
        <v>99</v>
      </c>
      <c r="C42" s="96" t="s">
        <v>16</v>
      </c>
      <c r="D42" s="345">
        <v>1071755.3999999999</v>
      </c>
      <c r="E42" s="50"/>
      <c r="F42" s="169">
        <f t="shared" si="2"/>
        <v>1071755.3999999999</v>
      </c>
      <c r="G42" s="357">
        <v>443430.09</v>
      </c>
      <c r="H42" s="50"/>
      <c r="I42" s="68">
        <f t="shared" si="3"/>
        <v>443430.09</v>
      </c>
      <c r="J42" s="63">
        <f t="shared" si="4"/>
        <v>1515185.49</v>
      </c>
      <c r="K42" s="101">
        <v>6178439.9000000004</v>
      </c>
      <c r="L42" s="50"/>
      <c r="M42" s="125">
        <f t="shared" si="5"/>
        <v>6178439.9000000004</v>
      </c>
      <c r="N42" s="101"/>
      <c r="O42" s="50"/>
      <c r="P42" s="39">
        <f t="shared" si="6"/>
        <v>0</v>
      </c>
      <c r="Q42" s="122">
        <f t="shared" si="7"/>
        <v>7693625.3900000006</v>
      </c>
      <c r="T42" s="92"/>
    </row>
    <row r="43" spans="1:20" x14ac:dyDescent="0.2">
      <c r="A43" s="417">
        <v>35</v>
      </c>
      <c r="B43" s="72" t="s">
        <v>100</v>
      </c>
      <c r="C43" s="96" t="s">
        <v>21</v>
      </c>
      <c r="D43" s="345">
        <v>2388531.61</v>
      </c>
      <c r="E43" s="50"/>
      <c r="F43" s="169">
        <f t="shared" si="2"/>
        <v>2388531.61</v>
      </c>
      <c r="G43" s="357">
        <v>3102197.01</v>
      </c>
      <c r="H43" s="50"/>
      <c r="I43" s="68">
        <f t="shared" si="3"/>
        <v>3102197.01</v>
      </c>
      <c r="J43" s="63">
        <f t="shared" si="4"/>
        <v>5490728.6199999992</v>
      </c>
      <c r="K43" s="101">
        <v>10998398.23</v>
      </c>
      <c r="L43" s="50"/>
      <c r="M43" s="125">
        <f t="shared" si="5"/>
        <v>10998398.23</v>
      </c>
      <c r="N43" s="101">
        <v>1021890.24</v>
      </c>
      <c r="O43" s="50"/>
      <c r="P43" s="39">
        <f t="shared" si="6"/>
        <v>1021890.24</v>
      </c>
      <c r="Q43" s="122">
        <f t="shared" si="7"/>
        <v>17511017.09</v>
      </c>
      <c r="T43" s="92"/>
    </row>
    <row r="44" spans="1:20" x14ac:dyDescent="0.2">
      <c r="A44" s="417">
        <v>36</v>
      </c>
      <c r="B44" s="72" t="s">
        <v>101</v>
      </c>
      <c r="C44" s="96" t="s">
        <v>25</v>
      </c>
      <c r="D44" s="345">
        <v>1606284.98</v>
      </c>
      <c r="E44" s="50"/>
      <c r="F44" s="169">
        <f t="shared" si="2"/>
        <v>1606284.98</v>
      </c>
      <c r="G44" s="357">
        <v>66197.13</v>
      </c>
      <c r="H44" s="50"/>
      <c r="I44" s="68">
        <f t="shared" si="3"/>
        <v>66197.13</v>
      </c>
      <c r="J44" s="63">
        <f t="shared" si="4"/>
        <v>1672482.1099999999</v>
      </c>
      <c r="K44" s="101">
        <v>3905387.0700000003</v>
      </c>
      <c r="L44" s="50"/>
      <c r="M44" s="125">
        <f t="shared" si="5"/>
        <v>3905387.0700000003</v>
      </c>
      <c r="N44" s="101"/>
      <c r="O44" s="50"/>
      <c r="P44" s="39">
        <f t="shared" si="6"/>
        <v>0</v>
      </c>
      <c r="Q44" s="122">
        <f t="shared" si="7"/>
        <v>5577869.1799999997</v>
      </c>
      <c r="T44" s="92"/>
    </row>
    <row r="45" spans="1:20" x14ac:dyDescent="0.2">
      <c r="A45" s="417">
        <v>37</v>
      </c>
      <c r="B45" s="47" t="s">
        <v>102</v>
      </c>
      <c r="C45" s="96" t="s">
        <v>235</v>
      </c>
      <c r="D45" s="345">
        <v>2341684.44</v>
      </c>
      <c r="E45" s="50"/>
      <c r="F45" s="169">
        <f t="shared" si="2"/>
        <v>2341684.44</v>
      </c>
      <c r="G45" s="357">
        <v>2927182.68</v>
      </c>
      <c r="H45" s="50"/>
      <c r="I45" s="68">
        <f t="shared" si="3"/>
        <v>2927182.68</v>
      </c>
      <c r="J45" s="63">
        <f t="shared" si="4"/>
        <v>5268867.12</v>
      </c>
      <c r="K45" s="101">
        <v>13211262.120000001</v>
      </c>
      <c r="L45" s="50"/>
      <c r="M45" s="125">
        <f t="shared" si="5"/>
        <v>13211262.120000001</v>
      </c>
      <c r="N45" s="101"/>
      <c r="O45" s="50"/>
      <c r="P45" s="39">
        <f t="shared" si="6"/>
        <v>0</v>
      </c>
      <c r="Q45" s="122">
        <f t="shared" si="7"/>
        <v>18480129.240000002</v>
      </c>
      <c r="T45" s="92"/>
    </row>
    <row r="46" spans="1:20" x14ac:dyDescent="0.2">
      <c r="A46" s="417">
        <v>38</v>
      </c>
      <c r="B46" s="72" t="s">
        <v>103</v>
      </c>
      <c r="C46" s="96" t="s">
        <v>236</v>
      </c>
      <c r="D46" s="345">
        <v>1576626.34</v>
      </c>
      <c r="E46" s="50"/>
      <c r="F46" s="169">
        <f t="shared" si="2"/>
        <v>1576626.34</v>
      </c>
      <c r="G46" s="357">
        <v>85240.14</v>
      </c>
      <c r="H46" s="50"/>
      <c r="I46" s="68">
        <f t="shared" si="3"/>
        <v>85240.14</v>
      </c>
      <c r="J46" s="63">
        <f t="shared" si="4"/>
        <v>1661866.48</v>
      </c>
      <c r="K46" s="101"/>
      <c r="L46" s="50"/>
      <c r="M46" s="125">
        <f t="shared" si="5"/>
        <v>0</v>
      </c>
      <c r="N46" s="101"/>
      <c r="O46" s="50"/>
      <c r="P46" s="39">
        <f t="shared" si="6"/>
        <v>0</v>
      </c>
      <c r="Q46" s="122">
        <f t="shared" si="7"/>
        <v>1661866.48</v>
      </c>
      <c r="T46" s="92"/>
    </row>
    <row r="47" spans="1:20" x14ac:dyDescent="0.2">
      <c r="A47" s="417">
        <v>39</v>
      </c>
      <c r="B47" s="72" t="s">
        <v>104</v>
      </c>
      <c r="C47" s="96" t="s">
        <v>237</v>
      </c>
      <c r="D47" s="345">
        <v>650804.93000000005</v>
      </c>
      <c r="E47" s="50"/>
      <c r="F47" s="169">
        <f t="shared" si="2"/>
        <v>650804.93000000005</v>
      </c>
      <c r="G47" s="357">
        <v>56222.22</v>
      </c>
      <c r="H47" s="50"/>
      <c r="I47" s="68">
        <f t="shared" si="3"/>
        <v>56222.22</v>
      </c>
      <c r="J47" s="63">
        <f t="shared" si="4"/>
        <v>707027.15</v>
      </c>
      <c r="K47" s="101"/>
      <c r="L47" s="50"/>
      <c r="M47" s="125">
        <f t="shared" si="5"/>
        <v>0</v>
      </c>
      <c r="N47" s="101"/>
      <c r="O47" s="50"/>
      <c r="P47" s="39">
        <f t="shared" si="6"/>
        <v>0</v>
      </c>
      <c r="Q47" s="122">
        <f t="shared" si="7"/>
        <v>707027.15</v>
      </c>
      <c r="T47" s="92"/>
    </row>
    <row r="48" spans="1:20" x14ac:dyDescent="0.2">
      <c r="A48" s="417">
        <v>40</v>
      </c>
      <c r="B48" s="71" t="s">
        <v>105</v>
      </c>
      <c r="C48" s="98" t="s">
        <v>24</v>
      </c>
      <c r="D48" s="345">
        <v>1981736.4</v>
      </c>
      <c r="E48" s="50"/>
      <c r="F48" s="169">
        <f t="shared" si="2"/>
        <v>1981736.4</v>
      </c>
      <c r="G48" s="357">
        <v>422573.46</v>
      </c>
      <c r="H48" s="50"/>
      <c r="I48" s="68">
        <f t="shared" si="3"/>
        <v>422573.46</v>
      </c>
      <c r="J48" s="63">
        <f t="shared" si="4"/>
        <v>2404309.86</v>
      </c>
      <c r="K48" s="101"/>
      <c r="L48" s="50"/>
      <c r="M48" s="125">
        <f t="shared" si="5"/>
        <v>0</v>
      </c>
      <c r="N48" s="101"/>
      <c r="O48" s="50"/>
      <c r="P48" s="39">
        <f t="shared" si="6"/>
        <v>0</v>
      </c>
      <c r="Q48" s="122">
        <f t="shared" si="7"/>
        <v>2404309.86</v>
      </c>
      <c r="T48" s="92"/>
    </row>
    <row r="49" spans="1:20" x14ac:dyDescent="0.2">
      <c r="A49" s="417">
        <v>41</v>
      </c>
      <c r="B49" s="72" t="s">
        <v>106</v>
      </c>
      <c r="C49" s="96" t="s">
        <v>20</v>
      </c>
      <c r="D49" s="345">
        <v>972668.58</v>
      </c>
      <c r="E49" s="50"/>
      <c r="F49" s="169">
        <f t="shared" si="2"/>
        <v>972668.58</v>
      </c>
      <c r="G49" s="357">
        <v>141462.35999999999</v>
      </c>
      <c r="H49" s="50"/>
      <c r="I49" s="68">
        <f t="shared" si="3"/>
        <v>141462.35999999999</v>
      </c>
      <c r="J49" s="63">
        <f t="shared" si="4"/>
        <v>1114130.94</v>
      </c>
      <c r="K49" s="101"/>
      <c r="L49" s="50"/>
      <c r="M49" s="125">
        <f t="shared" si="5"/>
        <v>0</v>
      </c>
      <c r="N49" s="101"/>
      <c r="O49" s="50"/>
      <c r="P49" s="39">
        <f t="shared" si="6"/>
        <v>0</v>
      </c>
      <c r="Q49" s="122">
        <f t="shared" si="7"/>
        <v>1114130.94</v>
      </c>
      <c r="T49" s="92"/>
    </row>
    <row r="50" spans="1:20" x14ac:dyDescent="0.2">
      <c r="A50" s="417">
        <v>42</v>
      </c>
      <c r="B50" s="72" t="s">
        <v>107</v>
      </c>
      <c r="C50" s="96" t="s">
        <v>108</v>
      </c>
      <c r="D50" s="345"/>
      <c r="E50" s="50"/>
      <c r="F50" s="169">
        <f t="shared" si="2"/>
        <v>0</v>
      </c>
      <c r="G50" s="357"/>
      <c r="H50" s="50"/>
      <c r="I50" s="68">
        <f t="shared" si="3"/>
        <v>0</v>
      </c>
      <c r="J50" s="63">
        <f t="shared" si="4"/>
        <v>0</v>
      </c>
      <c r="K50" s="101"/>
      <c r="L50" s="50"/>
      <c r="M50" s="125">
        <f t="shared" si="5"/>
        <v>0</v>
      </c>
      <c r="N50" s="101"/>
      <c r="O50" s="50"/>
      <c r="P50" s="39">
        <f t="shared" si="6"/>
        <v>0</v>
      </c>
      <c r="Q50" s="122">
        <f t="shared" si="7"/>
        <v>0</v>
      </c>
      <c r="T50" s="92"/>
    </row>
    <row r="51" spans="1:20" x14ac:dyDescent="0.2">
      <c r="A51" s="417">
        <v>43</v>
      </c>
      <c r="B51" s="47" t="s">
        <v>109</v>
      </c>
      <c r="C51" s="96" t="s">
        <v>110</v>
      </c>
      <c r="D51" s="345">
        <v>2746794.5</v>
      </c>
      <c r="E51" s="50"/>
      <c r="F51" s="169">
        <f t="shared" si="2"/>
        <v>2746794.5</v>
      </c>
      <c r="G51" s="357">
        <v>3745125.3</v>
      </c>
      <c r="H51" s="50"/>
      <c r="I51" s="68">
        <f t="shared" si="3"/>
        <v>3745125.3</v>
      </c>
      <c r="J51" s="63">
        <f t="shared" si="4"/>
        <v>6491919.7999999998</v>
      </c>
      <c r="K51" s="101">
        <v>11156035.93</v>
      </c>
      <c r="L51" s="50"/>
      <c r="M51" s="125">
        <f t="shared" si="5"/>
        <v>11156035.93</v>
      </c>
      <c r="N51" s="101"/>
      <c r="O51" s="50"/>
      <c r="P51" s="39">
        <f t="shared" si="6"/>
        <v>0</v>
      </c>
      <c r="Q51" s="122">
        <f t="shared" si="7"/>
        <v>17647955.73</v>
      </c>
      <c r="T51" s="92"/>
    </row>
    <row r="52" spans="1:20" x14ac:dyDescent="0.2">
      <c r="A52" s="417">
        <v>44</v>
      </c>
      <c r="B52" s="72" t="s">
        <v>111</v>
      </c>
      <c r="C52" s="96" t="s">
        <v>242</v>
      </c>
      <c r="D52" s="345">
        <v>925484.38</v>
      </c>
      <c r="E52" s="50"/>
      <c r="F52" s="169">
        <f t="shared" si="2"/>
        <v>925484.38</v>
      </c>
      <c r="G52" s="357">
        <v>457939.05</v>
      </c>
      <c r="H52" s="50"/>
      <c r="I52" s="68">
        <f t="shared" si="3"/>
        <v>457939.05</v>
      </c>
      <c r="J52" s="63">
        <f t="shared" si="4"/>
        <v>1383423.43</v>
      </c>
      <c r="K52" s="101"/>
      <c r="L52" s="50"/>
      <c r="M52" s="125">
        <f t="shared" si="5"/>
        <v>0</v>
      </c>
      <c r="N52" s="101"/>
      <c r="O52" s="50"/>
      <c r="P52" s="39">
        <f t="shared" si="6"/>
        <v>0</v>
      </c>
      <c r="Q52" s="122">
        <f t="shared" si="7"/>
        <v>1383423.43</v>
      </c>
      <c r="T52" s="92"/>
    </row>
    <row r="53" spans="1:20" x14ac:dyDescent="0.2">
      <c r="A53" s="417">
        <v>45</v>
      </c>
      <c r="B53" s="47" t="s">
        <v>112</v>
      </c>
      <c r="C53" s="96" t="s">
        <v>2</v>
      </c>
      <c r="D53" s="345">
        <v>2934857.24</v>
      </c>
      <c r="E53" s="50"/>
      <c r="F53" s="169">
        <f t="shared" si="2"/>
        <v>2934857.24</v>
      </c>
      <c r="G53" s="357">
        <v>3713386.95</v>
      </c>
      <c r="H53" s="50"/>
      <c r="I53" s="68">
        <f t="shared" si="3"/>
        <v>3713386.95</v>
      </c>
      <c r="J53" s="63">
        <f t="shared" si="4"/>
        <v>6648244.1900000004</v>
      </c>
      <c r="K53" s="101">
        <v>15371261.65</v>
      </c>
      <c r="L53" s="50"/>
      <c r="M53" s="125">
        <f t="shared" si="5"/>
        <v>15371261.65</v>
      </c>
      <c r="N53" s="101"/>
      <c r="O53" s="50"/>
      <c r="P53" s="39">
        <f t="shared" si="6"/>
        <v>0</v>
      </c>
      <c r="Q53" s="122">
        <f t="shared" si="7"/>
        <v>22019505.84</v>
      </c>
      <c r="T53" s="92"/>
    </row>
    <row r="54" spans="1:20" x14ac:dyDescent="0.2">
      <c r="A54" s="417">
        <v>46</v>
      </c>
      <c r="B54" s="72" t="s">
        <v>113</v>
      </c>
      <c r="C54" s="96" t="s">
        <v>3</v>
      </c>
      <c r="D54" s="345">
        <v>1264536.56</v>
      </c>
      <c r="E54" s="50"/>
      <c r="F54" s="169">
        <f t="shared" si="2"/>
        <v>1264536.56</v>
      </c>
      <c r="G54" s="357">
        <v>38086.019999999997</v>
      </c>
      <c r="H54" s="50"/>
      <c r="I54" s="68">
        <f t="shared" si="3"/>
        <v>38086.019999999997</v>
      </c>
      <c r="J54" s="63">
        <f t="shared" si="4"/>
        <v>1302622.58</v>
      </c>
      <c r="K54" s="101"/>
      <c r="L54" s="50"/>
      <c r="M54" s="125">
        <f t="shared" si="5"/>
        <v>0</v>
      </c>
      <c r="N54" s="101"/>
      <c r="O54" s="50"/>
      <c r="P54" s="39">
        <f t="shared" si="6"/>
        <v>0</v>
      </c>
      <c r="Q54" s="122">
        <f t="shared" si="7"/>
        <v>1302622.58</v>
      </c>
      <c r="T54" s="92"/>
    </row>
    <row r="55" spans="1:20" x14ac:dyDescent="0.2">
      <c r="A55" s="417">
        <v>47</v>
      </c>
      <c r="B55" s="72" t="s">
        <v>114</v>
      </c>
      <c r="C55" s="96" t="s">
        <v>238</v>
      </c>
      <c r="D55" s="345">
        <v>1537530.86</v>
      </c>
      <c r="E55" s="50"/>
      <c r="F55" s="169">
        <f t="shared" si="2"/>
        <v>1537530.86</v>
      </c>
      <c r="G55" s="357">
        <v>553154.1</v>
      </c>
      <c r="H55" s="50"/>
      <c r="I55" s="68">
        <f t="shared" si="3"/>
        <v>553154.1</v>
      </c>
      <c r="J55" s="63">
        <f t="shared" si="4"/>
        <v>2090684.96</v>
      </c>
      <c r="K55" s="101"/>
      <c r="L55" s="50"/>
      <c r="M55" s="125">
        <f t="shared" si="5"/>
        <v>0</v>
      </c>
      <c r="N55" s="101"/>
      <c r="O55" s="50"/>
      <c r="P55" s="39">
        <f t="shared" si="6"/>
        <v>0</v>
      </c>
      <c r="Q55" s="122">
        <f t="shared" si="7"/>
        <v>2090684.96</v>
      </c>
      <c r="T55" s="92"/>
    </row>
    <row r="56" spans="1:20" x14ac:dyDescent="0.2">
      <c r="A56" s="417">
        <v>48</v>
      </c>
      <c r="B56" s="47" t="s">
        <v>115</v>
      </c>
      <c r="C56" s="96" t="s">
        <v>0</v>
      </c>
      <c r="D56" s="345">
        <v>1135454.07</v>
      </c>
      <c r="E56" s="50"/>
      <c r="F56" s="169">
        <f t="shared" si="2"/>
        <v>1135454.07</v>
      </c>
      <c r="G56" s="357">
        <v>1363842.24</v>
      </c>
      <c r="H56" s="50"/>
      <c r="I56" s="68">
        <f t="shared" si="3"/>
        <v>1363842.24</v>
      </c>
      <c r="J56" s="63">
        <f t="shared" si="4"/>
        <v>2499296.31</v>
      </c>
      <c r="K56" s="101">
        <v>10829318.899999999</v>
      </c>
      <c r="L56" s="50"/>
      <c r="M56" s="125">
        <f t="shared" si="5"/>
        <v>10829318.899999999</v>
      </c>
      <c r="N56" s="101">
        <v>0</v>
      </c>
      <c r="O56" s="50"/>
      <c r="P56" s="39">
        <f t="shared" si="6"/>
        <v>0</v>
      </c>
      <c r="Q56" s="122">
        <f t="shared" si="7"/>
        <v>13328615.209999999</v>
      </c>
      <c r="T56" s="92"/>
    </row>
    <row r="57" spans="1:20" x14ac:dyDescent="0.2">
      <c r="A57" s="417">
        <v>49</v>
      </c>
      <c r="B57" s="47" t="s">
        <v>116</v>
      </c>
      <c r="C57" s="96" t="s">
        <v>4</v>
      </c>
      <c r="D57" s="345">
        <v>776180.09</v>
      </c>
      <c r="E57" s="50"/>
      <c r="F57" s="169">
        <f t="shared" si="2"/>
        <v>776180.09</v>
      </c>
      <c r="G57" s="357">
        <v>155971.32</v>
      </c>
      <c r="H57" s="50"/>
      <c r="I57" s="68">
        <f t="shared" si="3"/>
        <v>155971.32</v>
      </c>
      <c r="J57" s="63">
        <f t="shared" si="4"/>
        <v>932151.40999999992</v>
      </c>
      <c r="K57" s="101"/>
      <c r="L57" s="50"/>
      <c r="M57" s="125">
        <f t="shared" si="5"/>
        <v>0</v>
      </c>
      <c r="N57" s="101"/>
      <c r="O57" s="50"/>
      <c r="P57" s="39">
        <f t="shared" si="6"/>
        <v>0</v>
      </c>
      <c r="Q57" s="122">
        <f t="shared" si="7"/>
        <v>932151.40999999992</v>
      </c>
      <c r="T57" s="92"/>
    </row>
    <row r="58" spans="1:20" x14ac:dyDescent="0.2">
      <c r="A58" s="417">
        <v>50</v>
      </c>
      <c r="B58" s="72" t="s">
        <v>117</v>
      </c>
      <c r="C58" s="96" t="s">
        <v>1</v>
      </c>
      <c r="D58" s="345">
        <v>1181964.21</v>
      </c>
      <c r="E58" s="50"/>
      <c r="F58" s="169">
        <f t="shared" si="2"/>
        <v>1181964.21</v>
      </c>
      <c r="G58" s="357">
        <v>447057.33</v>
      </c>
      <c r="H58" s="50"/>
      <c r="I58" s="68">
        <f t="shared" si="3"/>
        <v>447057.33</v>
      </c>
      <c r="J58" s="63">
        <f t="shared" si="4"/>
        <v>1629021.54</v>
      </c>
      <c r="K58" s="101"/>
      <c r="L58" s="50"/>
      <c r="M58" s="125">
        <f t="shared" si="5"/>
        <v>0</v>
      </c>
      <c r="N58" s="101"/>
      <c r="O58" s="50"/>
      <c r="P58" s="39">
        <f t="shared" si="6"/>
        <v>0</v>
      </c>
      <c r="Q58" s="122">
        <f t="shared" si="7"/>
        <v>1629021.54</v>
      </c>
      <c r="T58" s="92"/>
    </row>
    <row r="59" spans="1:20" x14ac:dyDescent="0.2">
      <c r="A59" s="417">
        <v>51</v>
      </c>
      <c r="B59" s="47" t="s">
        <v>118</v>
      </c>
      <c r="C59" s="96" t="s">
        <v>239</v>
      </c>
      <c r="D59" s="345">
        <v>2041727.74</v>
      </c>
      <c r="E59" s="50"/>
      <c r="F59" s="169">
        <f t="shared" si="2"/>
        <v>2041727.74</v>
      </c>
      <c r="G59" s="357">
        <v>121512.54</v>
      </c>
      <c r="H59" s="50"/>
      <c r="I59" s="68">
        <f t="shared" si="3"/>
        <v>121512.54</v>
      </c>
      <c r="J59" s="63">
        <f t="shared" si="4"/>
        <v>2163240.2799999998</v>
      </c>
      <c r="K59" s="101"/>
      <c r="L59" s="50"/>
      <c r="M59" s="125">
        <f t="shared" si="5"/>
        <v>0</v>
      </c>
      <c r="N59" s="101"/>
      <c r="O59" s="50"/>
      <c r="P59" s="39">
        <f t="shared" si="6"/>
        <v>0</v>
      </c>
      <c r="Q59" s="122">
        <f t="shared" si="7"/>
        <v>2163240.2799999998</v>
      </c>
      <c r="T59" s="92"/>
    </row>
    <row r="60" spans="1:20" x14ac:dyDescent="0.2">
      <c r="A60" s="417">
        <v>52</v>
      </c>
      <c r="B60" s="72" t="s">
        <v>119</v>
      </c>
      <c r="C60" s="96" t="s">
        <v>26</v>
      </c>
      <c r="D60" s="345">
        <v>3064276.76</v>
      </c>
      <c r="E60" s="50"/>
      <c r="F60" s="169">
        <f t="shared" si="2"/>
        <v>3064276.76</v>
      </c>
      <c r="G60" s="357">
        <v>4894960.38</v>
      </c>
      <c r="H60" s="50"/>
      <c r="I60" s="68">
        <f t="shared" si="3"/>
        <v>4894960.38</v>
      </c>
      <c r="J60" s="63">
        <f t="shared" si="4"/>
        <v>7959237.1399999997</v>
      </c>
      <c r="K60" s="101">
        <v>17536993.460000001</v>
      </c>
      <c r="L60" s="50"/>
      <c r="M60" s="125">
        <f t="shared" si="5"/>
        <v>17536993.460000001</v>
      </c>
      <c r="N60" s="101">
        <v>1378740.8</v>
      </c>
      <c r="O60" s="50"/>
      <c r="P60" s="39">
        <f t="shared" si="6"/>
        <v>1378740.8</v>
      </c>
      <c r="Q60" s="122">
        <f t="shared" si="7"/>
        <v>26874971.400000002</v>
      </c>
      <c r="T60" s="92"/>
    </row>
    <row r="61" spans="1:20" x14ac:dyDescent="0.2">
      <c r="A61" s="417">
        <v>53</v>
      </c>
      <c r="B61" s="47" t="s">
        <v>120</v>
      </c>
      <c r="C61" s="96" t="s">
        <v>240</v>
      </c>
      <c r="D61" s="345">
        <v>928517.65</v>
      </c>
      <c r="E61" s="50"/>
      <c r="F61" s="169">
        <f t="shared" si="2"/>
        <v>928517.65</v>
      </c>
      <c r="G61" s="357">
        <v>369978.48</v>
      </c>
      <c r="H61" s="50"/>
      <c r="I61" s="68">
        <f t="shared" si="3"/>
        <v>369978.48</v>
      </c>
      <c r="J61" s="63">
        <f t="shared" si="4"/>
        <v>1298496.1299999999</v>
      </c>
      <c r="K61" s="101"/>
      <c r="L61" s="50"/>
      <c r="M61" s="125">
        <f t="shared" si="5"/>
        <v>0</v>
      </c>
      <c r="N61" s="101"/>
      <c r="O61" s="50"/>
      <c r="P61" s="39">
        <f t="shared" si="6"/>
        <v>0</v>
      </c>
      <c r="Q61" s="122">
        <f t="shared" si="7"/>
        <v>1298496.1299999999</v>
      </c>
      <c r="T61" s="92"/>
    </row>
    <row r="62" spans="1:20" x14ac:dyDescent="0.2">
      <c r="A62" s="417">
        <v>54</v>
      </c>
      <c r="B62" s="47" t="s">
        <v>121</v>
      </c>
      <c r="C62" s="96" t="s">
        <v>122</v>
      </c>
      <c r="D62" s="345"/>
      <c r="E62" s="50"/>
      <c r="F62" s="169">
        <f t="shared" si="2"/>
        <v>0</v>
      </c>
      <c r="G62" s="357"/>
      <c r="H62" s="50"/>
      <c r="I62" s="68">
        <f t="shared" si="3"/>
        <v>0</v>
      </c>
      <c r="J62" s="63">
        <f t="shared" si="4"/>
        <v>0</v>
      </c>
      <c r="K62" s="101"/>
      <c r="L62" s="50"/>
      <c r="M62" s="125">
        <f t="shared" si="5"/>
        <v>0</v>
      </c>
      <c r="N62" s="101"/>
      <c r="O62" s="50"/>
      <c r="P62" s="39">
        <f t="shared" si="6"/>
        <v>0</v>
      </c>
      <c r="Q62" s="122">
        <f t="shared" si="7"/>
        <v>0</v>
      </c>
      <c r="T62" s="92"/>
    </row>
    <row r="63" spans="1:20" x14ac:dyDescent="0.2">
      <c r="A63" s="417">
        <v>55</v>
      </c>
      <c r="B63" s="47" t="s">
        <v>244</v>
      </c>
      <c r="C63" s="96" t="s">
        <v>243</v>
      </c>
      <c r="D63" s="345"/>
      <c r="E63" s="50"/>
      <c r="F63" s="169">
        <f t="shared" si="2"/>
        <v>0</v>
      </c>
      <c r="G63" s="357"/>
      <c r="H63" s="50"/>
      <c r="I63" s="68">
        <f t="shared" si="3"/>
        <v>0</v>
      </c>
      <c r="J63" s="63">
        <f t="shared" si="4"/>
        <v>0</v>
      </c>
      <c r="K63" s="101"/>
      <c r="L63" s="50"/>
      <c r="M63" s="125">
        <f t="shared" si="5"/>
        <v>0</v>
      </c>
      <c r="N63" s="101"/>
      <c r="O63" s="50"/>
      <c r="P63" s="39">
        <f t="shared" si="6"/>
        <v>0</v>
      </c>
      <c r="Q63" s="122">
        <f t="shared" si="7"/>
        <v>0</v>
      </c>
      <c r="T63" s="92"/>
    </row>
    <row r="64" spans="1:20" x14ac:dyDescent="0.2">
      <c r="A64" s="417">
        <v>56</v>
      </c>
      <c r="B64" s="416" t="s">
        <v>260</v>
      </c>
      <c r="C64" s="97" t="s">
        <v>261</v>
      </c>
      <c r="D64" s="345"/>
      <c r="E64" s="50"/>
      <c r="F64" s="169">
        <f t="shared" si="2"/>
        <v>0</v>
      </c>
      <c r="G64" s="357"/>
      <c r="H64" s="50"/>
      <c r="I64" s="68">
        <f t="shared" si="3"/>
        <v>0</v>
      </c>
      <c r="J64" s="63">
        <f t="shared" si="4"/>
        <v>0</v>
      </c>
      <c r="K64" s="101"/>
      <c r="L64" s="50"/>
      <c r="M64" s="125">
        <f t="shared" si="5"/>
        <v>0</v>
      </c>
      <c r="N64" s="101"/>
      <c r="O64" s="50"/>
      <c r="P64" s="39">
        <f t="shared" si="6"/>
        <v>0</v>
      </c>
      <c r="Q64" s="122">
        <f t="shared" si="7"/>
        <v>0</v>
      </c>
      <c r="T64" s="92"/>
    </row>
    <row r="65" spans="1:20" x14ac:dyDescent="0.2">
      <c r="A65" s="417">
        <v>57</v>
      </c>
      <c r="B65" s="47" t="s">
        <v>123</v>
      </c>
      <c r="C65" s="96" t="s">
        <v>53</v>
      </c>
      <c r="D65" s="345"/>
      <c r="E65" s="50"/>
      <c r="F65" s="169">
        <f t="shared" si="2"/>
        <v>0</v>
      </c>
      <c r="G65" s="357"/>
      <c r="H65" s="50"/>
      <c r="I65" s="68">
        <f t="shared" si="3"/>
        <v>0</v>
      </c>
      <c r="J65" s="63">
        <f t="shared" si="4"/>
        <v>0</v>
      </c>
      <c r="K65" s="101"/>
      <c r="L65" s="50"/>
      <c r="M65" s="125">
        <f t="shared" si="5"/>
        <v>0</v>
      </c>
      <c r="N65" s="101"/>
      <c r="O65" s="50"/>
      <c r="P65" s="39">
        <f t="shared" si="6"/>
        <v>0</v>
      </c>
      <c r="Q65" s="122">
        <f t="shared" si="7"/>
        <v>0</v>
      </c>
      <c r="T65" s="92"/>
    </row>
    <row r="66" spans="1:20" x14ac:dyDescent="0.2">
      <c r="A66" s="417">
        <v>58</v>
      </c>
      <c r="B66" s="47" t="s">
        <v>124</v>
      </c>
      <c r="C66" s="96" t="s">
        <v>262</v>
      </c>
      <c r="D66" s="345"/>
      <c r="E66" s="50"/>
      <c r="F66" s="169">
        <f t="shared" si="2"/>
        <v>0</v>
      </c>
      <c r="G66" s="357"/>
      <c r="H66" s="50"/>
      <c r="I66" s="68">
        <f t="shared" si="3"/>
        <v>0</v>
      </c>
      <c r="J66" s="63">
        <f t="shared" si="4"/>
        <v>0</v>
      </c>
      <c r="K66" s="101"/>
      <c r="L66" s="50"/>
      <c r="M66" s="125">
        <f t="shared" si="5"/>
        <v>0</v>
      </c>
      <c r="N66" s="101"/>
      <c r="O66" s="50"/>
      <c r="P66" s="39">
        <f t="shared" si="6"/>
        <v>0</v>
      </c>
      <c r="Q66" s="122">
        <f t="shared" si="7"/>
        <v>0</v>
      </c>
      <c r="T66" s="92"/>
    </row>
    <row r="67" spans="1:20" x14ac:dyDescent="0.2">
      <c r="A67" s="417">
        <v>59</v>
      </c>
      <c r="B67" s="47" t="s">
        <v>125</v>
      </c>
      <c r="C67" s="96" t="s">
        <v>126</v>
      </c>
      <c r="D67" s="345"/>
      <c r="E67" s="50"/>
      <c r="F67" s="169">
        <f t="shared" si="2"/>
        <v>0</v>
      </c>
      <c r="G67" s="357"/>
      <c r="H67" s="50"/>
      <c r="I67" s="68">
        <f t="shared" si="3"/>
        <v>0</v>
      </c>
      <c r="J67" s="63">
        <f t="shared" si="4"/>
        <v>0</v>
      </c>
      <c r="K67" s="101"/>
      <c r="L67" s="50"/>
      <c r="M67" s="125">
        <f t="shared" si="5"/>
        <v>0</v>
      </c>
      <c r="N67" s="101"/>
      <c r="O67" s="50"/>
      <c r="P67" s="39">
        <f t="shared" si="6"/>
        <v>0</v>
      </c>
      <c r="Q67" s="122">
        <f t="shared" si="7"/>
        <v>0</v>
      </c>
      <c r="T67" s="92"/>
    </row>
    <row r="68" spans="1:20" x14ac:dyDescent="0.2">
      <c r="A68" s="417">
        <v>60</v>
      </c>
      <c r="B68" s="72" t="s">
        <v>127</v>
      </c>
      <c r="C68" s="96" t="s">
        <v>263</v>
      </c>
      <c r="D68" s="345"/>
      <c r="E68" s="50"/>
      <c r="F68" s="169">
        <f t="shared" si="2"/>
        <v>0</v>
      </c>
      <c r="G68" s="357"/>
      <c r="H68" s="50"/>
      <c r="I68" s="68">
        <f t="shared" si="3"/>
        <v>0</v>
      </c>
      <c r="J68" s="63">
        <f t="shared" si="4"/>
        <v>0</v>
      </c>
      <c r="K68" s="101"/>
      <c r="L68" s="50"/>
      <c r="M68" s="125">
        <f t="shared" si="5"/>
        <v>0</v>
      </c>
      <c r="N68" s="101"/>
      <c r="O68" s="50"/>
      <c r="P68" s="39">
        <f t="shared" si="6"/>
        <v>0</v>
      </c>
      <c r="Q68" s="122">
        <f t="shared" si="7"/>
        <v>0</v>
      </c>
      <c r="T68" s="92"/>
    </row>
    <row r="69" spans="1:20" x14ac:dyDescent="0.2">
      <c r="A69" s="417">
        <v>61</v>
      </c>
      <c r="B69" s="72" t="s">
        <v>128</v>
      </c>
      <c r="C69" s="96" t="s">
        <v>304</v>
      </c>
      <c r="D69" s="345"/>
      <c r="E69" s="50"/>
      <c r="F69" s="169">
        <f t="shared" si="2"/>
        <v>0</v>
      </c>
      <c r="G69" s="357"/>
      <c r="H69" s="50"/>
      <c r="I69" s="68">
        <f t="shared" si="3"/>
        <v>0</v>
      </c>
      <c r="J69" s="63">
        <f t="shared" si="4"/>
        <v>0</v>
      </c>
      <c r="K69" s="101"/>
      <c r="L69" s="50"/>
      <c r="M69" s="125">
        <f t="shared" si="5"/>
        <v>0</v>
      </c>
      <c r="N69" s="101"/>
      <c r="O69" s="50"/>
      <c r="P69" s="39">
        <f t="shared" si="6"/>
        <v>0</v>
      </c>
      <c r="Q69" s="122">
        <f t="shared" si="7"/>
        <v>0</v>
      </c>
      <c r="T69" s="92"/>
    </row>
    <row r="70" spans="1:20" ht="24" x14ac:dyDescent="0.2">
      <c r="A70" s="417">
        <v>62</v>
      </c>
      <c r="B70" s="72" t="s">
        <v>129</v>
      </c>
      <c r="C70" s="96" t="s">
        <v>264</v>
      </c>
      <c r="D70" s="345"/>
      <c r="E70" s="50"/>
      <c r="F70" s="169">
        <f t="shared" si="2"/>
        <v>0</v>
      </c>
      <c r="G70" s="357"/>
      <c r="H70" s="50"/>
      <c r="I70" s="68">
        <f t="shared" si="3"/>
        <v>0</v>
      </c>
      <c r="J70" s="63">
        <f t="shared" si="4"/>
        <v>0</v>
      </c>
      <c r="K70" s="101"/>
      <c r="L70" s="50"/>
      <c r="M70" s="125">
        <f t="shared" si="5"/>
        <v>0</v>
      </c>
      <c r="N70" s="101"/>
      <c r="O70" s="50"/>
      <c r="P70" s="39">
        <f t="shared" si="6"/>
        <v>0</v>
      </c>
      <c r="Q70" s="122">
        <f t="shared" si="7"/>
        <v>0</v>
      </c>
      <c r="T70" s="92"/>
    </row>
    <row r="71" spans="1:20" ht="24" x14ac:dyDescent="0.2">
      <c r="A71" s="417">
        <v>63</v>
      </c>
      <c r="B71" s="47" t="s">
        <v>130</v>
      </c>
      <c r="C71" s="96" t="s">
        <v>265</v>
      </c>
      <c r="D71" s="345"/>
      <c r="E71" s="50"/>
      <c r="F71" s="169">
        <f t="shared" si="2"/>
        <v>0</v>
      </c>
      <c r="G71" s="357"/>
      <c r="H71" s="50"/>
      <c r="I71" s="68">
        <f t="shared" si="3"/>
        <v>0</v>
      </c>
      <c r="J71" s="63">
        <f t="shared" si="4"/>
        <v>0</v>
      </c>
      <c r="K71" s="101"/>
      <c r="L71" s="50"/>
      <c r="M71" s="125">
        <f t="shared" si="5"/>
        <v>0</v>
      </c>
      <c r="N71" s="101"/>
      <c r="O71" s="50"/>
      <c r="P71" s="39">
        <f t="shared" si="6"/>
        <v>0</v>
      </c>
      <c r="Q71" s="122">
        <f t="shared" si="7"/>
        <v>0</v>
      </c>
      <c r="T71" s="92"/>
    </row>
    <row r="72" spans="1:20" x14ac:dyDescent="0.2">
      <c r="A72" s="417">
        <v>64</v>
      </c>
      <c r="B72" s="72" t="s">
        <v>131</v>
      </c>
      <c r="C72" s="96" t="s">
        <v>266</v>
      </c>
      <c r="D72" s="345"/>
      <c r="E72" s="50"/>
      <c r="F72" s="169">
        <f t="shared" si="2"/>
        <v>0</v>
      </c>
      <c r="G72" s="357"/>
      <c r="H72" s="50"/>
      <c r="I72" s="68">
        <f t="shared" si="3"/>
        <v>0</v>
      </c>
      <c r="J72" s="63">
        <f t="shared" si="4"/>
        <v>0</v>
      </c>
      <c r="K72" s="101"/>
      <c r="L72" s="50"/>
      <c r="M72" s="125">
        <f t="shared" si="5"/>
        <v>0</v>
      </c>
      <c r="N72" s="101"/>
      <c r="O72" s="50"/>
      <c r="P72" s="39">
        <f t="shared" si="6"/>
        <v>0</v>
      </c>
      <c r="Q72" s="122">
        <f t="shared" si="7"/>
        <v>0</v>
      </c>
      <c r="T72" s="92"/>
    </row>
    <row r="73" spans="1:20" x14ac:dyDescent="0.2">
      <c r="A73" s="417">
        <v>65</v>
      </c>
      <c r="B73" s="72" t="s">
        <v>132</v>
      </c>
      <c r="C73" s="96" t="s">
        <v>52</v>
      </c>
      <c r="D73" s="345"/>
      <c r="E73" s="50"/>
      <c r="F73" s="169">
        <f t="shared" si="2"/>
        <v>0</v>
      </c>
      <c r="G73" s="357"/>
      <c r="H73" s="50"/>
      <c r="I73" s="68">
        <f t="shared" si="3"/>
        <v>0</v>
      </c>
      <c r="J73" s="63">
        <f t="shared" si="4"/>
        <v>0</v>
      </c>
      <c r="K73" s="101"/>
      <c r="L73" s="50"/>
      <c r="M73" s="125">
        <f t="shared" si="5"/>
        <v>0</v>
      </c>
      <c r="N73" s="101"/>
      <c r="O73" s="50"/>
      <c r="P73" s="39">
        <f t="shared" si="6"/>
        <v>0</v>
      </c>
      <c r="Q73" s="122">
        <f t="shared" si="7"/>
        <v>0</v>
      </c>
      <c r="T73" s="92"/>
    </row>
    <row r="74" spans="1:20" x14ac:dyDescent="0.2">
      <c r="A74" s="417">
        <v>66</v>
      </c>
      <c r="B74" s="72" t="s">
        <v>133</v>
      </c>
      <c r="C74" s="96" t="s">
        <v>267</v>
      </c>
      <c r="D74" s="345"/>
      <c r="E74" s="50"/>
      <c r="F74" s="169">
        <f t="shared" ref="F74:F137" si="8">SUM(D74:E74)</f>
        <v>0</v>
      </c>
      <c r="G74" s="357"/>
      <c r="H74" s="50"/>
      <c r="I74" s="68">
        <f t="shared" ref="I74:I137" si="9">SUM(G74:H74)</f>
        <v>0</v>
      </c>
      <c r="J74" s="63">
        <f t="shared" ref="J74:J137" si="10">F74+I74</f>
        <v>0</v>
      </c>
      <c r="K74" s="101"/>
      <c r="L74" s="50"/>
      <c r="M74" s="125">
        <f t="shared" ref="M74:M137" si="11">SUM(K74:L74)</f>
        <v>0</v>
      </c>
      <c r="N74" s="101"/>
      <c r="O74" s="50"/>
      <c r="P74" s="39">
        <f t="shared" ref="P74:P137" si="12">SUM(N74:O74)</f>
        <v>0</v>
      </c>
      <c r="Q74" s="122">
        <f t="shared" ref="Q74:Q137" si="13">J74+M74+P74</f>
        <v>0</v>
      </c>
      <c r="T74" s="92"/>
    </row>
    <row r="75" spans="1:20" ht="24" x14ac:dyDescent="0.2">
      <c r="A75" s="417">
        <v>67</v>
      </c>
      <c r="B75" s="72" t="s">
        <v>134</v>
      </c>
      <c r="C75" s="96" t="s">
        <v>268</v>
      </c>
      <c r="D75" s="345"/>
      <c r="E75" s="50"/>
      <c r="F75" s="169">
        <f t="shared" si="8"/>
        <v>0</v>
      </c>
      <c r="G75" s="357"/>
      <c r="H75" s="50"/>
      <c r="I75" s="68">
        <f t="shared" si="9"/>
        <v>0</v>
      </c>
      <c r="J75" s="63">
        <f t="shared" si="10"/>
        <v>0</v>
      </c>
      <c r="K75" s="101"/>
      <c r="L75" s="50"/>
      <c r="M75" s="125">
        <f t="shared" si="11"/>
        <v>0</v>
      </c>
      <c r="N75" s="101"/>
      <c r="O75" s="50"/>
      <c r="P75" s="39">
        <f t="shared" si="12"/>
        <v>0</v>
      </c>
      <c r="Q75" s="122">
        <f t="shared" si="13"/>
        <v>0</v>
      </c>
      <c r="T75" s="92"/>
    </row>
    <row r="76" spans="1:20" ht="24" x14ac:dyDescent="0.2">
      <c r="A76" s="417">
        <v>68</v>
      </c>
      <c r="B76" s="72" t="s">
        <v>135</v>
      </c>
      <c r="C76" s="96" t="s">
        <v>269</v>
      </c>
      <c r="D76" s="345"/>
      <c r="E76" s="50"/>
      <c r="F76" s="169">
        <f t="shared" si="8"/>
        <v>0</v>
      </c>
      <c r="G76" s="357"/>
      <c r="H76" s="50"/>
      <c r="I76" s="68">
        <f t="shared" si="9"/>
        <v>0</v>
      </c>
      <c r="J76" s="63">
        <f t="shared" si="10"/>
        <v>0</v>
      </c>
      <c r="K76" s="101"/>
      <c r="L76" s="50"/>
      <c r="M76" s="125">
        <f t="shared" si="11"/>
        <v>0</v>
      </c>
      <c r="N76" s="101"/>
      <c r="O76" s="50"/>
      <c r="P76" s="39">
        <f t="shared" si="12"/>
        <v>0</v>
      </c>
      <c r="Q76" s="122">
        <f t="shared" si="13"/>
        <v>0</v>
      </c>
      <c r="T76" s="92"/>
    </row>
    <row r="77" spans="1:20" ht="24" x14ac:dyDescent="0.2">
      <c r="A77" s="417">
        <v>69</v>
      </c>
      <c r="B77" s="72" t="s">
        <v>136</v>
      </c>
      <c r="C77" s="96" t="s">
        <v>270</v>
      </c>
      <c r="D77" s="345"/>
      <c r="E77" s="50"/>
      <c r="F77" s="169">
        <f t="shared" si="8"/>
        <v>0</v>
      </c>
      <c r="G77" s="357"/>
      <c r="H77" s="50"/>
      <c r="I77" s="68">
        <f t="shared" si="9"/>
        <v>0</v>
      </c>
      <c r="J77" s="63">
        <f t="shared" si="10"/>
        <v>0</v>
      </c>
      <c r="K77" s="101"/>
      <c r="L77" s="50"/>
      <c r="M77" s="125">
        <f t="shared" si="11"/>
        <v>0</v>
      </c>
      <c r="N77" s="101"/>
      <c r="O77" s="50"/>
      <c r="P77" s="39">
        <f t="shared" si="12"/>
        <v>0</v>
      </c>
      <c r="Q77" s="122">
        <f t="shared" si="13"/>
        <v>0</v>
      </c>
      <c r="T77" s="92"/>
    </row>
    <row r="78" spans="1:20" ht="24" x14ac:dyDescent="0.2">
      <c r="A78" s="417">
        <v>70</v>
      </c>
      <c r="B78" s="72" t="s">
        <v>137</v>
      </c>
      <c r="C78" s="96" t="s">
        <v>271</v>
      </c>
      <c r="D78" s="345"/>
      <c r="E78" s="50"/>
      <c r="F78" s="169">
        <f t="shared" si="8"/>
        <v>0</v>
      </c>
      <c r="G78" s="357"/>
      <c r="H78" s="50"/>
      <c r="I78" s="68">
        <f t="shared" si="9"/>
        <v>0</v>
      </c>
      <c r="J78" s="63">
        <f t="shared" si="10"/>
        <v>0</v>
      </c>
      <c r="K78" s="101"/>
      <c r="L78" s="50"/>
      <c r="M78" s="125">
        <f t="shared" si="11"/>
        <v>0</v>
      </c>
      <c r="N78" s="101"/>
      <c r="O78" s="50"/>
      <c r="P78" s="39">
        <f t="shared" si="12"/>
        <v>0</v>
      </c>
      <c r="Q78" s="122">
        <f t="shared" si="13"/>
        <v>0</v>
      </c>
      <c r="T78" s="92"/>
    </row>
    <row r="79" spans="1:20" ht="24" x14ac:dyDescent="0.2">
      <c r="A79" s="417">
        <v>71</v>
      </c>
      <c r="B79" s="47" t="s">
        <v>138</v>
      </c>
      <c r="C79" s="96" t="s">
        <v>272</v>
      </c>
      <c r="D79" s="345"/>
      <c r="E79" s="50"/>
      <c r="F79" s="169">
        <f t="shared" si="8"/>
        <v>0</v>
      </c>
      <c r="G79" s="357"/>
      <c r="H79" s="50"/>
      <c r="I79" s="68">
        <f t="shared" si="9"/>
        <v>0</v>
      </c>
      <c r="J79" s="63">
        <f t="shared" si="10"/>
        <v>0</v>
      </c>
      <c r="K79" s="101"/>
      <c r="L79" s="50"/>
      <c r="M79" s="125">
        <f t="shared" si="11"/>
        <v>0</v>
      </c>
      <c r="N79" s="101"/>
      <c r="O79" s="50"/>
      <c r="P79" s="39">
        <f t="shared" si="12"/>
        <v>0</v>
      </c>
      <c r="Q79" s="122">
        <f t="shared" si="13"/>
        <v>0</v>
      </c>
      <c r="T79" s="92"/>
    </row>
    <row r="80" spans="1:20" ht="24" x14ac:dyDescent="0.2">
      <c r="A80" s="417">
        <v>72</v>
      </c>
      <c r="B80" s="72" t="s">
        <v>139</v>
      </c>
      <c r="C80" s="96" t="s">
        <v>273</v>
      </c>
      <c r="D80" s="345"/>
      <c r="E80" s="50"/>
      <c r="F80" s="169">
        <f t="shared" si="8"/>
        <v>0</v>
      </c>
      <c r="G80" s="357"/>
      <c r="H80" s="50"/>
      <c r="I80" s="68">
        <f t="shared" si="9"/>
        <v>0</v>
      </c>
      <c r="J80" s="63">
        <f t="shared" si="10"/>
        <v>0</v>
      </c>
      <c r="K80" s="101"/>
      <c r="L80" s="50"/>
      <c r="M80" s="125">
        <f t="shared" si="11"/>
        <v>0</v>
      </c>
      <c r="N80" s="101"/>
      <c r="O80" s="50"/>
      <c r="P80" s="39">
        <f t="shared" si="12"/>
        <v>0</v>
      </c>
      <c r="Q80" s="122">
        <f t="shared" si="13"/>
        <v>0</v>
      </c>
      <c r="T80" s="92"/>
    </row>
    <row r="81" spans="1:20" ht="24" x14ac:dyDescent="0.2">
      <c r="A81" s="417">
        <v>73</v>
      </c>
      <c r="B81" s="47" t="s">
        <v>140</v>
      </c>
      <c r="C81" s="96" t="s">
        <v>274</v>
      </c>
      <c r="D81" s="345"/>
      <c r="E81" s="50"/>
      <c r="F81" s="169">
        <f t="shared" si="8"/>
        <v>0</v>
      </c>
      <c r="G81" s="357"/>
      <c r="H81" s="50"/>
      <c r="I81" s="68">
        <f t="shared" si="9"/>
        <v>0</v>
      </c>
      <c r="J81" s="63">
        <f t="shared" si="10"/>
        <v>0</v>
      </c>
      <c r="K81" s="101"/>
      <c r="L81" s="50"/>
      <c r="M81" s="125">
        <f t="shared" si="11"/>
        <v>0</v>
      </c>
      <c r="N81" s="101"/>
      <c r="O81" s="50"/>
      <c r="P81" s="39">
        <f t="shared" si="12"/>
        <v>0</v>
      </c>
      <c r="Q81" s="122">
        <f t="shared" si="13"/>
        <v>0</v>
      </c>
      <c r="T81" s="92"/>
    </row>
    <row r="82" spans="1:20" x14ac:dyDescent="0.2">
      <c r="A82" s="417">
        <v>74</v>
      </c>
      <c r="B82" s="72" t="s">
        <v>141</v>
      </c>
      <c r="C82" s="96" t="s">
        <v>142</v>
      </c>
      <c r="D82" s="345"/>
      <c r="E82" s="50"/>
      <c r="F82" s="169">
        <f t="shared" si="8"/>
        <v>0</v>
      </c>
      <c r="G82" s="357"/>
      <c r="H82" s="50"/>
      <c r="I82" s="68">
        <f t="shared" si="9"/>
        <v>0</v>
      </c>
      <c r="J82" s="63">
        <f t="shared" si="10"/>
        <v>0</v>
      </c>
      <c r="K82" s="101"/>
      <c r="L82" s="50"/>
      <c r="M82" s="125">
        <f t="shared" si="11"/>
        <v>0</v>
      </c>
      <c r="N82" s="101"/>
      <c r="O82" s="50"/>
      <c r="P82" s="39">
        <f t="shared" si="12"/>
        <v>0</v>
      </c>
      <c r="Q82" s="122">
        <f t="shared" si="13"/>
        <v>0</v>
      </c>
      <c r="T82" s="92"/>
    </row>
    <row r="83" spans="1:20" x14ac:dyDescent="0.2">
      <c r="A83" s="417">
        <v>75</v>
      </c>
      <c r="B83" s="47" t="s">
        <v>143</v>
      </c>
      <c r="C83" s="96" t="s">
        <v>275</v>
      </c>
      <c r="D83" s="345"/>
      <c r="E83" s="50"/>
      <c r="F83" s="169">
        <f t="shared" si="8"/>
        <v>0</v>
      </c>
      <c r="G83" s="357"/>
      <c r="H83" s="50"/>
      <c r="I83" s="68">
        <f t="shared" si="9"/>
        <v>0</v>
      </c>
      <c r="J83" s="63">
        <f t="shared" si="10"/>
        <v>0</v>
      </c>
      <c r="K83" s="101"/>
      <c r="L83" s="50"/>
      <c r="M83" s="125">
        <f t="shared" si="11"/>
        <v>0</v>
      </c>
      <c r="N83" s="101"/>
      <c r="O83" s="50"/>
      <c r="P83" s="39">
        <f t="shared" si="12"/>
        <v>0</v>
      </c>
      <c r="Q83" s="122">
        <f t="shared" si="13"/>
        <v>0</v>
      </c>
      <c r="T83" s="92"/>
    </row>
    <row r="84" spans="1:20" x14ac:dyDescent="0.2">
      <c r="A84" s="417">
        <v>76</v>
      </c>
      <c r="B84" s="47" t="s">
        <v>144</v>
      </c>
      <c r="C84" s="96" t="s">
        <v>35</v>
      </c>
      <c r="D84" s="345"/>
      <c r="E84" s="50"/>
      <c r="F84" s="169">
        <f t="shared" si="8"/>
        <v>0</v>
      </c>
      <c r="G84" s="357"/>
      <c r="H84" s="50"/>
      <c r="I84" s="68">
        <f t="shared" si="9"/>
        <v>0</v>
      </c>
      <c r="J84" s="63">
        <f t="shared" si="10"/>
        <v>0</v>
      </c>
      <c r="K84" s="101"/>
      <c r="L84" s="50"/>
      <c r="M84" s="125">
        <f t="shared" si="11"/>
        <v>0</v>
      </c>
      <c r="N84" s="101"/>
      <c r="O84" s="50"/>
      <c r="P84" s="39">
        <f t="shared" si="12"/>
        <v>0</v>
      </c>
      <c r="Q84" s="122">
        <f t="shared" si="13"/>
        <v>0</v>
      </c>
      <c r="T84" s="92"/>
    </row>
    <row r="85" spans="1:20" x14ac:dyDescent="0.2">
      <c r="A85" s="417">
        <v>77</v>
      </c>
      <c r="B85" s="72" t="s">
        <v>145</v>
      </c>
      <c r="C85" s="96" t="s">
        <v>37</v>
      </c>
      <c r="D85" s="345"/>
      <c r="E85" s="50"/>
      <c r="F85" s="169">
        <f t="shared" si="8"/>
        <v>0</v>
      </c>
      <c r="G85" s="357"/>
      <c r="H85" s="50"/>
      <c r="I85" s="68">
        <f t="shared" si="9"/>
        <v>0</v>
      </c>
      <c r="J85" s="63">
        <f t="shared" si="10"/>
        <v>0</v>
      </c>
      <c r="K85" s="101"/>
      <c r="L85" s="50"/>
      <c r="M85" s="125">
        <f t="shared" si="11"/>
        <v>0</v>
      </c>
      <c r="N85" s="101"/>
      <c r="O85" s="50"/>
      <c r="P85" s="39">
        <f t="shared" si="12"/>
        <v>0</v>
      </c>
      <c r="Q85" s="122">
        <f t="shared" si="13"/>
        <v>0</v>
      </c>
      <c r="T85" s="92"/>
    </row>
    <row r="86" spans="1:20" x14ac:dyDescent="0.2">
      <c r="A86" s="417">
        <v>78</v>
      </c>
      <c r="B86" s="72" t="s">
        <v>146</v>
      </c>
      <c r="C86" s="96" t="s">
        <v>36</v>
      </c>
      <c r="D86" s="345"/>
      <c r="E86" s="50"/>
      <c r="F86" s="169">
        <f t="shared" si="8"/>
        <v>0</v>
      </c>
      <c r="G86" s="357"/>
      <c r="H86" s="50"/>
      <c r="I86" s="68">
        <f t="shared" si="9"/>
        <v>0</v>
      </c>
      <c r="J86" s="63">
        <f t="shared" si="10"/>
        <v>0</v>
      </c>
      <c r="K86" s="101"/>
      <c r="L86" s="50"/>
      <c r="M86" s="125">
        <f t="shared" si="11"/>
        <v>0</v>
      </c>
      <c r="N86" s="101"/>
      <c r="O86" s="50"/>
      <c r="P86" s="39">
        <f t="shared" si="12"/>
        <v>0</v>
      </c>
      <c r="Q86" s="122">
        <f t="shared" si="13"/>
        <v>0</v>
      </c>
      <c r="T86" s="92"/>
    </row>
    <row r="87" spans="1:20" x14ac:dyDescent="0.2">
      <c r="A87" s="417">
        <v>79</v>
      </c>
      <c r="B87" s="72" t="s">
        <v>147</v>
      </c>
      <c r="C87" s="96" t="s">
        <v>51</v>
      </c>
      <c r="D87" s="345"/>
      <c r="E87" s="50"/>
      <c r="F87" s="169">
        <f t="shared" si="8"/>
        <v>0</v>
      </c>
      <c r="G87" s="357"/>
      <c r="H87" s="50"/>
      <c r="I87" s="68">
        <f t="shared" si="9"/>
        <v>0</v>
      </c>
      <c r="J87" s="63">
        <f t="shared" si="10"/>
        <v>0</v>
      </c>
      <c r="K87" s="101"/>
      <c r="L87" s="50"/>
      <c r="M87" s="125">
        <f t="shared" si="11"/>
        <v>0</v>
      </c>
      <c r="N87" s="101"/>
      <c r="O87" s="50"/>
      <c r="P87" s="39">
        <f t="shared" si="12"/>
        <v>0</v>
      </c>
      <c r="Q87" s="122">
        <f t="shared" si="13"/>
        <v>0</v>
      </c>
      <c r="T87" s="92"/>
    </row>
    <row r="88" spans="1:20" x14ac:dyDescent="0.2">
      <c r="A88" s="417">
        <v>80</v>
      </c>
      <c r="B88" s="72" t="s">
        <v>148</v>
      </c>
      <c r="C88" s="96" t="s">
        <v>254</v>
      </c>
      <c r="D88" s="345"/>
      <c r="E88" s="50"/>
      <c r="F88" s="169">
        <f t="shared" si="8"/>
        <v>0</v>
      </c>
      <c r="G88" s="357"/>
      <c r="H88" s="50"/>
      <c r="I88" s="68">
        <f t="shared" si="9"/>
        <v>0</v>
      </c>
      <c r="J88" s="63">
        <f t="shared" si="10"/>
        <v>0</v>
      </c>
      <c r="K88" s="101"/>
      <c r="L88" s="50"/>
      <c r="M88" s="125">
        <f t="shared" si="11"/>
        <v>0</v>
      </c>
      <c r="N88" s="101"/>
      <c r="O88" s="50"/>
      <c r="P88" s="39">
        <f t="shared" si="12"/>
        <v>0</v>
      </c>
      <c r="Q88" s="122">
        <f t="shared" si="13"/>
        <v>0</v>
      </c>
      <c r="T88" s="92"/>
    </row>
    <row r="89" spans="1:20" x14ac:dyDescent="0.2">
      <c r="A89" s="417">
        <v>81</v>
      </c>
      <c r="B89" s="72" t="s">
        <v>149</v>
      </c>
      <c r="C89" s="171" t="s">
        <v>334</v>
      </c>
      <c r="D89" s="345"/>
      <c r="E89" s="50"/>
      <c r="F89" s="169">
        <f t="shared" si="8"/>
        <v>0</v>
      </c>
      <c r="G89" s="357"/>
      <c r="H89" s="50"/>
      <c r="I89" s="68">
        <f t="shared" si="9"/>
        <v>0</v>
      </c>
      <c r="J89" s="63">
        <f t="shared" si="10"/>
        <v>0</v>
      </c>
      <c r="K89" s="101"/>
      <c r="L89" s="50"/>
      <c r="M89" s="125">
        <f t="shared" si="11"/>
        <v>0</v>
      </c>
      <c r="N89" s="101"/>
      <c r="O89" s="50"/>
      <c r="P89" s="39">
        <f t="shared" si="12"/>
        <v>0</v>
      </c>
      <c r="Q89" s="122">
        <f t="shared" si="13"/>
        <v>0</v>
      </c>
      <c r="T89" s="92"/>
    </row>
    <row r="90" spans="1:20" x14ac:dyDescent="0.2">
      <c r="A90" s="417">
        <v>82</v>
      </c>
      <c r="B90" s="45" t="s">
        <v>150</v>
      </c>
      <c r="C90" s="97" t="s">
        <v>291</v>
      </c>
      <c r="D90" s="345"/>
      <c r="E90" s="50"/>
      <c r="F90" s="169">
        <f t="shared" si="8"/>
        <v>0</v>
      </c>
      <c r="G90" s="357"/>
      <c r="H90" s="50"/>
      <c r="I90" s="68">
        <f t="shared" si="9"/>
        <v>0</v>
      </c>
      <c r="J90" s="63">
        <f t="shared" si="10"/>
        <v>0</v>
      </c>
      <c r="K90" s="101"/>
      <c r="L90" s="50"/>
      <c r="M90" s="125">
        <f t="shared" si="11"/>
        <v>0</v>
      </c>
      <c r="N90" s="101"/>
      <c r="O90" s="50"/>
      <c r="P90" s="39">
        <f t="shared" si="12"/>
        <v>0</v>
      </c>
      <c r="Q90" s="122">
        <f t="shared" si="13"/>
        <v>0</v>
      </c>
      <c r="T90" s="92"/>
    </row>
    <row r="91" spans="1:20" ht="24" x14ac:dyDescent="0.2">
      <c r="A91" s="502">
        <v>83</v>
      </c>
      <c r="B91" s="495" t="s">
        <v>151</v>
      </c>
      <c r="C91" s="97" t="s">
        <v>276</v>
      </c>
      <c r="D91" s="345"/>
      <c r="E91" s="50"/>
      <c r="F91" s="169">
        <f t="shared" si="8"/>
        <v>0</v>
      </c>
      <c r="G91" s="357"/>
      <c r="H91" s="50"/>
      <c r="I91" s="68">
        <f t="shared" si="9"/>
        <v>0</v>
      </c>
      <c r="J91" s="63">
        <f t="shared" si="10"/>
        <v>0</v>
      </c>
      <c r="K91" s="101"/>
      <c r="L91" s="50"/>
      <c r="M91" s="125">
        <f t="shared" si="11"/>
        <v>0</v>
      </c>
      <c r="N91" s="101"/>
      <c r="O91" s="50"/>
      <c r="P91" s="39">
        <f t="shared" si="12"/>
        <v>0</v>
      </c>
      <c r="Q91" s="122">
        <f t="shared" si="13"/>
        <v>0</v>
      </c>
      <c r="T91" s="92"/>
    </row>
    <row r="92" spans="1:20" ht="36" x14ac:dyDescent="0.2">
      <c r="A92" s="502"/>
      <c r="B92" s="495"/>
      <c r="C92" s="171" t="s">
        <v>330</v>
      </c>
      <c r="D92" s="345"/>
      <c r="E92" s="50"/>
      <c r="F92" s="169">
        <f t="shared" si="8"/>
        <v>0</v>
      </c>
      <c r="G92" s="357"/>
      <c r="H92" s="50"/>
      <c r="I92" s="68">
        <f t="shared" si="9"/>
        <v>0</v>
      </c>
      <c r="J92" s="63">
        <f t="shared" si="10"/>
        <v>0</v>
      </c>
      <c r="K92" s="101"/>
      <c r="L92" s="50"/>
      <c r="M92" s="125">
        <f t="shared" si="11"/>
        <v>0</v>
      </c>
      <c r="N92" s="101"/>
      <c r="O92" s="50"/>
      <c r="P92" s="39">
        <f t="shared" si="12"/>
        <v>0</v>
      </c>
      <c r="Q92" s="122">
        <f t="shared" si="13"/>
        <v>0</v>
      </c>
      <c r="T92" s="92"/>
    </row>
    <row r="93" spans="1:20" ht="24" x14ac:dyDescent="0.2">
      <c r="A93" s="502"/>
      <c r="B93" s="495"/>
      <c r="C93" s="171" t="s">
        <v>277</v>
      </c>
      <c r="D93" s="345"/>
      <c r="E93" s="50"/>
      <c r="F93" s="169">
        <f t="shared" si="8"/>
        <v>0</v>
      </c>
      <c r="G93" s="357"/>
      <c r="H93" s="50"/>
      <c r="I93" s="68">
        <f t="shared" si="9"/>
        <v>0</v>
      </c>
      <c r="J93" s="63">
        <f t="shared" si="10"/>
        <v>0</v>
      </c>
      <c r="K93" s="101"/>
      <c r="L93" s="50"/>
      <c r="M93" s="125">
        <f t="shared" si="11"/>
        <v>0</v>
      </c>
      <c r="N93" s="101"/>
      <c r="O93" s="50"/>
      <c r="P93" s="39">
        <f t="shared" si="12"/>
        <v>0</v>
      </c>
      <c r="Q93" s="122">
        <f t="shared" si="13"/>
        <v>0</v>
      </c>
      <c r="T93" s="92"/>
    </row>
    <row r="94" spans="1:20" ht="36" x14ac:dyDescent="0.2">
      <c r="A94" s="502"/>
      <c r="B94" s="495"/>
      <c r="C94" s="200" t="s">
        <v>331</v>
      </c>
      <c r="D94" s="345"/>
      <c r="E94" s="50"/>
      <c r="F94" s="169">
        <f t="shared" si="8"/>
        <v>0</v>
      </c>
      <c r="G94" s="357"/>
      <c r="H94" s="50"/>
      <c r="I94" s="68">
        <f t="shared" si="9"/>
        <v>0</v>
      </c>
      <c r="J94" s="63">
        <f t="shared" si="10"/>
        <v>0</v>
      </c>
      <c r="K94" s="101"/>
      <c r="L94" s="50"/>
      <c r="M94" s="125">
        <f t="shared" si="11"/>
        <v>0</v>
      </c>
      <c r="N94" s="101"/>
      <c r="O94" s="50"/>
      <c r="P94" s="39">
        <f t="shared" si="12"/>
        <v>0</v>
      </c>
      <c r="Q94" s="122">
        <f t="shared" si="13"/>
        <v>0</v>
      </c>
      <c r="T94" s="92"/>
    </row>
    <row r="95" spans="1:20" ht="24" x14ac:dyDescent="0.2">
      <c r="A95" s="417">
        <v>84</v>
      </c>
      <c r="B95" s="47" t="s">
        <v>152</v>
      </c>
      <c r="C95" s="96" t="s">
        <v>50</v>
      </c>
      <c r="D95" s="345"/>
      <c r="E95" s="50"/>
      <c r="F95" s="169">
        <f t="shared" si="8"/>
        <v>0</v>
      </c>
      <c r="G95" s="357"/>
      <c r="H95" s="50"/>
      <c r="I95" s="68">
        <f t="shared" si="9"/>
        <v>0</v>
      </c>
      <c r="J95" s="63">
        <f t="shared" si="10"/>
        <v>0</v>
      </c>
      <c r="K95" s="101"/>
      <c r="L95" s="50"/>
      <c r="M95" s="125">
        <f t="shared" si="11"/>
        <v>0</v>
      </c>
      <c r="N95" s="101"/>
      <c r="O95" s="50"/>
      <c r="P95" s="39">
        <f t="shared" si="12"/>
        <v>0</v>
      </c>
      <c r="Q95" s="122">
        <f t="shared" si="13"/>
        <v>0</v>
      </c>
      <c r="T95" s="92"/>
    </row>
    <row r="96" spans="1:20" x14ac:dyDescent="0.2">
      <c r="A96" s="417">
        <v>85</v>
      </c>
      <c r="B96" s="72" t="s">
        <v>153</v>
      </c>
      <c r="C96" s="96" t="s">
        <v>154</v>
      </c>
      <c r="D96" s="345"/>
      <c r="E96" s="50"/>
      <c r="F96" s="169">
        <f t="shared" si="8"/>
        <v>0</v>
      </c>
      <c r="G96" s="357"/>
      <c r="H96" s="50"/>
      <c r="I96" s="68">
        <f t="shared" si="9"/>
        <v>0</v>
      </c>
      <c r="J96" s="63">
        <f t="shared" si="10"/>
        <v>0</v>
      </c>
      <c r="K96" s="101"/>
      <c r="L96" s="50"/>
      <c r="M96" s="125">
        <f t="shared" si="11"/>
        <v>0</v>
      </c>
      <c r="N96" s="101"/>
      <c r="O96" s="50"/>
      <c r="P96" s="39">
        <f t="shared" si="12"/>
        <v>0</v>
      </c>
      <c r="Q96" s="122">
        <f t="shared" si="13"/>
        <v>0</v>
      </c>
      <c r="T96" s="92"/>
    </row>
    <row r="97" spans="1:20" x14ac:dyDescent="0.2">
      <c r="A97" s="417">
        <v>86</v>
      </c>
      <c r="B97" s="47" t="s">
        <v>155</v>
      </c>
      <c r="C97" s="96" t="s">
        <v>156</v>
      </c>
      <c r="D97" s="345"/>
      <c r="E97" s="50"/>
      <c r="F97" s="169">
        <f t="shared" si="8"/>
        <v>0</v>
      </c>
      <c r="G97" s="357"/>
      <c r="H97" s="50"/>
      <c r="I97" s="68">
        <f t="shared" si="9"/>
        <v>0</v>
      </c>
      <c r="J97" s="63">
        <f t="shared" si="10"/>
        <v>0</v>
      </c>
      <c r="K97" s="101"/>
      <c r="L97" s="50"/>
      <c r="M97" s="125">
        <f t="shared" si="11"/>
        <v>0</v>
      </c>
      <c r="N97" s="101"/>
      <c r="O97" s="50"/>
      <c r="P97" s="39">
        <f t="shared" si="12"/>
        <v>0</v>
      </c>
      <c r="Q97" s="122">
        <f t="shared" si="13"/>
        <v>0</v>
      </c>
      <c r="T97" s="92"/>
    </row>
    <row r="98" spans="1:20" x14ac:dyDescent="0.2">
      <c r="A98" s="417">
        <v>87</v>
      </c>
      <c r="B98" s="72" t="s">
        <v>157</v>
      </c>
      <c r="C98" s="96" t="s">
        <v>28</v>
      </c>
      <c r="D98" s="345">
        <v>836845.49</v>
      </c>
      <c r="E98" s="50"/>
      <c r="F98" s="169">
        <f t="shared" si="8"/>
        <v>836845.49</v>
      </c>
      <c r="G98" s="357">
        <v>102469.53</v>
      </c>
      <c r="H98" s="50"/>
      <c r="I98" s="68">
        <f t="shared" si="9"/>
        <v>102469.53</v>
      </c>
      <c r="J98" s="63">
        <f t="shared" si="10"/>
        <v>939315.02</v>
      </c>
      <c r="K98" s="101"/>
      <c r="L98" s="50"/>
      <c r="M98" s="125">
        <f t="shared" si="11"/>
        <v>0</v>
      </c>
      <c r="N98" s="101"/>
      <c r="O98" s="50"/>
      <c r="P98" s="39">
        <f t="shared" si="12"/>
        <v>0</v>
      </c>
      <c r="Q98" s="122">
        <f t="shared" si="13"/>
        <v>939315.02</v>
      </c>
      <c r="T98" s="92"/>
    </row>
    <row r="99" spans="1:20" x14ac:dyDescent="0.2">
      <c r="A99" s="417">
        <v>88</v>
      </c>
      <c r="B99" s="72" t="s">
        <v>158</v>
      </c>
      <c r="C99" s="96" t="s">
        <v>12</v>
      </c>
      <c r="D99" s="345">
        <v>799435.16</v>
      </c>
      <c r="E99" s="50"/>
      <c r="F99" s="169">
        <f t="shared" si="8"/>
        <v>799435.16</v>
      </c>
      <c r="G99" s="357">
        <v>320103.93</v>
      </c>
      <c r="H99" s="50"/>
      <c r="I99" s="68">
        <f t="shared" si="9"/>
        <v>320103.93</v>
      </c>
      <c r="J99" s="63">
        <f t="shared" si="10"/>
        <v>1119539.0900000001</v>
      </c>
      <c r="K99" s="101"/>
      <c r="L99" s="50"/>
      <c r="M99" s="125">
        <f t="shared" si="11"/>
        <v>0</v>
      </c>
      <c r="N99" s="101"/>
      <c r="O99" s="50"/>
      <c r="P99" s="39">
        <f t="shared" si="12"/>
        <v>0</v>
      </c>
      <c r="Q99" s="122">
        <f t="shared" si="13"/>
        <v>1119539.0900000001</v>
      </c>
      <c r="T99" s="92"/>
    </row>
    <row r="100" spans="1:20" x14ac:dyDescent="0.2">
      <c r="A100" s="417">
        <v>89</v>
      </c>
      <c r="B100" s="72" t="s">
        <v>159</v>
      </c>
      <c r="C100" s="96" t="s">
        <v>27</v>
      </c>
      <c r="D100" s="345">
        <v>2314722.04</v>
      </c>
      <c r="E100" s="50"/>
      <c r="F100" s="169">
        <f t="shared" si="8"/>
        <v>2314722.04</v>
      </c>
      <c r="G100" s="357">
        <v>237584.22</v>
      </c>
      <c r="H100" s="50"/>
      <c r="I100" s="68">
        <f t="shared" si="9"/>
        <v>237584.22</v>
      </c>
      <c r="J100" s="63">
        <f t="shared" si="10"/>
        <v>2552306.2600000002</v>
      </c>
      <c r="K100" s="101"/>
      <c r="L100" s="50"/>
      <c r="M100" s="125">
        <f t="shared" si="11"/>
        <v>0</v>
      </c>
      <c r="N100" s="101"/>
      <c r="O100" s="50"/>
      <c r="P100" s="39">
        <f t="shared" si="12"/>
        <v>0</v>
      </c>
      <c r="Q100" s="122">
        <f t="shared" si="13"/>
        <v>2552306.2600000002</v>
      </c>
      <c r="T100" s="92"/>
    </row>
    <row r="101" spans="1:20" x14ac:dyDescent="0.2">
      <c r="A101" s="417">
        <v>90</v>
      </c>
      <c r="B101" s="72" t="s">
        <v>160</v>
      </c>
      <c r="C101" s="96" t="s">
        <v>44</v>
      </c>
      <c r="D101" s="345">
        <v>784605.84</v>
      </c>
      <c r="E101" s="50"/>
      <c r="F101" s="169">
        <f t="shared" si="8"/>
        <v>784605.84</v>
      </c>
      <c r="G101" s="357">
        <v>423480.27</v>
      </c>
      <c r="H101" s="50"/>
      <c r="I101" s="68">
        <f t="shared" si="9"/>
        <v>423480.27</v>
      </c>
      <c r="J101" s="63">
        <f t="shared" si="10"/>
        <v>1208086.1099999999</v>
      </c>
      <c r="K101" s="101"/>
      <c r="L101" s="50"/>
      <c r="M101" s="125">
        <f t="shared" si="11"/>
        <v>0</v>
      </c>
      <c r="N101" s="101"/>
      <c r="O101" s="50"/>
      <c r="P101" s="39">
        <f t="shared" si="12"/>
        <v>0</v>
      </c>
      <c r="Q101" s="122">
        <f t="shared" si="13"/>
        <v>1208086.1099999999</v>
      </c>
      <c r="T101" s="92"/>
    </row>
    <row r="102" spans="1:20" x14ac:dyDescent="0.2">
      <c r="A102" s="417">
        <v>91</v>
      </c>
      <c r="B102" s="72" t="s">
        <v>161</v>
      </c>
      <c r="C102" s="96" t="s">
        <v>33</v>
      </c>
      <c r="D102" s="345">
        <v>1283747.27</v>
      </c>
      <c r="E102" s="50"/>
      <c r="F102" s="169">
        <f t="shared" si="8"/>
        <v>1283747.27</v>
      </c>
      <c r="G102" s="357">
        <v>491491.02</v>
      </c>
      <c r="H102" s="50"/>
      <c r="I102" s="68">
        <f t="shared" si="9"/>
        <v>491491.02</v>
      </c>
      <c r="J102" s="63">
        <f t="shared" si="10"/>
        <v>1775238.29</v>
      </c>
      <c r="K102" s="101">
        <v>4493559.76</v>
      </c>
      <c r="L102" s="50"/>
      <c r="M102" s="125">
        <f t="shared" si="11"/>
        <v>4493559.76</v>
      </c>
      <c r="N102" s="101"/>
      <c r="O102" s="50"/>
      <c r="P102" s="39">
        <f t="shared" si="12"/>
        <v>0</v>
      </c>
      <c r="Q102" s="122">
        <f t="shared" si="13"/>
        <v>6268798.0499999998</v>
      </c>
      <c r="T102" s="92"/>
    </row>
    <row r="103" spans="1:20" x14ac:dyDescent="0.2">
      <c r="A103" s="417">
        <v>92</v>
      </c>
      <c r="B103" s="72" t="s">
        <v>162</v>
      </c>
      <c r="C103" s="96" t="s">
        <v>29</v>
      </c>
      <c r="D103" s="345">
        <v>2299218.66</v>
      </c>
      <c r="E103" s="50"/>
      <c r="F103" s="169">
        <f t="shared" si="8"/>
        <v>2299218.66</v>
      </c>
      <c r="G103" s="357">
        <v>817942.62</v>
      </c>
      <c r="H103" s="50"/>
      <c r="I103" s="68">
        <f t="shared" si="9"/>
        <v>817942.62</v>
      </c>
      <c r="J103" s="63">
        <f t="shared" si="10"/>
        <v>3117161.2800000003</v>
      </c>
      <c r="K103" s="101"/>
      <c r="L103" s="50"/>
      <c r="M103" s="125">
        <f t="shared" si="11"/>
        <v>0</v>
      </c>
      <c r="N103" s="101"/>
      <c r="O103" s="50"/>
      <c r="P103" s="39">
        <f t="shared" si="12"/>
        <v>0</v>
      </c>
      <c r="Q103" s="122">
        <f t="shared" si="13"/>
        <v>3117161.2800000003</v>
      </c>
      <c r="T103" s="92"/>
    </row>
    <row r="104" spans="1:20" x14ac:dyDescent="0.2">
      <c r="A104" s="417">
        <v>93</v>
      </c>
      <c r="B104" s="72" t="s">
        <v>163</v>
      </c>
      <c r="C104" s="96" t="s">
        <v>30</v>
      </c>
      <c r="D104" s="345">
        <v>2594456.94</v>
      </c>
      <c r="E104" s="50"/>
      <c r="F104" s="169">
        <f t="shared" si="8"/>
        <v>2594456.94</v>
      </c>
      <c r="G104" s="357">
        <v>366351.24</v>
      </c>
      <c r="H104" s="50"/>
      <c r="I104" s="68">
        <f t="shared" si="9"/>
        <v>366351.24</v>
      </c>
      <c r="J104" s="63">
        <f t="shared" si="10"/>
        <v>2960808.1799999997</v>
      </c>
      <c r="K104" s="101"/>
      <c r="L104" s="50"/>
      <c r="M104" s="125">
        <f t="shared" si="11"/>
        <v>0</v>
      </c>
      <c r="N104" s="101"/>
      <c r="O104" s="50"/>
      <c r="P104" s="39">
        <f t="shared" si="12"/>
        <v>0</v>
      </c>
      <c r="Q104" s="122">
        <f t="shared" si="13"/>
        <v>2960808.1799999997</v>
      </c>
      <c r="T104" s="92"/>
    </row>
    <row r="105" spans="1:20" x14ac:dyDescent="0.2">
      <c r="A105" s="417">
        <v>94</v>
      </c>
      <c r="B105" s="47" t="s">
        <v>164</v>
      </c>
      <c r="C105" s="96" t="s">
        <v>14</v>
      </c>
      <c r="D105" s="345">
        <v>978735.12</v>
      </c>
      <c r="E105" s="50"/>
      <c r="F105" s="169">
        <f t="shared" si="8"/>
        <v>978735.12</v>
      </c>
      <c r="G105" s="357">
        <v>47154.12</v>
      </c>
      <c r="H105" s="50"/>
      <c r="I105" s="68">
        <f t="shared" si="9"/>
        <v>47154.12</v>
      </c>
      <c r="J105" s="63">
        <f t="shared" si="10"/>
        <v>1025889.24</v>
      </c>
      <c r="K105" s="101">
        <v>6245316.5</v>
      </c>
      <c r="L105" s="50"/>
      <c r="M105" s="125">
        <f t="shared" si="11"/>
        <v>6245316.5</v>
      </c>
      <c r="N105" s="101"/>
      <c r="O105" s="50"/>
      <c r="P105" s="39">
        <f t="shared" si="12"/>
        <v>0</v>
      </c>
      <c r="Q105" s="122">
        <f t="shared" si="13"/>
        <v>7271205.7400000002</v>
      </c>
      <c r="T105" s="92"/>
    </row>
    <row r="106" spans="1:20" x14ac:dyDescent="0.2">
      <c r="A106" s="417">
        <v>95</v>
      </c>
      <c r="B106" s="72" t="s">
        <v>165</v>
      </c>
      <c r="C106" s="96" t="s">
        <v>31</v>
      </c>
      <c r="D106" s="345">
        <v>1106806.52</v>
      </c>
      <c r="E106" s="50"/>
      <c r="F106" s="169">
        <f t="shared" si="8"/>
        <v>1106806.52</v>
      </c>
      <c r="G106" s="357">
        <v>441616.47</v>
      </c>
      <c r="H106" s="50"/>
      <c r="I106" s="68">
        <f t="shared" si="9"/>
        <v>441616.47</v>
      </c>
      <c r="J106" s="63">
        <f t="shared" si="10"/>
        <v>1548422.99</v>
      </c>
      <c r="K106" s="101"/>
      <c r="L106" s="50"/>
      <c r="M106" s="125">
        <f t="shared" si="11"/>
        <v>0</v>
      </c>
      <c r="N106" s="101"/>
      <c r="O106" s="50"/>
      <c r="P106" s="39">
        <f t="shared" si="12"/>
        <v>0</v>
      </c>
      <c r="Q106" s="122">
        <f t="shared" si="13"/>
        <v>1548422.99</v>
      </c>
      <c r="T106" s="92"/>
    </row>
    <row r="107" spans="1:20" x14ac:dyDescent="0.2">
      <c r="A107" s="417">
        <v>96</v>
      </c>
      <c r="B107" s="72" t="s">
        <v>166</v>
      </c>
      <c r="C107" s="96" t="s">
        <v>15</v>
      </c>
      <c r="D107" s="345">
        <v>1278017.76</v>
      </c>
      <c r="E107" s="50"/>
      <c r="F107" s="169">
        <f t="shared" si="8"/>
        <v>1278017.76</v>
      </c>
      <c r="G107" s="357">
        <v>67103.94</v>
      </c>
      <c r="H107" s="50"/>
      <c r="I107" s="68">
        <f t="shared" si="9"/>
        <v>67103.94</v>
      </c>
      <c r="J107" s="63">
        <f t="shared" si="10"/>
        <v>1345121.7</v>
      </c>
      <c r="K107" s="101">
        <v>4399614.0599999996</v>
      </c>
      <c r="L107" s="50"/>
      <c r="M107" s="125">
        <f t="shared" si="11"/>
        <v>4399614.0599999996</v>
      </c>
      <c r="N107" s="101"/>
      <c r="O107" s="50"/>
      <c r="P107" s="39">
        <f t="shared" si="12"/>
        <v>0</v>
      </c>
      <c r="Q107" s="122">
        <f t="shared" si="13"/>
        <v>5744735.7599999998</v>
      </c>
      <c r="T107" s="92"/>
    </row>
    <row r="108" spans="1:20" x14ac:dyDescent="0.2">
      <c r="A108" s="417">
        <v>97</v>
      </c>
      <c r="B108" s="47" t="s">
        <v>167</v>
      </c>
      <c r="C108" s="96" t="s">
        <v>13</v>
      </c>
      <c r="D108" s="345">
        <v>1302957.98</v>
      </c>
      <c r="E108" s="50"/>
      <c r="F108" s="169">
        <f t="shared" si="8"/>
        <v>1302957.98</v>
      </c>
      <c r="G108" s="357">
        <v>535017.9</v>
      </c>
      <c r="H108" s="50"/>
      <c r="I108" s="68">
        <f t="shared" si="9"/>
        <v>535017.9</v>
      </c>
      <c r="J108" s="63">
        <f t="shared" si="10"/>
        <v>1837975.88</v>
      </c>
      <c r="K108" s="101">
        <v>6622668.6699999999</v>
      </c>
      <c r="L108" s="50"/>
      <c r="M108" s="125">
        <f t="shared" si="11"/>
        <v>6622668.6699999999</v>
      </c>
      <c r="N108" s="101"/>
      <c r="O108" s="50"/>
      <c r="P108" s="39">
        <f t="shared" si="12"/>
        <v>0</v>
      </c>
      <c r="Q108" s="122">
        <f t="shared" si="13"/>
        <v>8460644.5500000007</v>
      </c>
      <c r="T108" s="92"/>
    </row>
    <row r="109" spans="1:20" x14ac:dyDescent="0.2">
      <c r="A109" s="417">
        <v>98</v>
      </c>
      <c r="B109" s="72" t="s">
        <v>168</v>
      </c>
      <c r="C109" s="96" t="s">
        <v>32</v>
      </c>
      <c r="D109" s="345">
        <v>890770.29</v>
      </c>
      <c r="E109" s="50"/>
      <c r="F109" s="169">
        <f t="shared" si="8"/>
        <v>890770.29</v>
      </c>
      <c r="G109" s="357">
        <v>335519.7</v>
      </c>
      <c r="H109" s="50"/>
      <c r="I109" s="68">
        <f t="shared" si="9"/>
        <v>335519.7</v>
      </c>
      <c r="J109" s="63">
        <f t="shared" si="10"/>
        <v>1226289.99</v>
      </c>
      <c r="K109" s="101"/>
      <c r="L109" s="50"/>
      <c r="M109" s="125">
        <f t="shared" si="11"/>
        <v>0</v>
      </c>
      <c r="N109" s="101"/>
      <c r="O109" s="50"/>
      <c r="P109" s="39">
        <f t="shared" si="12"/>
        <v>0</v>
      </c>
      <c r="Q109" s="122">
        <f t="shared" si="13"/>
        <v>1226289.99</v>
      </c>
      <c r="T109" s="92"/>
    </row>
    <row r="110" spans="1:20" x14ac:dyDescent="0.2">
      <c r="A110" s="417">
        <v>99</v>
      </c>
      <c r="B110" s="47" t="s">
        <v>169</v>
      </c>
      <c r="C110" s="96" t="s">
        <v>54</v>
      </c>
      <c r="D110" s="345">
        <v>1230496.53</v>
      </c>
      <c r="E110" s="50"/>
      <c r="F110" s="169">
        <f t="shared" si="8"/>
        <v>1230496.53</v>
      </c>
      <c r="G110" s="357">
        <v>520508.94</v>
      </c>
      <c r="H110" s="50"/>
      <c r="I110" s="68">
        <f t="shared" si="9"/>
        <v>520508.94</v>
      </c>
      <c r="J110" s="63">
        <f t="shared" si="10"/>
        <v>1751005.47</v>
      </c>
      <c r="K110" s="101"/>
      <c r="L110" s="50"/>
      <c r="M110" s="125">
        <f t="shared" si="11"/>
        <v>0</v>
      </c>
      <c r="N110" s="101"/>
      <c r="O110" s="50"/>
      <c r="P110" s="39">
        <f t="shared" si="12"/>
        <v>0</v>
      </c>
      <c r="Q110" s="122">
        <f t="shared" si="13"/>
        <v>1751005.47</v>
      </c>
      <c r="T110" s="92"/>
    </row>
    <row r="111" spans="1:20" x14ac:dyDescent="0.2">
      <c r="A111" s="417">
        <v>100</v>
      </c>
      <c r="B111" s="47" t="s">
        <v>170</v>
      </c>
      <c r="C111" s="96" t="s">
        <v>34</v>
      </c>
      <c r="D111" s="345">
        <v>1420244.42</v>
      </c>
      <c r="E111" s="50"/>
      <c r="F111" s="169">
        <f t="shared" si="8"/>
        <v>1420244.42</v>
      </c>
      <c r="G111" s="357">
        <v>1887978.42</v>
      </c>
      <c r="H111" s="50"/>
      <c r="I111" s="68">
        <f t="shared" si="9"/>
        <v>1887978.42</v>
      </c>
      <c r="J111" s="63">
        <f t="shared" si="10"/>
        <v>3308222.84</v>
      </c>
      <c r="K111" s="101">
        <v>8750503.7400000002</v>
      </c>
      <c r="L111" s="50"/>
      <c r="M111" s="125">
        <f t="shared" si="11"/>
        <v>8750503.7400000002</v>
      </c>
      <c r="N111" s="101"/>
      <c r="O111" s="50"/>
      <c r="P111" s="39">
        <f t="shared" si="12"/>
        <v>0</v>
      </c>
      <c r="Q111" s="122">
        <f t="shared" si="13"/>
        <v>12058726.58</v>
      </c>
      <c r="T111" s="92"/>
    </row>
    <row r="112" spans="1:20" x14ac:dyDescent="0.2">
      <c r="A112" s="417">
        <v>101</v>
      </c>
      <c r="B112" s="72" t="s">
        <v>171</v>
      </c>
      <c r="C112" s="96" t="s">
        <v>241</v>
      </c>
      <c r="D112" s="345">
        <v>1051870.6299999999</v>
      </c>
      <c r="E112" s="50"/>
      <c r="F112" s="169">
        <f t="shared" si="8"/>
        <v>1051870.6299999999</v>
      </c>
      <c r="G112" s="357">
        <v>66197.13</v>
      </c>
      <c r="H112" s="50"/>
      <c r="I112" s="68">
        <f t="shared" si="9"/>
        <v>66197.13</v>
      </c>
      <c r="J112" s="63">
        <f t="shared" si="10"/>
        <v>1118067.7599999998</v>
      </c>
      <c r="K112" s="101"/>
      <c r="L112" s="50"/>
      <c r="M112" s="125">
        <f t="shared" si="11"/>
        <v>0</v>
      </c>
      <c r="N112" s="101"/>
      <c r="O112" s="50"/>
      <c r="P112" s="39">
        <f t="shared" si="12"/>
        <v>0</v>
      </c>
      <c r="Q112" s="122">
        <f t="shared" si="13"/>
        <v>1118067.7599999998</v>
      </c>
      <c r="T112" s="92"/>
    </row>
    <row r="113" spans="1:20" x14ac:dyDescent="0.2">
      <c r="A113" s="417">
        <v>102</v>
      </c>
      <c r="B113" s="72" t="s">
        <v>172</v>
      </c>
      <c r="C113" s="96" t="s">
        <v>173</v>
      </c>
      <c r="D113" s="345"/>
      <c r="E113" s="50"/>
      <c r="F113" s="169">
        <f t="shared" si="8"/>
        <v>0</v>
      </c>
      <c r="G113" s="357"/>
      <c r="H113" s="50"/>
      <c r="I113" s="68">
        <f t="shared" si="9"/>
        <v>0</v>
      </c>
      <c r="J113" s="63">
        <f t="shared" si="10"/>
        <v>0</v>
      </c>
      <c r="K113" s="101"/>
      <c r="L113" s="50"/>
      <c r="M113" s="125">
        <f t="shared" si="11"/>
        <v>0</v>
      </c>
      <c r="N113" s="101"/>
      <c r="O113" s="50"/>
      <c r="P113" s="39">
        <f t="shared" si="12"/>
        <v>0</v>
      </c>
      <c r="Q113" s="122">
        <f t="shared" si="13"/>
        <v>0</v>
      </c>
      <c r="T113" s="92"/>
    </row>
    <row r="114" spans="1:20" x14ac:dyDescent="0.2">
      <c r="A114" s="417">
        <v>103</v>
      </c>
      <c r="B114" s="72" t="s">
        <v>174</v>
      </c>
      <c r="C114" s="96" t="s">
        <v>175</v>
      </c>
      <c r="D114" s="345"/>
      <c r="E114" s="50"/>
      <c r="F114" s="169">
        <f t="shared" si="8"/>
        <v>0</v>
      </c>
      <c r="G114" s="357"/>
      <c r="H114" s="50"/>
      <c r="I114" s="68">
        <f t="shared" si="9"/>
        <v>0</v>
      </c>
      <c r="J114" s="63">
        <f t="shared" si="10"/>
        <v>0</v>
      </c>
      <c r="K114" s="101"/>
      <c r="L114" s="50"/>
      <c r="M114" s="125">
        <f t="shared" si="11"/>
        <v>0</v>
      </c>
      <c r="N114" s="101"/>
      <c r="O114" s="50"/>
      <c r="P114" s="39">
        <f t="shared" si="12"/>
        <v>0</v>
      </c>
      <c r="Q114" s="122">
        <f t="shared" si="13"/>
        <v>0</v>
      </c>
      <c r="T114" s="92"/>
    </row>
    <row r="115" spans="1:20" x14ac:dyDescent="0.2">
      <c r="A115" s="417">
        <v>104</v>
      </c>
      <c r="B115" s="72" t="s">
        <v>176</v>
      </c>
      <c r="C115" s="96" t="s">
        <v>177</v>
      </c>
      <c r="D115" s="345"/>
      <c r="E115" s="50"/>
      <c r="F115" s="169">
        <f t="shared" si="8"/>
        <v>0</v>
      </c>
      <c r="G115" s="357"/>
      <c r="H115" s="50"/>
      <c r="I115" s="68">
        <f t="shared" si="9"/>
        <v>0</v>
      </c>
      <c r="J115" s="63">
        <f t="shared" si="10"/>
        <v>0</v>
      </c>
      <c r="K115" s="101"/>
      <c r="L115" s="50"/>
      <c r="M115" s="125">
        <f t="shared" si="11"/>
        <v>0</v>
      </c>
      <c r="N115" s="101"/>
      <c r="O115" s="50"/>
      <c r="P115" s="39">
        <f t="shared" si="12"/>
        <v>0</v>
      </c>
      <c r="Q115" s="122">
        <f t="shared" si="13"/>
        <v>0</v>
      </c>
      <c r="T115" s="92"/>
    </row>
    <row r="116" spans="1:20" x14ac:dyDescent="0.2">
      <c r="A116" s="417">
        <v>105</v>
      </c>
      <c r="B116" s="47" t="s">
        <v>178</v>
      </c>
      <c r="C116" s="96" t="s">
        <v>179</v>
      </c>
      <c r="D116" s="345"/>
      <c r="E116" s="50"/>
      <c r="F116" s="169">
        <f t="shared" si="8"/>
        <v>0</v>
      </c>
      <c r="G116" s="357"/>
      <c r="H116" s="50"/>
      <c r="I116" s="68">
        <f t="shared" si="9"/>
        <v>0</v>
      </c>
      <c r="J116" s="63">
        <f t="shared" si="10"/>
        <v>0</v>
      </c>
      <c r="K116" s="101"/>
      <c r="L116" s="50"/>
      <c r="M116" s="125">
        <f t="shared" si="11"/>
        <v>0</v>
      </c>
      <c r="N116" s="101"/>
      <c r="O116" s="50"/>
      <c r="P116" s="39">
        <f t="shared" si="12"/>
        <v>0</v>
      </c>
      <c r="Q116" s="122">
        <f t="shared" si="13"/>
        <v>0</v>
      </c>
      <c r="T116" s="92"/>
    </row>
    <row r="117" spans="1:20" x14ac:dyDescent="0.2">
      <c r="A117" s="417">
        <v>106</v>
      </c>
      <c r="B117" s="72" t="s">
        <v>180</v>
      </c>
      <c r="C117" s="96" t="s">
        <v>181</v>
      </c>
      <c r="D117" s="345"/>
      <c r="E117" s="50"/>
      <c r="F117" s="169">
        <f t="shared" si="8"/>
        <v>0</v>
      </c>
      <c r="G117" s="357"/>
      <c r="H117" s="50"/>
      <c r="I117" s="68">
        <f t="shared" si="9"/>
        <v>0</v>
      </c>
      <c r="J117" s="63">
        <f t="shared" si="10"/>
        <v>0</v>
      </c>
      <c r="K117" s="101"/>
      <c r="L117" s="50"/>
      <c r="M117" s="125">
        <f t="shared" si="11"/>
        <v>0</v>
      </c>
      <c r="N117" s="101"/>
      <c r="O117" s="50"/>
      <c r="P117" s="39">
        <f t="shared" si="12"/>
        <v>0</v>
      </c>
      <c r="Q117" s="122">
        <f t="shared" si="13"/>
        <v>0</v>
      </c>
      <c r="T117" s="92"/>
    </row>
    <row r="118" spans="1:20" x14ac:dyDescent="0.2">
      <c r="A118" s="417">
        <v>107</v>
      </c>
      <c r="B118" s="72" t="s">
        <v>182</v>
      </c>
      <c r="C118" s="96" t="s">
        <v>183</v>
      </c>
      <c r="D118" s="345"/>
      <c r="E118" s="50"/>
      <c r="F118" s="169">
        <f t="shared" si="8"/>
        <v>0</v>
      </c>
      <c r="G118" s="357"/>
      <c r="H118" s="50"/>
      <c r="I118" s="68">
        <f t="shared" si="9"/>
        <v>0</v>
      </c>
      <c r="J118" s="63">
        <f t="shared" si="10"/>
        <v>0</v>
      </c>
      <c r="K118" s="101"/>
      <c r="L118" s="50"/>
      <c r="M118" s="125">
        <f t="shared" si="11"/>
        <v>0</v>
      </c>
      <c r="N118" s="101"/>
      <c r="O118" s="50"/>
      <c r="P118" s="39">
        <f t="shared" si="12"/>
        <v>0</v>
      </c>
      <c r="Q118" s="122">
        <f t="shared" si="13"/>
        <v>0</v>
      </c>
      <c r="T118" s="92"/>
    </row>
    <row r="119" spans="1:20" x14ac:dyDescent="0.2">
      <c r="A119" s="417">
        <v>108</v>
      </c>
      <c r="B119" s="72" t="s">
        <v>184</v>
      </c>
      <c r="C119" s="96" t="s">
        <v>185</v>
      </c>
      <c r="D119" s="345"/>
      <c r="E119" s="50"/>
      <c r="F119" s="169">
        <f t="shared" si="8"/>
        <v>0</v>
      </c>
      <c r="G119" s="357"/>
      <c r="H119" s="50"/>
      <c r="I119" s="68">
        <f t="shared" si="9"/>
        <v>0</v>
      </c>
      <c r="J119" s="63">
        <f t="shared" si="10"/>
        <v>0</v>
      </c>
      <c r="K119" s="101"/>
      <c r="L119" s="50"/>
      <c r="M119" s="125">
        <f t="shared" si="11"/>
        <v>0</v>
      </c>
      <c r="N119" s="101"/>
      <c r="O119" s="50"/>
      <c r="P119" s="39">
        <f t="shared" si="12"/>
        <v>0</v>
      </c>
      <c r="Q119" s="122">
        <f t="shared" si="13"/>
        <v>0</v>
      </c>
      <c r="T119" s="92"/>
    </row>
    <row r="120" spans="1:20" x14ac:dyDescent="0.2">
      <c r="A120" s="417">
        <v>109</v>
      </c>
      <c r="B120" s="47" t="s">
        <v>186</v>
      </c>
      <c r="C120" s="96" t="s">
        <v>187</v>
      </c>
      <c r="D120" s="345"/>
      <c r="E120" s="50"/>
      <c r="F120" s="169">
        <f t="shared" si="8"/>
        <v>0</v>
      </c>
      <c r="G120" s="357"/>
      <c r="H120" s="50"/>
      <c r="I120" s="68">
        <f t="shared" si="9"/>
        <v>0</v>
      </c>
      <c r="J120" s="63">
        <f t="shared" si="10"/>
        <v>0</v>
      </c>
      <c r="K120" s="101"/>
      <c r="L120" s="50"/>
      <c r="M120" s="125">
        <f t="shared" si="11"/>
        <v>0</v>
      </c>
      <c r="N120" s="101"/>
      <c r="O120" s="50"/>
      <c r="P120" s="39">
        <f t="shared" si="12"/>
        <v>0</v>
      </c>
      <c r="Q120" s="122">
        <f t="shared" si="13"/>
        <v>0</v>
      </c>
      <c r="T120" s="92"/>
    </row>
    <row r="121" spans="1:20" x14ac:dyDescent="0.2">
      <c r="A121" s="417">
        <v>110</v>
      </c>
      <c r="B121" s="47" t="s">
        <v>188</v>
      </c>
      <c r="C121" s="96" t="s">
        <v>189</v>
      </c>
      <c r="D121" s="345"/>
      <c r="E121" s="50"/>
      <c r="F121" s="169">
        <f t="shared" si="8"/>
        <v>0</v>
      </c>
      <c r="G121" s="357"/>
      <c r="H121" s="50"/>
      <c r="I121" s="68">
        <f t="shared" si="9"/>
        <v>0</v>
      </c>
      <c r="J121" s="63">
        <f t="shared" si="10"/>
        <v>0</v>
      </c>
      <c r="K121" s="101"/>
      <c r="L121" s="50"/>
      <c r="M121" s="125">
        <f t="shared" si="11"/>
        <v>0</v>
      </c>
      <c r="N121" s="101"/>
      <c r="O121" s="50"/>
      <c r="P121" s="39">
        <f t="shared" si="12"/>
        <v>0</v>
      </c>
      <c r="Q121" s="122">
        <f t="shared" si="13"/>
        <v>0</v>
      </c>
      <c r="T121" s="92"/>
    </row>
    <row r="122" spans="1:20" x14ac:dyDescent="0.2">
      <c r="A122" s="417">
        <v>111</v>
      </c>
      <c r="B122" s="91" t="s">
        <v>278</v>
      </c>
      <c r="C122" s="96" t="s">
        <v>250</v>
      </c>
      <c r="D122" s="345"/>
      <c r="E122" s="50"/>
      <c r="F122" s="169">
        <f t="shared" si="8"/>
        <v>0</v>
      </c>
      <c r="G122" s="357"/>
      <c r="H122" s="50"/>
      <c r="I122" s="68">
        <f t="shared" si="9"/>
        <v>0</v>
      </c>
      <c r="J122" s="63">
        <f t="shared" si="10"/>
        <v>0</v>
      </c>
      <c r="K122" s="101"/>
      <c r="L122" s="50"/>
      <c r="M122" s="125">
        <f t="shared" si="11"/>
        <v>0</v>
      </c>
      <c r="N122" s="101"/>
      <c r="O122" s="50"/>
      <c r="P122" s="39">
        <f t="shared" si="12"/>
        <v>0</v>
      </c>
      <c r="Q122" s="122">
        <f t="shared" si="13"/>
        <v>0</v>
      </c>
      <c r="T122" s="92"/>
    </row>
    <row r="123" spans="1:20" x14ac:dyDescent="0.2">
      <c r="A123" s="417">
        <v>112</v>
      </c>
      <c r="B123" s="72" t="s">
        <v>190</v>
      </c>
      <c r="C123" s="96" t="s">
        <v>191</v>
      </c>
      <c r="D123" s="345"/>
      <c r="E123" s="50"/>
      <c r="F123" s="169">
        <f t="shared" si="8"/>
        <v>0</v>
      </c>
      <c r="G123" s="357"/>
      <c r="H123" s="50"/>
      <c r="I123" s="68">
        <f t="shared" si="9"/>
        <v>0</v>
      </c>
      <c r="J123" s="63">
        <f t="shared" si="10"/>
        <v>0</v>
      </c>
      <c r="K123" s="101"/>
      <c r="L123" s="50"/>
      <c r="M123" s="125">
        <f t="shared" si="11"/>
        <v>0</v>
      </c>
      <c r="N123" s="101"/>
      <c r="O123" s="50"/>
      <c r="P123" s="39">
        <f t="shared" si="12"/>
        <v>0</v>
      </c>
      <c r="Q123" s="122">
        <f t="shared" si="13"/>
        <v>0</v>
      </c>
      <c r="T123" s="92"/>
    </row>
    <row r="124" spans="1:20" x14ac:dyDescent="0.2">
      <c r="A124" s="417">
        <v>113</v>
      </c>
      <c r="B124" s="72" t="s">
        <v>192</v>
      </c>
      <c r="C124" s="96" t="s">
        <v>193</v>
      </c>
      <c r="D124" s="345"/>
      <c r="E124" s="50"/>
      <c r="F124" s="169">
        <f t="shared" si="8"/>
        <v>0</v>
      </c>
      <c r="G124" s="357"/>
      <c r="H124" s="50"/>
      <c r="I124" s="68">
        <f t="shared" si="9"/>
        <v>0</v>
      </c>
      <c r="J124" s="63">
        <f t="shared" si="10"/>
        <v>0</v>
      </c>
      <c r="K124" s="101"/>
      <c r="L124" s="50"/>
      <c r="M124" s="125">
        <f t="shared" si="11"/>
        <v>0</v>
      </c>
      <c r="N124" s="101"/>
      <c r="O124" s="50"/>
      <c r="P124" s="39">
        <f t="shared" si="12"/>
        <v>0</v>
      </c>
      <c r="Q124" s="122">
        <f t="shared" si="13"/>
        <v>0</v>
      </c>
      <c r="T124" s="92"/>
    </row>
    <row r="125" spans="1:20" x14ac:dyDescent="0.2">
      <c r="A125" s="417">
        <v>114</v>
      </c>
      <c r="B125" s="72" t="s">
        <v>194</v>
      </c>
      <c r="C125" s="96" t="s">
        <v>195</v>
      </c>
      <c r="D125" s="345"/>
      <c r="E125" s="50"/>
      <c r="F125" s="169">
        <f t="shared" si="8"/>
        <v>0</v>
      </c>
      <c r="G125" s="357"/>
      <c r="H125" s="50"/>
      <c r="I125" s="68">
        <f t="shared" si="9"/>
        <v>0</v>
      </c>
      <c r="J125" s="63">
        <f t="shared" si="10"/>
        <v>0</v>
      </c>
      <c r="K125" s="101"/>
      <c r="L125" s="50"/>
      <c r="M125" s="125">
        <f t="shared" si="11"/>
        <v>0</v>
      </c>
      <c r="N125" s="101"/>
      <c r="O125" s="50"/>
      <c r="P125" s="39">
        <f t="shared" si="12"/>
        <v>0</v>
      </c>
      <c r="Q125" s="122">
        <f t="shared" si="13"/>
        <v>0</v>
      </c>
      <c r="T125" s="92"/>
    </row>
    <row r="126" spans="1:20" x14ac:dyDescent="0.2">
      <c r="A126" s="417">
        <v>115</v>
      </c>
      <c r="B126" s="416" t="s">
        <v>196</v>
      </c>
      <c r="C126" s="97" t="s">
        <v>294</v>
      </c>
      <c r="D126" s="345"/>
      <c r="E126" s="50"/>
      <c r="F126" s="169">
        <f t="shared" si="8"/>
        <v>0</v>
      </c>
      <c r="G126" s="357"/>
      <c r="H126" s="50"/>
      <c r="I126" s="68">
        <f t="shared" si="9"/>
        <v>0</v>
      </c>
      <c r="J126" s="63">
        <f t="shared" si="10"/>
        <v>0</v>
      </c>
      <c r="K126" s="101"/>
      <c r="L126" s="50"/>
      <c r="M126" s="125">
        <f t="shared" si="11"/>
        <v>0</v>
      </c>
      <c r="N126" s="101"/>
      <c r="O126" s="50"/>
      <c r="P126" s="39">
        <f t="shared" si="12"/>
        <v>0</v>
      </c>
      <c r="Q126" s="122">
        <f t="shared" si="13"/>
        <v>0</v>
      </c>
      <c r="T126" s="92"/>
    </row>
    <row r="127" spans="1:20" x14ac:dyDescent="0.2">
      <c r="A127" s="417">
        <v>116</v>
      </c>
      <c r="B127" s="47" t="s">
        <v>197</v>
      </c>
      <c r="C127" s="96" t="s">
        <v>279</v>
      </c>
      <c r="D127" s="345"/>
      <c r="E127" s="50"/>
      <c r="F127" s="169">
        <f t="shared" si="8"/>
        <v>0</v>
      </c>
      <c r="G127" s="357"/>
      <c r="H127" s="50"/>
      <c r="I127" s="68">
        <f t="shared" si="9"/>
        <v>0</v>
      </c>
      <c r="J127" s="63">
        <f t="shared" si="10"/>
        <v>0</v>
      </c>
      <c r="K127" s="101"/>
      <c r="L127" s="50"/>
      <c r="M127" s="125">
        <f t="shared" si="11"/>
        <v>0</v>
      </c>
      <c r="N127" s="101"/>
      <c r="O127" s="50"/>
      <c r="P127" s="39">
        <f t="shared" si="12"/>
        <v>0</v>
      </c>
      <c r="Q127" s="122">
        <f t="shared" si="13"/>
        <v>0</v>
      </c>
      <c r="T127" s="92"/>
    </row>
    <row r="128" spans="1:20" x14ac:dyDescent="0.2">
      <c r="A128" s="417">
        <v>117</v>
      </c>
      <c r="B128" s="47" t="s">
        <v>198</v>
      </c>
      <c r="C128" s="96" t="s">
        <v>199</v>
      </c>
      <c r="D128" s="345"/>
      <c r="E128" s="50"/>
      <c r="F128" s="169">
        <f t="shared" si="8"/>
        <v>0</v>
      </c>
      <c r="G128" s="357"/>
      <c r="H128" s="50"/>
      <c r="I128" s="68">
        <f t="shared" si="9"/>
        <v>0</v>
      </c>
      <c r="J128" s="63">
        <f t="shared" si="10"/>
        <v>0</v>
      </c>
      <c r="K128" s="101"/>
      <c r="L128" s="50"/>
      <c r="M128" s="125">
        <f t="shared" si="11"/>
        <v>0</v>
      </c>
      <c r="N128" s="101"/>
      <c r="O128" s="50"/>
      <c r="P128" s="39">
        <f t="shared" si="12"/>
        <v>0</v>
      </c>
      <c r="Q128" s="122">
        <f t="shared" si="13"/>
        <v>0</v>
      </c>
      <c r="T128" s="92"/>
    </row>
    <row r="129" spans="1:20" x14ac:dyDescent="0.2">
      <c r="A129" s="417">
        <v>118</v>
      </c>
      <c r="B129" s="47" t="s">
        <v>200</v>
      </c>
      <c r="C129" s="96" t="s">
        <v>201</v>
      </c>
      <c r="D129" s="345"/>
      <c r="E129" s="50"/>
      <c r="F129" s="169">
        <f t="shared" si="8"/>
        <v>0</v>
      </c>
      <c r="G129" s="357"/>
      <c r="H129" s="50"/>
      <c r="I129" s="68">
        <f t="shared" si="9"/>
        <v>0</v>
      </c>
      <c r="J129" s="63">
        <f t="shared" si="10"/>
        <v>0</v>
      </c>
      <c r="K129" s="101"/>
      <c r="L129" s="50"/>
      <c r="M129" s="125">
        <f t="shared" si="11"/>
        <v>0</v>
      </c>
      <c r="N129" s="101"/>
      <c r="O129" s="50"/>
      <c r="P129" s="39">
        <f t="shared" si="12"/>
        <v>0</v>
      </c>
      <c r="Q129" s="122">
        <f t="shared" si="13"/>
        <v>0</v>
      </c>
      <c r="T129" s="92"/>
    </row>
    <row r="130" spans="1:20" x14ac:dyDescent="0.2">
      <c r="A130" s="417">
        <v>119</v>
      </c>
      <c r="B130" s="47" t="s">
        <v>202</v>
      </c>
      <c r="C130" s="96" t="s">
        <v>203</v>
      </c>
      <c r="D130" s="345"/>
      <c r="E130" s="50"/>
      <c r="F130" s="169">
        <f t="shared" si="8"/>
        <v>0</v>
      </c>
      <c r="G130" s="357"/>
      <c r="H130" s="50"/>
      <c r="I130" s="68">
        <f t="shared" si="9"/>
        <v>0</v>
      </c>
      <c r="J130" s="63">
        <f t="shared" si="10"/>
        <v>0</v>
      </c>
      <c r="K130" s="101"/>
      <c r="L130" s="50"/>
      <c r="M130" s="125">
        <f t="shared" si="11"/>
        <v>0</v>
      </c>
      <c r="N130" s="101"/>
      <c r="O130" s="50"/>
      <c r="P130" s="39">
        <f t="shared" si="12"/>
        <v>0</v>
      </c>
      <c r="Q130" s="122">
        <f t="shared" si="13"/>
        <v>0</v>
      </c>
      <c r="T130" s="92"/>
    </row>
    <row r="131" spans="1:20" x14ac:dyDescent="0.2">
      <c r="A131" s="417">
        <v>120</v>
      </c>
      <c r="B131" s="67" t="s">
        <v>204</v>
      </c>
      <c r="C131" s="98" t="s">
        <v>205</v>
      </c>
      <c r="D131" s="345"/>
      <c r="E131" s="50"/>
      <c r="F131" s="169">
        <f t="shared" si="8"/>
        <v>0</v>
      </c>
      <c r="G131" s="357"/>
      <c r="H131" s="50"/>
      <c r="I131" s="68">
        <f t="shared" si="9"/>
        <v>0</v>
      </c>
      <c r="J131" s="63">
        <f t="shared" si="10"/>
        <v>0</v>
      </c>
      <c r="K131" s="101"/>
      <c r="L131" s="50"/>
      <c r="M131" s="125">
        <f t="shared" si="11"/>
        <v>0</v>
      </c>
      <c r="N131" s="101"/>
      <c r="O131" s="50"/>
      <c r="P131" s="39">
        <f t="shared" si="12"/>
        <v>0</v>
      </c>
      <c r="Q131" s="122">
        <f t="shared" si="13"/>
        <v>0</v>
      </c>
      <c r="T131" s="92"/>
    </row>
    <row r="132" spans="1:20" x14ac:dyDescent="0.2">
      <c r="A132" s="417">
        <v>121</v>
      </c>
      <c r="B132" s="72" t="s">
        <v>206</v>
      </c>
      <c r="C132" s="96" t="s">
        <v>207</v>
      </c>
      <c r="D132" s="345"/>
      <c r="E132" s="50"/>
      <c r="F132" s="169">
        <f t="shared" si="8"/>
        <v>0</v>
      </c>
      <c r="G132" s="357"/>
      <c r="H132" s="50"/>
      <c r="I132" s="68">
        <f t="shared" si="9"/>
        <v>0</v>
      </c>
      <c r="J132" s="63">
        <f t="shared" si="10"/>
        <v>0</v>
      </c>
      <c r="K132" s="101"/>
      <c r="L132" s="50"/>
      <c r="M132" s="125">
        <f t="shared" si="11"/>
        <v>0</v>
      </c>
      <c r="N132" s="101"/>
      <c r="O132" s="50"/>
      <c r="P132" s="39">
        <f t="shared" si="12"/>
        <v>0</v>
      </c>
      <c r="Q132" s="122">
        <f t="shared" si="13"/>
        <v>0</v>
      </c>
      <c r="T132" s="92"/>
    </row>
    <row r="133" spans="1:20" x14ac:dyDescent="0.2">
      <c r="A133" s="417">
        <v>122</v>
      </c>
      <c r="B133" s="47" t="s">
        <v>208</v>
      </c>
      <c r="C133" s="96" t="s">
        <v>209</v>
      </c>
      <c r="D133" s="345"/>
      <c r="E133" s="50"/>
      <c r="F133" s="169">
        <f t="shared" si="8"/>
        <v>0</v>
      </c>
      <c r="G133" s="357"/>
      <c r="H133" s="50"/>
      <c r="I133" s="68">
        <f t="shared" si="9"/>
        <v>0</v>
      </c>
      <c r="J133" s="63">
        <f t="shared" si="10"/>
        <v>0</v>
      </c>
      <c r="K133" s="101"/>
      <c r="L133" s="50"/>
      <c r="M133" s="125">
        <f t="shared" si="11"/>
        <v>0</v>
      </c>
      <c r="N133" s="101"/>
      <c r="O133" s="50"/>
      <c r="P133" s="39">
        <f t="shared" si="12"/>
        <v>0</v>
      </c>
      <c r="Q133" s="122">
        <f t="shared" si="13"/>
        <v>0</v>
      </c>
      <c r="T133" s="92"/>
    </row>
    <row r="134" spans="1:20" x14ac:dyDescent="0.2">
      <c r="A134" s="417">
        <v>123</v>
      </c>
      <c r="B134" s="72" t="s">
        <v>210</v>
      </c>
      <c r="C134" s="96" t="s">
        <v>247</v>
      </c>
      <c r="D134" s="345"/>
      <c r="E134" s="50"/>
      <c r="F134" s="169">
        <f t="shared" si="8"/>
        <v>0</v>
      </c>
      <c r="G134" s="357"/>
      <c r="H134" s="50"/>
      <c r="I134" s="68">
        <f t="shared" si="9"/>
        <v>0</v>
      </c>
      <c r="J134" s="63">
        <f t="shared" si="10"/>
        <v>0</v>
      </c>
      <c r="K134" s="101"/>
      <c r="L134" s="50"/>
      <c r="M134" s="125">
        <f t="shared" si="11"/>
        <v>0</v>
      </c>
      <c r="N134" s="101"/>
      <c r="O134" s="50"/>
      <c r="P134" s="39">
        <f t="shared" si="12"/>
        <v>0</v>
      </c>
      <c r="Q134" s="122">
        <f t="shared" si="13"/>
        <v>0</v>
      </c>
      <c r="T134" s="92"/>
    </row>
    <row r="135" spans="1:20" x14ac:dyDescent="0.2">
      <c r="A135" s="417">
        <v>124</v>
      </c>
      <c r="B135" s="47" t="s">
        <v>211</v>
      </c>
      <c r="C135" s="96" t="s">
        <v>212</v>
      </c>
      <c r="D135" s="345"/>
      <c r="E135" s="50"/>
      <c r="F135" s="169">
        <f t="shared" si="8"/>
        <v>0</v>
      </c>
      <c r="G135" s="357"/>
      <c r="H135" s="50"/>
      <c r="I135" s="68">
        <f t="shared" si="9"/>
        <v>0</v>
      </c>
      <c r="J135" s="63">
        <f t="shared" si="10"/>
        <v>0</v>
      </c>
      <c r="K135" s="101"/>
      <c r="L135" s="50"/>
      <c r="M135" s="125">
        <f t="shared" si="11"/>
        <v>0</v>
      </c>
      <c r="N135" s="101"/>
      <c r="O135" s="50"/>
      <c r="P135" s="39">
        <f t="shared" si="12"/>
        <v>0</v>
      </c>
      <c r="Q135" s="122">
        <f t="shared" si="13"/>
        <v>0</v>
      </c>
      <c r="T135" s="92"/>
    </row>
    <row r="136" spans="1:20" x14ac:dyDescent="0.2">
      <c r="A136" s="417">
        <v>125</v>
      </c>
      <c r="B136" s="47" t="s">
        <v>213</v>
      </c>
      <c r="C136" s="96" t="s">
        <v>41</v>
      </c>
      <c r="D136" s="345"/>
      <c r="E136" s="50"/>
      <c r="F136" s="169">
        <f t="shared" si="8"/>
        <v>0</v>
      </c>
      <c r="G136" s="357"/>
      <c r="H136" s="50"/>
      <c r="I136" s="68">
        <f t="shared" si="9"/>
        <v>0</v>
      </c>
      <c r="J136" s="63">
        <f t="shared" si="10"/>
        <v>0</v>
      </c>
      <c r="K136" s="101"/>
      <c r="L136" s="50"/>
      <c r="M136" s="125">
        <f t="shared" si="11"/>
        <v>0</v>
      </c>
      <c r="N136" s="101"/>
      <c r="O136" s="50"/>
      <c r="P136" s="39">
        <f t="shared" si="12"/>
        <v>0</v>
      </c>
      <c r="Q136" s="122">
        <f t="shared" si="13"/>
        <v>0</v>
      </c>
      <c r="T136" s="92"/>
    </row>
    <row r="137" spans="1:20" x14ac:dyDescent="0.2">
      <c r="A137" s="417">
        <v>126</v>
      </c>
      <c r="B137" s="72" t="s">
        <v>214</v>
      </c>
      <c r="C137" s="96" t="s">
        <v>47</v>
      </c>
      <c r="D137" s="345"/>
      <c r="E137" s="50"/>
      <c r="F137" s="169">
        <f t="shared" si="8"/>
        <v>0</v>
      </c>
      <c r="G137" s="357"/>
      <c r="H137" s="50"/>
      <c r="I137" s="68">
        <f t="shared" si="9"/>
        <v>0</v>
      </c>
      <c r="J137" s="63">
        <f t="shared" si="10"/>
        <v>0</v>
      </c>
      <c r="K137" s="101"/>
      <c r="L137" s="50"/>
      <c r="M137" s="125">
        <f t="shared" si="11"/>
        <v>0</v>
      </c>
      <c r="N137" s="101"/>
      <c r="O137" s="50"/>
      <c r="P137" s="39">
        <f t="shared" si="12"/>
        <v>0</v>
      </c>
      <c r="Q137" s="122">
        <f t="shared" si="13"/>
        <v>0</v>
      </c>
      <c r="T137" s="92"/>
    </row>
    <row r="138" spans="1:20" x14ac:dyDescent="0.2">
      <c r="A138" s="417">
        <v>127</v>
      </c>
      <c r="B138" s="47" t="s">
        <v>215</v>
      </c>
      <c r="C138" s="96" t="s">
        <v>251</v>
      </c>
      <c r="D138" s="345"/>
      <c r="E138" s="50"/>
      <c r="F138" s="169">
        <f t="shared" ref="F138:F151" si="14">SUM(D138:E138)</f>
        <v>0</v>
      </c>
      <c r="G138" s="357"/>
      <c r="H138" s="50"/>
      <c r="I138" s="68">
        <f t="shared" ref="I138:I151" si="15">SUM(G138:H138)</f>
        <v>0</v>
      </c>
      <c r="J138" s="63">
        <f t="shared" ref="J138:J151" si="16">F138+I138</f>
        <v>0</v>
      </c>
      <c r="K138" s="101"/>
      <c r="L138" s="50"/>
      <c r="M138" s="125">
        <f t="shared" ref="M138:M151" si="17">SUM(K138:L138)</f>
        <v>0</v>
      </c>
      <c r="N138" s="101"/>
      <c r="O138" s="50"/>
      <c r="P138" s="39">
        <f t="shared" ref="P138:P151" si="18">SUM(N138:O138)</f>
        <v>0</v>
      </c>
      <c r="Q138" s="122">
        <f t="shared" ref="Q138:Q151" si="19">J138+M138+P138</f>
        <v>0</v>
      </c>
      <c r="T138" s="92"/>
    </row>
    <row r="139" spans="1:20" x14ac:dyDescent="0.2">
      <c r="A139" s="417">
        <v>128</v>
      </c>
      <c r="B139" s="72" t="s">
        <v>216</v>
      </c>
      <c r="C139" s="96" t="s">
        <v>49</v>
      </c>
      <c r="D139" s="345"/>
      <c r="E139" s="50"/>
      <c r="F139" s="169">
        <f t="shared" si="14"/>
        <v>0</v>
      </c>
      <c r="G139" s="357"/>
      <c r="H139" s="50"/>
      <c r="I139" s="68">
        <f t="shared" si="15"/>
        <v>0</v>
      </c>
      <c r="J139" s="63">
        <f t="shared" si="16"/>
        <v>0</v>
      </c>
      <c r="K139" s="101"/>
      <c r="L139" s="50"/>
      <c r="M139" s="125">
        <f t="shared" si="17"/>
        <v>0</v>
      </c>
      <c r="N139" s="101"/>
      <c r="O139" s="50"/>
      <c r="P139" s="39">
        <f t="shared" si="18"/>
        <v>0</v>
      </c>
      <c r="Q139" s="122">
        <f t="shared" si="19"/>
        <v>0</v>
      </c>
      <c r="T139" s="92"/>
    </row>
    <row r="140" spans="1:20" x14ac:dyDescent="0.2">
      <c r="A140" s="417">
        <v>129</v>
      </c>
      <c r="B140" s="72" t="s">
        <v>217</v>
      </c>
      <c r="C140" s="96" t="s">
        <v>48</v>
      </c>
      <c r="D140" s="345"/>
      <c r="E140" s="50"/>
      <c r="F140" s="169">
        <f t="shared" si="14"/>
        <v>0</v>
      </c>
      <c r="G140" s="357"/>
      <c r="H140" s="50"/>
      <c r="I140" s="68">
        <f t="shared" si="15"/>
        <v>0</v>
      </c>
      <c r="J140" s="63">
        <f t="shared" si="16"/>
        <v>0</v>
      </c>
      <c r="K140" s="101"/>
      <c r="L140" s="50"/>
      <c r="M140" s="125">
        <f t="shared" si="17"/>
        <v>0</v>
      </c>
      <c r="N140" s="101"/>
      <c r="O140" s="50"/>
      <c r="P140" s="39">
        <f t="shared" si="18"/>
        <v>0</v>
      </c>
      <c r="Q140" s="122">
        <f t="shared" si="19"/>
        <v>0</v>
      </c>
      <c r="T140" s="92"/>
    </row>
    <row r="141" spans="1:20" x14ac:dyDescent="0.2">
      <c r="A141" s="417">
        <v>130</v>
      </c>
      <c r="B141" s="47" t="s">
        <v>218</v>
      </c>
      <c r="C141" s="96" t="s">
        <v>219</v>
      </c>
      <c r="D141" s="345"/>
      <c r="E141" s="50"/>
      <c r="F141" s="169">
        <f t="shared" si="14"/>
        <v>0</v>
      </c>
      <c r="G141" s="357"/>
      <c r="H141" s="50"/>
      <c r="I141" s="68">
        <f t="shared" si="15"/>
        <v>0</v>
      </c>
      <c r="J141" s="63">
        <f t="shared" si="16"/>
        <v>0</v>
      </c>
      <c r="K141" s="101"/>
      <c r="L141" s="50"/>
      <c r="M141" s="125">
        <f t="shared" si="17"/>
        <v>0</v>
      </c>
      <c r="N141" s="101"/>
      <c r="O141" s="50"/>
      <c r="P141" s="39">
        <f t="shared" si="18"/>
        <v>0</v>
      </c>
      <c r="Q141" s="122">
        <f t="shared" si="19"/>
        <v>0</v>
      </c>
      <c r="T141" s="92"/>
    </row>
    <row r="142" spans="1:20" x14ac:dyDescent="0.2">
      <c r="A142" s="417">
        <v>131</v>
      </c>
      <c r="B142" s="47" t="s">
        <v>220</v>
      </c>
      <c r="C142" s="96" t="s">
        <v>42</v>
      </c>
      <c r="D142" s="345"/>
      <c r="E142" s="50"/>
      <c r="F142" s="169">
        <f t="shared" si="14"/>
        <v>0</v>
      </c>
      <c r="G142" s="357"/>
      <c r="H142" s="50"/>
      <c r="I142" s="68">
        <f t="shared" si="15"/>
        <v>0</v>
      </c>
      <c r="J142" s="63">
        <f t="shared" si="16"/>
        <v>0</v>
      </c>
      <c r="K142" s="101"/>
      <c r="L142" s="50"/>
      <c r="M142" s="125">
        <f t="shared" si="17"/>
        <v>0</v>
      </c>
      <c r="N142" s="101"/>
      <c r="O142" s="50"/>
      <c r="P142" s="39">
        <f t="shared" si="18"/>
        <v>0</v>
      </c>
      <c r="Q142" s="122">
        <f t="shared" si="19"/>
        <v>0</v>
      </c>
      <c r="T142" s="92"/>
    </row>
    <row r="143" spans="1:20" x14ac:dyDescent="0.2">
      <c r="A143" s="417">
        <v>132</v>
      </c>
      <c r="B143" s="47" t="s">
        <v>221</v>
      </c>
      <c r="C143" s="96" t="s">
        <v>249</v>
      </c>
      <c r="D143" s="345"/>
      <c r="E143" s="50"/>
      <c r="F143" s="169">
        <f t="shared" si="14"/>
        <v>0</v>
      </c>
      <c r="G143" s="357"/>
      <c r="H143" s="50"/>
      <c r="I143" s="68">
        <f t="shared" si="15"/>
        <v>0</v>
      </c>
      <c r="J143" s="63">
        <f t="shared" si="16"/>
        <v>0</v>
      </c>
      <c r="K143" s="101"/>
      <c r="L143" s="50"/>
      <c r="M143" s="125">
        <f t="shared" si="17"/>
        <v>0</v>
      </c>
      <c r="N143" s="101"/>
      <c r="O143" s="50"/>
      <c r="P143" s="39">
        <f t="shared" si="18"/>
        <v>0</v>
      </c>
      <c r="Q143" s="122">
        <f t="shared" si="19"/>
        <v>0</v>
      </c>
      <c r="T143" s="92"/>
    </row>
    <row r="144" spans="1:20" x14ac:dyDescent="0.2">
      <c r="A144" s="417">
        <v>133</v>
      </c>
      <c r="B144" s="47" t="s">
        <v>222</v>
      </c>
      <c r="C144" s="96" t="s">
        <v>223</v>
      </c>
      <c r="D144" s="345">
        <v>3077757.96</v>
      </c>
      <c r="E144" s="50"/>
      <c r="F144" s="169">
        <f t="shared" si="14"/>
        <v>3077757.96</v>
      </c>
      <c r="G144" s="357">
        <v>730888.86</v>
      </c>
      <c r="H144" s="50"/>
      <c r="I144" s="68">
        <f t="shared" si="15"/>
        <v>730888.86</v>
      </c>
      <c r="J144" s="63">
        <f t="shared" si="16"/>
        <v>3808646.82</v>
      </c>
      <c r="K144" s="101"/>
      <c r="L144" s="50"/>
      <c r="M144" s="125">
        <f t="shared" si="17"/>
        <v>0</v>
      </c>
      <c r="N144" s="101"/>
      <c r="O144" s="50"/>
      <c r="P144" s="39">
        <f t="shared" si="18"/>
        <v>0</v>
      </c>
      <c r="Q144" s="122">
        <f t="shared" si="19"/>
        <v>3808646.82</v>
      </c>
      <c r="T144" s="92"/>
    </row>
    <row r="145" spans="1:20" x14ac:dyDescent="0.2">
      <c r="A145" s="417">
        <v>134</v>
      </c>
      <c r="B145" s="47" t="s">
        <v>224</v>
      </c>
      <c r="C145" s="96" t="s">
        <v>225</v>
      </c>
      <c r="D145" s="292"/>
      <c r="E145" s="50"/>
      <c r="F145" s="169">
        <f t="shared" si="14"/>
        <v>0</v>
      </c>
      <c r="G145" s="50"/>
      <c r="H145" s="50"/>
      <c r="I145" s="68">
        <f t="shared" si="15"/>
        <v>0</v>
      </c>
      <c r="J145" s="63">
        <f t="shared" si="16"/>
        <v>0</v>
      </c>
      <c r="K145" s="101"/>
      <c r="L145" s="50"/>
      <c r="M145" s="125">
        <f t="shared" si="17"/>
        <v>0</v>
      </c>
      <c r="N145" s="101"/>
      <c r="O145" s="50"/>
      <c r="P145" s="39">
        <f t="shared" si="18"/>
        <v>0</v>
      </c>
      <c r="Q145" s="122">
        <f t="shared" si="19"/>
        <v>0</v>
      </c>
      <c r="T145" s="92"/>
    </row>
    <row r="146" spans="1:20" x14ac:dyDescent="0.2">
      <c r="A146" s="417">
        <v>135</v>
      </c>
      <c r="B146" s="72" t="s">
        <v>226</v>
      </c>
      <c r="C146" s="96" t="s">
        <v>227</v>
      </c>
      <c r="D146" s="292"/>
      <c r="E146" s="50"/>
      <c r="F146" s="169">
        <f t="shared" si="14"/>
        <v>0</v>
      </c>
      <c r="G146" s="50"/>
      <c r="H146" s="50"/>
      <c r="I146" s="68">
        <f t="shared" si="15"/>
        <v>0</v>
      </c>
      <c r="J146" s="63">
        <f t="shared" si="16"/>
        <v>0</v>
      </c>
      <c r="K146" s="101"/>
      <c r="L146" s="50"/>
      <c r="M146" s="125">
        <f t="shared" si="17"/>
        <v>0</v>
      </c>
      <c r="N146" s="101"/>
      <c r="O146" s="50"/>
      <c r="P146" s="39">
        <f t="shared" si="18"/>
        <v>0</v>
      </c>
      <c r="Q146" s="122">
        <f t="shared" si="19"/>
        <v>0</v>
      </c>
      <c r="T146" s="92"/>
    </row>
    <row r="147" spans="1:20" x14ac:dyDescent="0.2">
      <c r="A147" s="417">
        <v>136</v>
      </c>
      <c r="B147" s="47" t="s">
        <v>228</v>
      </c>
      <c r="C147" s="96" t="s">
        <v>229</v>
      </c>
      <c r="D147" s="292"/>
      <c r="E147" s="50"/>
      <c r="F147" s="169">
        <f t="shared" si="14"/>
        <v>0</v>
      </c>
      <c r="G147" s="50"/>
      <c r="H147" s="50"/>
      <c r="I147" s="68">
        <f t="shared" si="15"/>
        <v>0</v>
      </c>
      <c r="J147" s="63">
        <f t="shared" si="16"/>
        <v>0</v>
      </c>
      <c r="K147" s="101"/>
      <c r="L147" s="50"/>
      <c r="M147" s="125">
        <f t="shared" si="17"/>
        <v>0</v>
      </c>
      <c r="N147" s="101"/>
      <c r="O147" s="50"/>
      <c r="P147" s="39">
        <f t="shared" si="18"/>
        <v>0</v>
      </c>
      <c r="Q147" s="122">
        <f t="shared" si="19"/>
        <v>0</v>
      </c>
      <c r="T147" s="92"/>
    </row>
    <row r="148" spans="1:20" x14ac:dyDescent="0.2">
      <c r="A148" s="417">
        <v>137</v>
      </c>
      <c r="B148" s="47" t="s">
        <v>282</v>
      </c>
      <c r="C148" s="98" t="s">
        <v>283</v>
      </c>
      <c r="D148" s="292"/>
      <c r="E148" s="50">
        <v>77505688.590000004</v>
      </c>
      <c r="F148" s="169">
        <f t="shared" si="14"/>
        <v>77505688.590000004</v>
      </c>
      <c r="G148" s="50"/>
      <c r="H148" s="50">
        <v>47163811.259999998</v>
      </c>
      <c r="I148" s="68">
        <f t="shared" si="15"/>
        <v>47163811.259999998</v>
      </c>
      <c r="J148" s="63">
        <f t="shared" si="16"/>
        <v>124669499.84999999</v>
      </c>
      <c r="K148" s="101"/>
      <c r="L148" s="50">
        <v>315548662.44999999</v>
      </c>
      <c r="M148" s="125">
        <f t="shared" si="17"/>
        <v>315548662.44999999</v>
      </c>
      <c r="N148" s="101"/>
      <c r="O148" s="50">
        <v>3621222.16</v>
      </c>
      <c r="P148" s="39">
        <f t="shared" si="18"/>
        <v>3621222.16</v>
      </c>
      <c r="Q148" s="122">
        <f t="shared" si="19"/>
        <v>443839384.45999998</v>
      </c>
      <c r="T148" s="92"/>
    </row>
    <row r="149" spans="1:20" x14ac:dyDescent="0.2">
      <c r="A149" s="334">
        <v>138</v>
      </c>
      <c r="B149" s="48" t="s">
        <v>284</v>
      </c>
      <c r="C149" s="329" t="s">
        <v>285</v>
      </c>
      <c r="D149" s="100"/>
      <c r="E149" s="50"/>
      <c r="F149" s="169">
        <f t="shared" si="14"/>
        <v>0</v>
      </c>
      <c r="G149" s="50"/>
      <c r="H149" s="50"/>
      <c r="I149" s="68">
        <f t="shared" si="15"/>
        <v>0</v>
      </c>
      <c r="J149" s="63">
        <f t="shared" si="16"/>
        <v>0</v>
      </c>
      <c r="K149" s="101"/>
      <c r="L149" s="50"/>
      <c r="M149" s="125">
        <f t="shared" si="17"/>
        <v>0</v>
      </c>
      <c r="N149" s="292"/>
      <c r="O149" s="50"/>
      <c r="P149" s="125">
        <f t="shared" si="18"/>
        <v>0</v>
      </c>
      <c r="Q149" s="296">
        <f t="shared" si="19"/>
        <v>0</v>
      </c>
      <c r="T149" s="92"/>
    </row>
    <row r="150" spans="1:20" x14ac:dyDescent="0.2">
      <c r="A150" s="334">
        <v>139</v>
      </c>
      <c r="B150" s="47" t="s">
        <v>286</v>
      </c>
      <c r="C150" s="329" t="s">
        <v>287</v>
      </c>
      <c r="D150" s="100"/>
      <c r="E150" s="50"/>
      <c r="F150" s="169">
        <f t="shared" si="14"/>
        <v>0</v>
      </c>
      <c r="G150" s="50"/>
      <c r="H150" s="50"/>
      <c r="I150" s="68">
        <f t="shared" si="15"/>
        <v>0</v>
      </c>
      <c r="J150" s="119">
        <f t="shared" si="16"/>
        <v>0</v>
      </c>
      <c r="K150" s="292"/>
      <c r="L150" s="50"/>
      <c r="M150" s="301">
        <f t="shared" si="17"/>
        <v>0</v>
      </c>
      <c r="N150" s="292"/>
      <c r="O150" s="50"/>
      <c r="P150" s="125">
        <f t="shared" si="18"/>
        <v>0</v>
      </c>
      <c r="Q150" s="296">
        <f t="shared" si="19"/>
        <v>0</v>
      </c>
      <c r="T150" s="92"/>
    </row>
    <row r="151" spans="1:20" x14ac:dyDescent="0.2">
      <c r="A151" s="335">
        <v>140</v>
      </c>
      <c r="B151" s="44" t="s">
        <v>292</v>
      </c>
      <c r="C151" s="250" t="s">
        <v>293</v>
      </c>
      <c r="D151" s="251"/>
      <c r="E151" s="116"/>
      <c r="F151" s="197">
        <f t="shared" si="14"/>
        <v>0</v>
      </c>
      <c r="G151" s="116"/>
      <c r="H151" s="116"/>
      <c r="I151" s="196">
        <f t="shared" si="15"/>
        <v>0</v>
      </c>
      <c r="J151" s="336">
        <f t="shared" si="16"/>
        <v>0</v>
      </c>
      <c r="K151" s="118"/>
      <c r="L151" s="116"/>
      <c r="M151" s="199">
        <f t="shared" si="17"/>
        <v>0</v>
      </c>
      <c r="N151" s="118"/>
      <c r="O151" s="116"/>
      <c r="P151" s="198">
        <f t="shared" si="18"/>
        <v>0</v>
      </c>
      <c r="Q151" s="297">
        <f t="shared" si="19"/>
        <v>0</v>
      </c>
      <c r="T151" s="92"/>
    </row>
    <row r="152" spans="1:20" x14ac:dyDescent="0.2">
      <c r="A152" s="334">
        <v>141</v>
      </c>
      <c r="B152" s="328" t="s">
        <v>339</v>
      </c>
      <c r="C152" s="330" t="s">
        <v>338</v>
      </c>
      <c r="D152" s="100"/>
      <c r="E152" s="50"/>
      <c r="F152" s="169">
        <f t="shared" ref="F152" si="20">SUM(D152:E152)</f>
        <v>0</v>
      </c>
      <c r="G152" s="50"/>
      <c r="H152" s="50"/>
      <c r="I152" s="68">
        <f t="shared" ref="I152" si="21">SUM(G152:H152)</f>
        <v>0</v>
      </c>
      <c r="J152" s="119">
        <f t="shared" ref="J152" si="22">F152+I152</f>
        <v>0</v>
      </c>
      <c r="K152" s="292"/>
      <c r="L152" s="50"/>
      <c r="M152" s="301">
        <f t="shared" ref="M152" si="23">SUM(K152:L152)</f>
        <v>0</v>
      </c>
      <c r="N152" s="292"/>
      <c r="O152" s="50"/>
      <c r="P152" s="125">
        <f t="shared" ref="P152" si="24">SUM(N152:O152)</f>
        <v>0</v>
      </c>
      <c r="Q152" s="296">
        <f t="shared" ref="Q152" si="25">J152+M152+P152</f>
        <v>0</v>
      </c>
      <c r="T152" s="92"/>
    </row>
    <row r="153" spans="1:20" ht="12.75" thickBot="1" x14ac:dyDescent="0.25">
      <c r="A153" s="273">
        <v>142</v>
      </c>
      <c r="B153" s="315" t="s">
        <v>341</v>
      </c>
      <c r="C153" s="300" t="s">
        <v>340</v>
      </c>
      <c r="D153" s="279"/>
      <c r="E153" s="274"/>
      <c r="F153" s="275">
        <f t="shared" ref="F153" si="26">SUM(D153:E153)</f>
        <v>0</v>
      </c>
      <c r="G153" s="274"/>
      <c r="H153" s="274"/>
      <c r="I153" s="302">
        <f t="shared" ref="I153" si="27">SUM(G153:H153)</f>
        <v>0</v>
      </c>
      <c r="J153" s="337">
        <f t="shared" ref="J153" si="28">F153+I153</f>
        <v>0</v>
      </c>
      <c r="K153" s="279"/>
      <c r="L153" s="274"/>
      <c r="M153" s="278">
        <f t="shared" ref="M153" si="29">SUM(K153:L153)</f>
        <v>0</v>
      </c>
      <c r="N153" s="279"/>
      <c r="O153" s="274"/>
      <c r="P153" s="303">
        <f t="shared" ref="P153" si="30">SUM(N153:O153)</f>
        <v>0</v>
      </c>
      <c r="Q153" s="298">
        <f t="shared" ref="Q153" si="31">J153+M153+P153</f>
        <v>0</v>
      </c>
      <c r="T153" s="92"/>
    </row>
  </sheetData>
  <mergeCells count="15">
    <mergeCell ref="A1:P1"/>
    <mergeCell ref="A3:A5"/>
    <mergeCell ref="B3:B5"/>
    <mergeCell ref="C3:C5"/>
    <mergeCell ref="D3:J3"/>
    <mergeCell ref="J4:J5"/>
    <mergeCell ref="D4:F4"/>
    <mergeCell ref="G4:I4"/>
    <mergeCell ref="K3:M4"/>
    <mergeCell ref="N3:P4"/>
    <mergeCell ref="A6:C6"/>
    <mergeCell ref="A8:C8"/>
    <mergeCell ref="A91:A94"/>
    <mergeCell ref="B91:B94"/>
    <mergeCell ref="Q3:Q5"/>
  </mergeCells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55"/>
  <sheetViews>
    <sheetView zoomScale="90" zoomScaleNormal="90" workbookViewId="0">
      <pane xSplit="3" ySplit="8" topLeftCell="D9" activePane="bottomRight" state="frozen"/>
      <selection activeCell="C173" sqref="C173"/>
      <selection pane="topRight" activeCell="C173" sqref="C173"/>
      <selection pane="bottomLeft" activeCell="C173" sqref="C173"/>
      <selection pane="bottomRight" activeCell="L16" sqref="L16"/>
    </sheetView>
  </sheetViews>
  <sheetFormatPr defaultRowHeight="12" x14ac:dyDescent="0.2"/>
  <cols>
    <col min="1" max="1" width="5.85546875" style="1" customWidth="1"/>
    <col min="2" max="2" width="9.140625" style="1"/>
    <col min="3" max="3" width="35.5703125" style="28" customWidth="1"/>
    <col min="4" max="4" width="15.140625" style="30" customWidth="1"/>
    <col min="5" max="5" width="15" style="30" customWidth="1"/>
    <col min="6" max="6" width="15.140625" style="92" customWidth="1"/>
    <col min="7" max="7" width="14.7109375" style="30" customWidth="1"/>
    <col min="8" max="8" width="14.42578125" style="92" customWidth="1"/>
    <col min="9" max="9" width="15.5703125" style="30" customWidth="1"/>
    <col min="10" max="10" width="14.42578125" style="30" customWidth="1"/>
    <col min="11" max="11" width="16" style="92" customWidth="1"/>
    <col min="12" max="12" width="15.85546875" style="30" customWidth="1"/>
    <col min="13" max="16384" width="9.140625" style="1"/>
  </cols>
  <sheetData>
    <row r="1" spans="1:14" ht="15.75" x14ac:dyDescent="0.2">
      <c r="A1" s="580" t="s">
        <v>320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</row>
    <row r="2" spans="1:14" ht="12.75" thickBot="1" x14ac:dyDescent="0.25"/>
    <row r="3" spans="1:14" ht="16.5" customHeight="1" x14ac:dyDescent="0.2">
      <c r="A3" s="455" t="s">
        <v>45</v>
      </c>
      <c r="B3" s="458" t="s">
        <v>295</v>
      </c>
      <c r="C3" s="461" t="s">
        <v>46</v>
      </c>
      <c r="D3" s="486" t="s">
        <v>290</v>
      </c>
      <c r="E3" s="590"/>
      <c r="F3" s="590"/>
      <c r="G3" s="590"/>
      <c r="H3" s="591"/>
      <c r="I3" s="499" t="s">
        <v>326</v>
      </c>
      <c r="J3" s="501" t="s">
        <v>288</v>
      </c>
      <c r="K3" s="588" t="s">
        <v>289</v>
      </c>
    </row>
    <row r="4" spans="1:14" ht="16.5" customHeight="1" x14ac:dyDescent="0.2">
      <c r="A4" s="562"/>
      <c r="B4" s="581"/>
      <c r="C4" s="566"/>
      <c r="D4" s="570" t="s">
        <v>252</v>
      </c>
      <c r="E4" s="596"/>
      <c r="F4" s="597"/>
      <c r="G4" s="598" t="s">
        <v>253</v>
      </c>
      <c r="H4" s="584" t="s">
        <v>257</v>
      </c>
      <c r="I4" s="592"/>
      <c r="J4" s="594"/>
      <c r="K4" s="589"/>
    </row>
    <row r="5" spans="1:14" ht="52.5" customHeight="1" thickBot="1" x14ac:dyDescent="0.25">
      <c r="A5" s="457"/>
      <c r="B5" s="460"/>
      <c r="C5" s="463"/>
      <c r="D5" s="40" t="s">
        <v>252</v>
      </c>
      <c r="E5" s="41" t="s">
        <v>322</v>
      </c>
      <c r="F5" s="206" t="s">
        <v>300</v>
      </c>
      <c r="G5" s="426"/>
      <c r="H5" s="431"/>
      <c r="I5" s="593"/>
      <c r="J5" s="595"/>
      <c r="K5" s="579"/>
    </row>
    <row r="6" spans="1:14" s="93" customFormat="1" x14ac:dyDescent="0.2">
      <c r="A6" s="447" t="s">
        <v>246</v>
      </c>
      <c r="B6" s="448"/>
      <c r="C6" s="449"/>
      <c r="D6" s="227">
        <f>SUM(D7:D8)</f>
        <v>182240400</v>
      </c>
      <c r="E6" s="205">
        <f>SUM(E7:E8)</f>
        <v>128086580.16</v>
      </c>
      <c r="F6" s="205">
        <f>SUM(F7:F8)</f>
        <v>310327702.99999994</v>
      </c>
      <c r="G6" s="205">
        <f>SUM(G7:G8)</f>
        <v>229211823.57000002</v>
      </c>
      <c r="H6" s="229">
        <f>SUM(H7:H8)</f>
        <v>539539526.56999993</v>
      </c>
      <c r="I6" s="204">
        <f>SUM(I7:I8)</f>
        <v>1325404960.6500001</v>
      </c>
      <c r="J6" s="204">
        <f>SUM(J7:J8)</f>
        <v>27021674.010000002</v>
      </c>
      <c r="K6" s="231">
        <f>SUM(K7:K8)</f>
        <v>1891966161.2299998</v>
      </c>
      <c r="L6" s="92"/>
    </row>
    <row r="7" spans="1:14" ht="12.75" customHeight="1" x14ac:dyDescent="0.2">
      <c r="A7" s="102"/>
      <c r="B7" s="44"/>
      <c r="C7" s="95" t="s">
        <v>55</v>
      </c>
      <c r="D7" s="228"/>
      <c r="E7" s="66"/>
      <c r="F7" s="68">
        <v>722.84</v>
      </c>
      <c r="G7" s="50">
        <v>48.8</v>
      </c>
      <c r="H7" s="230">
        <f t="shared" ref="H7" si="0">SUM(F7:G7)</f>
        <v>771.64</v>
      </c>
      <c r="I7" s="62">
        <v>2537.81</v>
      </c>
      <c r="J7" s="164">
        <v>319.41000000000003</v>
      </c>
      <c r="K7" s="170">
        <f t="shared" ref="K7" si="1">H7+I7+J7</f>
        <v>3628.8599999999997</v>
      </c>
    </row>
    <row r="8" spans="1:14" s="93" customFormat="1" ht="12.75" customHeight="1" x14ac:dyDescent="0.2">
      <c r="A8" s="450" t="s">
        <v>245</v>
      </c>
      <c r="B8" s="451"/>
      <c r="C8" s="452"/>
      <c r="D8" s="214">
        <f>SUM(D9:D153)-D91</f>
        <v>182240400</v>
      </c>
      <c r="E8" s="323">
        <f t="shared" ref="E8:K8" si="2">SUM(E9:E153)-E91</f>
        <v>128086580.16</v>
      </c>
      <c r="F8" s="314">
        <f t="shared" si="2"/>
        <v>310326980.15999997</v>
      </c>
      <c r="G8" s="323">
        <f t="shared" si="2"/>
        <v>229211774.77000001</v>
      </c>
      <c r="H8" s="314">
        <f t="shared" si="2"/>
        <v>539538754.92999995</v>
      </c>
      <c r="I8" s="214">
        <f t="shared" si="2"/>
        <v>1325402422.8400002</v>
      </c>
      <c r="J8" s="214">
        <f t="shared" si="2"/>
        <v>27021354.600000001</v>
      </c>
      <c r="K8" s="299">
        <f t="shared" si="2"/>
        <v>1891962532.3699999</v>
      </c>
      <c r="L8" s="92"/>
      <c r="N8" s="30"/>
    </row>
    <row r="9" spans="1:14" x14ac:dyDescent="0.2">
      <c r="A9" s="417">
        <v>1</v>
      </c>
      <c r="B9" s="72" t="s">
        <v>57</v>
      </c>
      <c r="C9" s="96" t="s">
        <v>43</v>
      </c>
      <c r="D9" s="345">
        <v>812250</v>
      </c>
      <c r="E9" s="66"/>
      <c r="F9" s="68">
        <f>SUM(D9:E9)</f>
        <v>812250</v>
      </c>
      <c r="G9" s="50">
        <v>577414.75</v>
      </c>
      <c r="H9" s="119">
        <f>SUM(F9:G9)</f>
        <v>1389664.75</v>
      </c>
      <c r="I9" s="62"/>
      <c r="J9" s="164"/>
      <c r="K9" s="296">
        <f>H9+I9+J9</f>
        <v>1389664.75</v>
      </c>
      <c r="N9" s="30"/>
    </row>
    <row r="10" spans="1:14" x14ac:dyDescent="0.2">
      <c r="A10" s="417">
        <v>2</v>
      </c>
      <c r="B10" s="72" t="s">
        <v>58</v>
      </c>
      <c r="C10" s="96" t="s">
        <v>230</v>
      </c>
      <c r="D10" s="345">
        <v>1555530</v>
      </c>
      <c r="E10" s="66"/>
      <c r="F10" s="68">
        <f>SUM(D10:E10)</f>
        <v>1555530</v>
      </c>
      <c r="G10" s="50">
        <v>1157260.72</v>
      </c>
      <c r="H10" s="119">
        <f t="shared" ref="H10:H73" si="3">SUM(F10:G10)</f>
        <v>2712790.7199999997</v>
      </c>
      <c r="I10" s="62"/>
      <c r="J10" s="164"/>
      <c r="K10" s="296">
        <f t="shared" ref="K10:K73" si="4">H10+I10+J10</f>
        <v>2712790.7199999997</v>
      </c>
      <c r="N10" s="30"/>
    </row>
    <row r="11" spans="1:14" x14ac:dyDescent="0.2">
      <c r="A11" s="417">
        <v>3</v>
      </c>
      <c r="B11" s="47" t="s">
        <v>59</v>
      </c>
      <c r="C11" s="96" t="s">
        <v>5</v>
      </c>
      <c r="D11" s="345"/>
      <c r="E11" s="66"/>
      <c r="F11" s="68">
        <f t="shared" ref="F11:F74" si="5">SUM(D11:E11)</f>
        <v>0</v>
      </c>
      <c r="G11" s="50"/>
      <c r="H11" s="119">
        <f t="shared" si="3"/>
        <v>0</v>
      </c>
      <c r="I11" s="62"/>
      <c r="J11" s="164"/>
      <c r="K11" s="122">
        <f t="shared" si="4"/>
        <v>0</v>
      </c>
      <c r="N11" s="30"/>
    </row>
    <row r="12" spans="1:14" x14ac:dyDescent="0.2">
      <c r="A12" s="417">
        <v>4</v>
      </c>
      <c r="B12" s="72" t="s">
        <v>60</v>
      </c>
      <c r="C12" s="96" t="s">
        <v>231</v>
      </c>
      <c r="D12" s="345">
        <v>669750</v>
      </c>
      <c r="E12" s="66"/>
      <c r="F12" s="68">
        <f t="shared" si="5"/>
        <v>669750</v>
      </c>
      <c r="G12" s="50">
        <v>516634.25</v>
      </c>
      <c r="H12" s="119">
        <f t="shared" si="3"/>
        <v>1186384.25</v>
      </c>
      <c r="I12" s="62"/>
      <c r="J12" s="164"/>
      <c r="K12" s="122">
        <f t="shared" si="4"/>
        <v>1186384.25</v>
      </c>
      <c r="N12" s="30"/>
    </row>
    <row r="13" spans="1:14" x14ac:dyDescent="0.2">
      <c r="A13" s="417">
        <v>5</v>
      </c>
      <c r="B13" s="72" t="s">
        <v>61</v>
      </c>
      <c r="C13" s="96" t="s">
        <v>8</v>
      </c>
      <c r="D13" s="345">
        <v>855000</v>
      </c>
      <c r="E13" s="66"/>
      <c r="F13" s="68">
        <f t="shared" si="5"/>
        <v>855000</v>
      </c>
      <c r="G13" s="50">
        <v>607805</v>
      </c>
      <c r="H13" s="119">
        <f t="shared" si="3"/>
        <v>1462805</v>
      </c>
      <c r="I13" s="62"/>
      <c r="J13" s="164"/>
      <c r="K13" s="122">
        <f t="shared" si="4"/>
        <v>1462805</v>
      </c>
      <c r="N13" s="30"/>
    </row>
    <row r="14" spans="1:14" x14ac:dyDescent="0.2">
      <c r="A14" s="417">
        <v>6</v>
      </c>
      <c r="B14" s="47" t="s">
        <v>62</v>
      </c>
      <c r="C14" s="96" t="s">
        <v>63</v>
      </c>
      <c r="D14" s="345">
        <v>427500</v>
      </c>
      <c r="E14" s="66"/>
      <c r="F14" s="68">
        <f t="shared" si="5"/>
        <v>427500</v>
      </c>
      <c r="G14" s="50">
        <v>303902.5</v>
      </c>
      <c r="H14" s="119">
        <f t="shared" si="3"/>
        <v>731402.5</v>
      </c>
      <c r="I14" s="62"/>
      <c r="J14" s="164"/>
      <c r="K14" s="122">
        <f t="shared" si="4"/>
        <v>731402.5</v>
      </c>
      <c r="N14" s="30"/>
    </row>
    <row r="15" spans="1:14" x14ac:dyDescent="0.2">
      <c r="A15" s="417">
        <v>7</v>
      </c>
      <c r="B15" s="72" t="s">
        <v>64</v>
      </c>
      <c r="C15" s="96" t="s">
        <v>232</v>
      </c>
      <c r="D15" s="345">
        <v>1679220</v>
      </c>
      <c r="E15" s="66"/>
      <c r="F15" s="68">
        <f t="shared" si="5"/>
        <v>1679220</v>
      </c>
      <c r="G15" s="50">
        <v>1298271.48</v>
      </c>
      <c r="H15" s="119">
        <f t="shared" si="3"/>
        <v>2977491.48</v>
      </c>
      <c r="I15" s="62"/>
      <c r="J15" s="164"/>
      <c r="K15" s="122">
        <f t="shared" si="4"/>
        <v>2977491.48</v>
      </c>
      <c r="N15" s="30"/>
    </row>
    <row r="16" spans="1:14" x14ac:dyDescent="0.2">
      <c r="A16" s="417">
        <v>8</v>
      </c>
      <c r="B16" s="47" t="s">
        <v>65</v>
      </c>
      <c r="C16" s="96" t="s">
        <v>17</v>
      </c>
      <c r="D16" s="345">
        <v>655500</v>
      </c>
      <c r="E16" s="66"/>
      <c r="F16" s="68">
        <f t="shared" si="5"/>
        <v>655500</v>
      </c>
      <c r="G16" s="50">
        <v>303902.5</v>
      </c>
      <c r="H16" s="119">
        <f t="shared" si="3"/>
        <v>959402.5</v>
      </c>
      <c r="I16" s="62"/>
      <c r="J16" s="164"/>
      <c r="K16" s="122">
        <f t="shared" si="4"/>
        <v>959402.5</v>
      </c>
      <c r="N16" s="30"/>
    </row>
    <row r="17" spans="1:14" x14ac:dyDescent="0.2">
      <c r="A17" s="417">
        <v>9</v>
      </c>
      <c r="B17" s="47" t="s">
        <v>66</v>
      </c>
      <c r="C17" s="96" t="s">
        <v>6</v>
      </c>
      <c r="D17" s="345">
        <v>1154250</v>
      </c>
      <c r="E17" s="66"/>
      <c r="F17" s="68">
        <f t="shared" si="5"/>
        <v>1154250</v>
      </c>
      <c r="G17" s="50">
        <v>759756.25</v>
      </c>
      <c r="H17" s="119">
        <f t="shared" si="3"/>
        <v>1914006.25</v>
      </c>
      <c r="I17" s="62"/>
      <c r="J17" s="164"/>
      <c r="K17" s="122">
        <f t="shared" si="4"/>
        <v>1914006.25</v>
      </c>
      <c r="N17" s="30"/>
    </row>
    <row r="18" spans="1:14" x14ac:dyDescent="0.2">
      <c r="A18" s="417">
        <v>10</v>
      </c>
      <c r="B18" s="47" t="s">
        <v>67</v>
      </c>
      <c r="C18" s="96" t="s">
        <v>18</v>
      </c>
      <c r="D18" s="345">
        <v>748125</v>
      </c>
      <c r="E18" s="66"/>
      <c r="F18" s="68">
        <f t="shared" si="5"/>
        <v>748125</v>
      </c>
      <c r="G18" s="50">
        <v>568905.48</v>
      </c>
      <c r="H18" s="119">
        <f t="shared" si="3"/>
        <v>1317030.48</v>
      </c>
      <c r="I18" s="62"/>
      <c r="J18" s="164"/>
      <c r="K18" s="122">
        <f t="shared" si="4"/>
        <v>1317030.48</v>
      </c>
      <c r="N18" s="30"/>
    </row>
    <row r="19" spans="1:14" x14ac:dyDescent="0.2">
      <c r="A19" s="417">
        <v>11</v>
      </c>
      <c r="B19" s="47" t="s">
        <v>68</v>
      </c>
      <c r="C19" s="96" t="s">
        <v>7</v>
      </c>
      <c r="D19" s="345">
        <v>888630</v>
      </c>
      <c r="E19" s="66"/>
      <c r="F19" s="68">
        <f t="shared" si="5"/>
        <v>888630</v>
      </c>
      <c r="G19" s="50">
        <v>691682.09</v>
      </c>
      <c r="H19" s="119">
        <f t="shared" si="3"/>
        <v>1580312.0899999999</v>
      </c>
      <c r="I19" s="62"/>
      <c r="J19" s="164"/>
      <c r="K19" s="122">
        <f t="shared" si="4"/>
        <v>1580312.0899999999</v>
      </c>
      <c r="N19" s="30"/>
    </row>
    <row r="20" spans="1:14" x14ac:dyDescent="0.2">
      <c r="A20" s="417">
        <v>12</v>
      </c>
      <c r="B20" s="47" t="s">
        <v>69</v>
      </c>
      <c r="C20" s="96" t="s">
        <v>19</v>
      </c>
      <c r="D20" s="345">
        <v>1859625</v>
      </c>
      <c r="E20" s="66"/>
      <c r="F20" s="68">
        <f t="shared" si="5"/>
        <v>1859625</v>
      </c>
      <c r="G20" s="50">
        <v>1322583.68</v>
      </c>
      <c r="H20" s="119">
        <f t="shared" si="3"/>
        <v>3182208.6799999997</v>
      </c>
      <c r="I20" s="62"/>
      <c r="J20" s="164"/>
      <c r="K20" s="122">
        <f t="shared" si="4"/>
        <v>3182208.6799999997</v>
      </c>
      <c r="N20" s="30"/>
    </row>
    <row r="21" spans="1:14" x14ac:dyDescent="0.2">
      <c r="A21" s="417">
        <v>13</v>
      </c>
      <c r="B21" s="416" t="s">
        <v>258</v>
      </c>
      <c r="C21" s="97" t="s">
        <v>259</v>
      </c>
      <c r="D21" s="345"/>
      <c r="E21" s="66"/>
      <c r="F21" s="68">
        <f t="shared" si="5"/>
        <v>0</v>
      </c>
      <c r="G21" s="50"/>
      <c r="H21" s="119">
        <f t="shared" si="3"/>
        <v>0</v>
      </c>
      <c r="I21" s="62"/>
      <c r="J21" s="164"/>
      <c r="K21" s="122">
        <f t="shared" si="4"/>
        <v>0</v>
      </c>
      <c r="N21" s="30"/>
    </row>
    <row r="22" spans="1:14" x14ac:dyDescent="0.2">
      <c r="A22" s="417">
        <v>14</v>
      </c>
      <c r="B22" s="58" t="s">
        <v>70</v>
      </c>
      <c r="C22" s="97" t="s">
        <v>71</v>
      </c>
      <c r="D22" s="345"/>
      <c r="E22" s="66"/>
      <c r="F22" s="68">
        <f t="shared" si="5"/>
        <v>0</v>
      </c>
      <c r="G22" s="50"/>
      <c r="H22" s="119">
        <f t="shared" si="3"/>
        <v>0</v>
      </c>
      <c r="I22" s="62"/>
      <c r="J22" s="164"/>
      <c r="K22" s="122">
        <f t="shared" si="4"/>
        <v>0</v>
      </c>
      <c r="N22" s="30"/>
    </row>
    <row r="23" spans="1:14" x14ac:dyDescent="0.2">
      <c r="A23" s="417">
        <v>15</v>
      </c>
      <c r="B23" s="47" t="s">
        <v>72</v>
      </c>
      <c r="C23" s="96" t="s">
        <v>22</v>
      </c>
      <c r="D23" s="345">
        <v>1469745</v>
      </c>
      <c r="E23" s="66"/>
      <c r="F23" s="68">
        <f t="shared" si="5"/>
        <v>1469745</v>
      </c>
      <c r="G23" s="50">
        <v>895904.57</v>
      </c>
      <c r="H23" s="119">
        <f t="shared" si="3"/>
        <v>2365649.5699999998</v>
      </c>
      <c r="I23" s="62"/>
      <c r="J23" s="164"/>
      <c r="K23" s="122">
        <f t="shared" si="4"/>
        <v>2365649.5699999998</v>
      </c>
      <c r="N23" s="30"/>
    </row>
    <row r="24" spans="1:14" x14ac:dyDescent="0.2">
      <c r="A24" s="417">
        <v>16</v>
      </c>
      <c r="B24" s="47" t="s">
        <v>73</v>
      </c>
      <c r="C24" s="96" t="s">
        <v>10</v>
      </c>
      <c r="D24" s="345">
        <v>1026000</v>
      </c>
      <c r="E24" s="66"/>
      <c r="F24" s="68">
        <f t="shared" si="5"/>
        <v>1026000</v>
      </c>
      <c r="G24" s="50">
        <v>1057580.7</v>
      </c>
      <c r="H24" s="119">
        <f t="shared" si="3"/>
        <v>2083580.7</v>
      </c>
      <c r="I24" s="62"/>
      <c r="J24" s="164"/>
      <c r="K24" s="122">
        <f t="shared" si="4"/>
        <v>2083580.7</v>
      </c>
      <c r="N24" s="30"/>
    </row>
    <row r="25" spans="1:14" x14ac:dyDescent="0.2">
      <c r="A25" s="417">
        <v>17</v>
      </c>
      <c r="B25" s="47" t="s">
        <v>74</v>
      </c>
      <c r="C25" s="96" t="s">
        <v>233</v>
      </c>
      <c r="D25" s="345">
        <v>2394000</v>
      </c>
      <c r="E25" s="66"/>
      <c r="F25" s="68">
        <f t="shared" si="5"/>
        <v>2394000</v>
      </c>
      <c r="G25" s="50">
        <v>1489122.25</v>
      </c>
      <c r="H25" s="119">
        <f t="shared" si="3"/>
        <v>3883122.25</v>
      </c>
      <c r="I25" s="62"/>
      <c r="J25" s="164"/>
      <c r="K25" s="122">
        <f t="shared" si="4"/>
        <v>3883122.25</v>
      </c>
      <c r="N25" s="30"/>
    </row>
    <row r="26" spans="1:14" x14ac:dyDescent="0.2">
      <c r="A26" s="417">
        <v>18</v>
      </c>
      <c r="B26" s="47" t="s">
        <v>75</v>
      </c>
      <c r="C26" s="96" t="s">
        <v>9</v>
      </c>
      <c r="D26" s="345"/>
      <c r="E26" s="66"/>
      <c r="F26" s="68">
        <f t="shared" si="5"/>
        <v>0</v>
      </c>
      <c r="G26" s="50"/>
      <c r="H26" s="119">
        <f t="shared" si="3"/>
        <v>0</v>
      </c>
      <c r="I26" s="62"/>
      <c r="J26" s="164"/>
      <c r="K26" s="122">
        <f t="shared" si="4"/>
        <v>0</v>
      </c>
      <c r="N26" s="30"/>
    </row>
    <row r="27" spans="1:14" x14ac:dyDescent="0.2">
      <c r="A27" s="417">
        <v>19</v>
      </c>
      <c r="B27" s="72" t="s">
        <v>76</v>
      </c>
      <c r="C27" s="96" t="s">
        <v>11</v>
      </c>
      <c r="D27" s="345">
        <v>641250</v>
      </c>
      <c r="E27" s="66"/>
      <c r="F27" s="68">
        <f t="shared" si="5"/>
        <v>641250</v>
      </c>
      <c r="G27" s="50">
        <v>395073.25</v>
      </c>
      <c r="H27" s="119">
        <f t="shared" si="3"/>
        <v>1036323.25</v>
      </c>
      <c r="I27" s="62"/>
      <c r="J27" s="164"/>
      <c r="K27" s="122">
        <f t="shared" si="4"/>
        <v>1036323.25</v>
      </c>
      <c r="N27" s="30"/>
    </row>
    <row r="28" spans="1:14" x14ac:dyDescent="0.2">
      <c r="A28" s="417">
        <v>20</v>
      </c>
      <c r="B28" s="72" t="s">
        <v>77</v>
      </c>
      <c r="C28" s="96" t="s">
        <v>234</v>
      </c>
      <c r="D28" s="345">
        <v>641250</v>
      </c>
      <c r="E28" s="66"/>
      <c r="F28" s="68">
        <f t="shared" si="5"/>
        <v>641250</v>
      </c>
      <c r="G28" s="50">
        <v>455853.75</v>
      </c>
      <c r="H28" s="119">
        <f t="shared" si="3"/>
        <v>1097103.75</v>
      </c>
      <c r="I28" s="62"/>
      <c r="J28" s="164"/>
      <c r="K28" s="122">
        <f t="shared" si="4"/>
        <v>1097103.75</v>
      </c>
      <c r="N28" s="30"/>
    </row>
    <row r="29" spans="1:14" x14ac:dyDescent="0.2">
      <c r="A29" s="417">
        <v>21</v>
      </c>
      <c r="B29" s="72" t="s">
        <v>78</v>
      </c>
      <c r="C29" s="96" t="s">
        <v>79</v>
      </c>
      <c r="D29" s="345">
        <v>1496250</v>
      </c>
      <c r="E29" s="66"/>
      <c r="F29" s="68">
        <f t="shared" si="5"/>
        <v>1496250</v>
      </c>
      <c r="G29" s="50">
        <v>1063658.75</v>
      </c>
      <c r="H29" s="119">
        <f t="shared" si="3"/>
        <v>2559908.75</v>
      </c>
      <c r="I29" s="62"/>
      <c r="J29" s="164"/>
      <c r="K29" s="122">
        <f t="shared" si="4"/>
        <v>2559908.75</v>
      </c>
      <c r="N29" s="30"/>
    </row>
    <row r="30" spans="1:14" x14ac:dyDescent="0.2">
      <c r="A30" s="417">
        <v>22</v>
      </c>
      <c r="B30" s="72" t="s">
        <v>80</v>
      </c>
      <c r="C30" s="96" t="s">
        <v>39</v>
      </c>
      <c r="D30" s="345"/>
      <c r="E30" s="66"/>
      <c r="F30" s="68">
        <f t="shared" si="5"/>
        <v>0</v>
      </c>
      <c r="G30" s="50"/>
      <c r="H30" s="119">
        <f t="shared" si="3"/>
        <v>0</v>
      </c>
      <c r="I30" s="62"/>
      <c r="J30" s="164"/>
      <c r="K30" s="122">
        <f t="shared" si="4"/>
        <v>0</v>
      </c>
      <c r="N30" s="30"/>
    </row>
    <row r="31" spans="1:14" x14ac:dyDescent="0.2">
      <c r="A31" s="417">
        <v>23</v>
      </c>
      <c r="B31" s="47" t="s">
        <v>81</v>
      </c>
      <c r="C31" s="96" t="s">
        <v>82</v>
      </c>
      <c r="D31" s="345"/>
      <c r="E31" s="66"/>
      <c r="F31" s="68">
        <f t="shared" si="5"/>
        <v>0</v>
      </c>
      <c r="G31" s="50"/>
      <c r="H31" s="119">
        <f t="shared" si="3"/>
        <v>0</v>
      </c>
      <c r="I31" s="62"/>
      <c r="J31" s="164"/>
      <c r="K31" s="122">
        <f t="shared" si="4"/>
        <v>0</v>
      </c>
      <c r="N31" s="30"/>
    </row>
    <row r="32" spans="1:14" x14ac:dyDescent="0.2">
      <c r="A32" s="417">
        <v>24</v>
      </c>
      <c r="B32" s="47" t="s">
        <v>83</v>
      </c>
      <c r="C32" s="96" t="s">
        <v>84</v>
      </c>
      <c r="D32" s="345"/>
      <c r="E32" s="66"/>
      <c r="F32" s="68">
        <f t="shared" si="5"/>
        <v>0</v>
      </c>
      <c r="G32" s="50"/>
      <c r="H32" s="119">
        <f t="shared" si="3"/>
        <v>0</v>
      </c>
      <c r="I32" s="62"/>
      <c r="J32" s="164"/>
      <c r="K32" s="122">
        <f t="shared" si="4"/>
        <v>0</v>
      </c>
      <c r="N32" s="30"/>
    </row>
    <row r="33" spans="1:14" ht="24" x14ac:dyDescent="0.2">
      <c r="A33" s="417">
        <v>25</v>
      </c>
      <c r="B33" s="47" t="s">
        <v>85</v>
      </c>
      <c r="C33" s="96" t="s">
        <v>86</v>
      </c>
      <c r="D33" s="345"/>
      <c r="E33" s="66"/>
      <c r="F33" s="68">
        <f t="shared" si="5"/>
        <v>0</v>
      </c>
      <c r="G33" s="50"/>
      <c r="H33" s="119">
        <f t="shared" si="3"/>
        <v>0</v>
      </c>
      <c r="I33" s="62"/>
      <c r="J33" s="164"/>
      <c r="K33" s="122">
        <f t="shared" si="4"/>
        <v>0</v>
      </c>
      <c r="N33" s="30"/>
    </row>
    <row r="34" spans="1:14" x14ac:dyDescent="0.2">
      <c r="A34" s="417">
        <v>26</v>
      </c>
      <c r="B34" s="72" t="s">
        <v>87</v>
      </c>
      <c r="C34" s="96" t="s">
        <v>88</v>
      </c>
      <c r="D34" s="345">
        <v>828210</v>
      </c>
      <c r="E34" s="66"/>
      <c r="F34" s="68">
        <f t="shared" si="5"/>
        <v>828210</v>
      </c>
      <c r="G34" s="50">
        <v>925079.21</v>
      </c>
      <c r="H34" s="119">
        <f t="shared" si="3"/>
        <v>1753289.21</v>
      </c>
      <c r="I34" s="62"/>
      <c r="J34" s="164"/>
      <c r="K34" s="122">
        <f t="shared" si="4"/>
        <v>1753289.21</v>
      </c>
      <c r="N34" s="30"/>
    </row>
    <row r="35" spans="1:14" x14ac:dyDescent="0.2">
      <c r="A35" s="417">
        <v>27</v>
      </c>
      <c r="B35" s="47" t="s">
        <v>89</v>
      </c>
      <c r="C35" s="96" t="s">
        <v>90</v>
      </c>
      <c r="D35" s="345">
        <v>546915</v>
      </c>
      <c r="E35" s="66"/>
      <c r="F35" s="68">
        <f t="shared" si="5"/>
        <v>546915</v>
      </c>
      <c r="G35" s="50">
        <v>215162.97</v>
      </c>
      <c r="H35" s="119">
        <f t="shared" si="3"/>
        <v>762077.97</v>
      </c>
      <c r="I35" s="62"/>
      <c r="J35" s="164"/>
      <c r="K35" s="122">
        <f t="shared" si="4"/>
        <v>762077.97</v>
      </c>
      <c r="N35" s="30"/>
    </row>
    <row r="36" spans="1:14" x14ac:dyDescent="0.2">
      <c r="A36" s="417">
        <v>28</v>
      </c>
      <c r="B36" s="47" t="s">
        <v>91</v>
      </c>
      <c r="C36" s="96" t="s">
        <v>92</v>
      </c>
      <c r="D36" s="345"/>
      <c r="E36" s="66"/>
      <c r="F36" s="68">
        <f t="shared" si="5"/>
        <v>0</v>
      </c>
      <c r="G36" s="50"/>
      <c r="H36" s="119">
        <f t="shared" si="3"/>
        <v>0</v>
      </c>
      <c r="I36" s="62"/>
      <c r="J36" s="164"/>
      <c r="K36" s="122">
        <f t="shared" si="4"/>
        <v>0</v>
      </c>
      <c r="N36" s="30"/>
    </row>
    <row r="37" spans="1:14" x14ac:dyDescent="0.2">
      <c r="A37" s="417">
        <v>29</v>
      </c>
      <c r="B37" s="72" t="s">
        <v>93</v>
      </c>
      <c r="C37" s="96" t="s">
        <v>94</v>
      </c>
      <c r="D37" s="345"/>
      <c r="E37" s="66"/>
      <c r="F37" s="68">
        <f t="shared" si="5"/>
        <v>0</v>
      </c>
      <c r="G37" s="50"/>
      <c r="H37" s="119">
        <f t="shared" si="3"/>
        <v>0</v>
      </c>
      <c r="I37" s="62"/>
      <c r="J37" s="164"/>
      <c r="K37" s="122">
        <f t="shared" si="4"/>
        <v>0</v>
      </c>
      <c r="N37" s="30"/>
    </row>
    <row r="38" spans="1:14" ht="24" x14ac:dyDescent="0.2">
      <c r="A38" s="417">
        <v>30</v>
      </c>
      <c r="B38" s="72" t="s">
        <v>95</v>
      </c>
      <c r="C38" s="96" t="s">
        <v>23</v>
      </c>
      <c r="D38" s="345"/>
      <c r="E38" s="66"/>
      <c r="F38" s="68">
        <f t="shared" si="5"/>
        <v>0</v>
      </c>
      <c r="G38" s="50"/>
      <c r="H38" s="119">
        <f t="shared" si="3"/>
        <v>0</v>
      </c>
      <c r="I38" s="62"/>
      <c r="J38" s="164"/>
      <c r="K38" s="122">
        <f t="shared" si="4"/>
        <v>0</v>
      </c>
      <c r="N38" s="30"/>
    </row>
    <row r="39" spans="1:14" x14ac:dyDescent="0.2">
      <c r="A39" s="417">
        <v>31</v>
      </c>
      <c r="B39" s="72" t="s">
        <v>96</v>
      </c>
      <c r="C39" s="96" t="s">
        <v>56</v>
      </c>
      <c r="D39" s="345"/>
      <c r="E39" s="66"/>
      <c r="F39" s="68">
        <f t="shared" si="5"/>
        <v>0</v>
      </c>
      <c r="G39" s="50"/>
      <c r="H39" s="119">
        <f t="shared" si="3"/>
        <v>0</v>
      </c>
      <c r="I39" s="62"/>
      <c r="J39" s="164"/>
      <c r="K39" s="122">
        <f t="shared" si="4"/>
        <v>0</v>
      </c>
      <c r="N39" s="30"/>
    </row>
    <row r="40" spans="1:14" x14ac:dyDescent="0.2">
      <c r="A40" s="417">
        <v>32</v>
      </c>
      <c r="B40" s="47" t="s">
        <v>97</v>
      </c>
      <c r="C40" s="96" t="s">
        <v>40</v>
      </c>
      <c r="D40" s="345"/>
      <c r="E40" s="66"/>
      <c r="F40" s="68">
        <f t="shared" si="5"/>
        <v>0</v>
      </c>
      <c r="G40" s="50"/>
      <c r="H40" s="119">
        <f t="shared" si="3"/>
        <v>0</v>
      </c>
      <c r="I40" s="62"/>
      <c r="J40" s="164"/>
      <c r="K40" s="122">
        <f t="shared" si="4"/>
        <v>0</v>
      </c>
      <c r="N40" s="30"/>
    </row>
    <row r="41" spans="1:14" x14ac:dyDescent="0.2">
      <c r="A41" s="417">
        <v>33</v>
      </c>
      <c r="B41" s="72" t="s">
        <v>98</v>
      </c>
      <c r="C41" s="96" t="s">
        <v>38</v>
      </c>
      <c r="D41" s="345"/>
      <c r="E41" s="66"/>
      <c r="F41" s="68">
        <f t="shared" si="5"/>
        <v>0</v>
      </c>
      <c r="G41" s="50"/>
      <c r="H41" s="119">
        <f t="shared" si="3"/>
        <v>0</v>
      </c>
      <c r="I41" s="62"/>
      <c r="J41" s="164"/>
      <c r="K41" s="122">
        <f t="shared" si="4"/>
        <v>0</v>
      </c>
      <c r="N41" s="30"/>
    </row>
    <row r="42" spans="1:14" x14ac:dyDescent="0.2">
      <c r="A42" s="417">
        <v>34</v>
      </c>
      <c r="B42" s="72" t="s">
        <v>99</v>
      </c>
      <c r="C42" s="96" t="s">
        <v>16</v>
      </c>
      <c r="D42" s="345">
        <v>1068750</v>
      </c>
      <c r="E42" s="66"/>
      <c r="F42" s="68">
        <f t="shared" si="5"/>
        <v>1068750</v>
      </c>
      <c r="G42" s="50">
        <v>796224.55</v>
      </c>
      <c r="H42" s="119">
        <f t="shared" si="3"/>
        <v>1864974.55</v>
      </c>
      <c r="I42" s="62"/>
      <c r="J42" s="164"/>
      <c r="K42" s="122">
        <f t="shared" si="4"/>
        <v>1864974.55</v>
      </c>
      <c r="N42" s="30"/>
    </row>
    <row r="43" spans="1:14" x14ac:dyDescent="0.2">
      <c r="A43" s="417">
        <v>35</v>
      </c>
      <c r="B43" s="72" t="s">
        <v>100</v>
      </c>
      <c r="C43" s="96" t="s">
        <v>21</v>
      </c>
      <c r="D43" s="345"/>
      <c r="E43" s="66"/>
      <c r="F43" s="68">
        <f t="shared" si="5"/>
        <v>0</v>
      </c>
      <c r="G43" s="50"/>
      <c r="H43" s="119">
        <f t="shared" si="3"/>
        <v>0</v>
      </c>
      <c r="I43" s="62"/>
      <c r="J43" s="164"/>
      <c r="K43" s="122">
        <f t="shared" si="4"/>
        <v>0</v>
      </c>
      <c r="N43" s="30"/>
    </row>
    <row r="44" spans="1:14" x14ac:dyDescent="0.2">
      <c r="A44" s="417">
        <v>36</v>
      </c>
      <c r="B44" s="72" t="s">
        <v>101</v>
      </c>
      <c r="C44" s="96" t="s">
        <v>25</v>
      </c>
      <c r="D44" s="345">
        <v>1180185</v>
      </c>
      <c r="E44" s="66"/>
      <c r="F44" s="68">
        <f t="shared" si="5"/>
        <v>1180185</v>
      </c>
      <c r="G44" s="50">
        <v>759756.25</v>
      </c>
      <c r="H44" s="119">
        <f t="shared" si="3"/>
        <v>1939941.25</v>
      </c>
      <c r="I44" s="62"/>
      <c r="J44" s="164"/>
      <c r="K44" s="122">
        <f t="shared" si="4"/>
        <v>1939941.25</v>
      </c>
      <c r="N44" s="30"/>
    </row>
    <row r="45" spans="1:14" x14ac:dyDescent="0.2">
      <c r="A45" s="417">
        <v>37</v>
      </c>
      <c r="B45" s="47" t="s">
        <v>102</v>
      </c>
      <c r="C45" s="96" t="s">
        <v>235</v>
      </c>
      <c r="D45" s="345">
        <v>3206250</v>
      </c>
      <c r="E45" s="66"/>
      <c r="F45" s="68">
        <f t="shared" si="5"/>
        <v>3206250</v>
      </c>
      <c r="G45" s="50">
        <v>2279268.75</v>
      </c>
      <c r="H45" s="119">
        <f t="shared" si="3"/>
        <v>5485518.75</v>
      </c>
      <c r="I45" s="62"/>
      <c r="J45" s="164"/>
      <c r="K45" s="122">
        <f t="shared" si="4"/>
        <v>5485518.75</v>
      </c>
      <c r="N45" s="30"/>
    </row>
    <row r="46" spans="1:14" x14ac:dyDescent="0.2">
      <c r="A46" s="417">
        <v>38</v>
      </c>
      <c r="B46" s="72" t="s">
        <v>103</v>
      </c>
      <c r="C46" s="96" t="s">
        <v>236</v>
      </c>
      <c r="D46" s="345">
        <v>855000</v>
      </c>
      <c r="E46" s="66"/>
      <c r="F46" s="68">
        <f t="shared" si="5"/>
        <v>855000</v>
      </c>
      <c r="G46" s="50">
        <v>607805</v>
      </c>
      <c r="H46" s="119">
        <f t="shared" si="3"/>
        <v>1462805</v>
      </c>
      <c r="I46" s="62"/>
      <c r="J46" s="164"/>
      <c r="K46" s="122">
        <f t="shared" si="4"/>
        <v>1462805</v>
      </c>
      <c r="N46" s="30"/>
    </row>
    <row r="47" spans="1:14" x14ac:dyDescent="0.2">
      <c r="A47" s="417">
        <v>39</v>
      </c>
      <c r="B47" s="72" t="s">
        <v>104</v>
      </c>
      <c r="C47" s="96" t="s">
        <v>237</v>
      </c>
      <c r="D47" s="345">
        <v>780900</v>
      </c>
      <c r="E47" s="66"/>
      <c r="F47" s="68">
        <f t="shared" si="5"/>
        <v>780900</v>
      </c>
      <c r="G47" s="50">
        <v>583492.80000000005</v>
      </c>
      <c r="H47" s="119">
        <f t="shared" si="3"/>
        <v>1364392.8</v>
      </c>
      <c r="I47" s="62"/>
      <c r="J47" s="164"/>
      <c r="K47" s="122">
        <f t="shared" si="4"/>
        <v>1364392.8</v>
      </c>
      <c r="N47" s="30"/>
    </row>
    <row r="48" spans="1:14" x14ac:dyDescent="0.2">
      <c r="A48" s="417">
        <v>40</v>
      </c>
      <c r="B48" s="71" t="s">
        <v>105</v>
      </c>
      <c r="C48" s="98" t="s">
        <v>24</v>
      </c>
      <c r="D48" s="345">
        <v>1593150</v>
      </c>
      <c r="E48" s="66"/>
      <c r="F48" s="68">
        <f t="shared" si="5"/>
        <v>1593150</v>
      </c>
      <c r="G48" s="50">
        <v>1154829.5</v>
      </c>
      <c r="H48" s="119">
        <f t="shared" si="3"/>
        <v>2747979.5</v>
      </c>
      <c r="I48" s="62"/>
      <c r="J48" s="164"/>
      <c r="K48" s="122">
        <f t="shared" si="4"/>
        <v>2747979.5</v>
      </c>
      <c r="N48" s="30"/>
    </row>
    <row r="49" spans="1:14" x14ac:dyDescent="0.2">
      <c r="A49" s="417">
        <v>41</v>
      </c>
      <c r="B49" s="72" t="s">
        <v>106</v>
      </c>
      <c r="C49" s="96" t="s">
        <v>20</v>
      </c>
      <c r="D49" s="345">
        <v>814815</v>
      </c>
      <c r="E49" s="66"/>
      <c r="F49" s="68">
        <f t="shared" si="5"/>
        <v>814815</v>
      </c>
      <c r="G49" s="50">
        <v>595648.9</v>
      </c>
      <c r="H49" s="119">
        <f t="shared" si="3"/>
        <v>1410463.9</v>
      </c>
      <c r="I49" s="62"/>
      <c r="J49" s="164"/>
      <c r="K49" s="122">
        <f t="shared" si="4"/>
        <v>1410463.9</v>
      </c>
      <c r="N49" s="30"/>
    </row>
    <row r="50" spans="1:14" x14ac:dyDescent="0.2">
      <c r="A50" s="417">
        <v>42</v>
      </c>
      <c r="B50" s="72" t="s">
        <v>107</v>
      </c>
      <c r="C50" s="96" t="s">
        <v>108</v>
      </c>
      <c r="D50" s="345"/>
      <c r="E50" s="66"/>
      <c r="F50" s="68">
        <f t="shared" si="5"/>
        <v>0</v>
      </c>
      <c r="G50" s="50"/>
      <c r="H50" s="119">
        <f t="shared" si="3"/>
        <v>0</v>
      </c>
      <c r="I50" s="62"/>
      <c r="J50" s="164"/>
      <c r="K50" s="122">
        <f t="shared" si="4"/>
        <v>0</v>
      </c>
      <c r="N50" s="30"/>
    </row>
    <row r="51" spans="1:14" x14ac:dyDescent="0.2">
      <c r="A51" s="417">
        <v>43</v>
      </c>
      <c r="B51" s="47" t="s">
        <v>109</v>
      </c>
      <c r="C51" s="96" t="s">
        <v>110</v>
      </c>
      <c r="D51" s="345"/>
      <c r="E51" s="66"/>
      <c r="F51" s="68">
        <f t="shared" si="5"/>
        <v>0</v>
      </c>
      <c r="G51" s="50"/>
      <c r="H51" s="119">
        <f t="shared" si="3"/>
        <v>0</v>
      </c>
      <c r="I51" s="62"/>
      <c r="J51" s="164"/>
      <c r="K51" s="122">
        <f t="shared" si="4"/>
        <v>0</v>
      </c>
      <c r="N51" s="30"/>
    </row>
    <row r="52" spans="1:14" x14ac:dyDescent="0.2">
      <c r="A52" s="417">
        <v>44</v>
      </c>
      <c r="B52" s="72" t="s">
        <v>111</v>
      </c>
      <c r="C52" s="96" t="s">
        <v>242</v>
      </c>
      <c r="D52" s="345">
        <v>855000</v>
      </c>
      <c r="E52" s="66"/>
      <c r="F52" s="68">
        <f t="shared" si="5"/>
        <v>855000</v>
      </c>
      <c r="G52" s="50">
        <v>632117.19999999995</v>
      </c>
      <c r="H52" s="119">
        <f t="shared" si="3"/>
        <v>1487117.2</v>
      </c>
      <c r="I52" s="62"/>
      <c r="J52" s="164"/>
      <c r="K52" s="122">
        <f t="shared" si="4"/>
        <v>1487117.2</v>
      </c>
      <c r="N52" s="30"/>
    </row>
    <row r="53" spans="1:14" x14ac:dyDescent="0.2">
      <c r="A53" s="417">
        <v>45</v>
      </c>
      <c r="B53" s="47" t="s">
        <v>112</v>
      </c>
      <c r="C53" s="96" t="s">
        <v>2</v>
      </c>
      <c r="D53" s="345">
        <v>1710000</v>
      </c>
      <c r="E53" s="66"/>
      <c r="F53" s="68">
        <f t="shared" si="5"/>
        <v>1710000</v>
      </c>
      <c r="G53" s="50">
        <v>1094049</v>
      </c>
      <c r="H53" s="119">
        <f t="shared" si="3"/>
        <v>2804049</v>
      </c>
      <c r="I53" s="62"/>
      <c r="J53" s="164"/>
      <c r="K53" s="122">
        <f t="shared" si="4"/>
        <v>2804049</v>
      </c>
      <c r="N53" s="30"/>
    </row>
    <row r="54" spans="1:14" x14ac:dyDescent="0.2">
      <c r="A54" s="417">
        <v>46</v>
      </c>
      <c r="B54" s="72" t="s">
        <v>113</v>
      </c>
      <c r="C54" s="96" t="s">
        <v>3</v>
      </c>
      <c r="D54" s="345">
        <v>961875</v>
      </c>
      <c r="E54" s="66"/>
      <c r="F54" s="68">
        <f t="shared" si="5"/>
        <v>961875</v>
      </c>
      <c r="G54" s="50">
        <v>889826.52</v>
      </c>
      <c r="H54" s="119">
        <f t="shared" si="3"/>
        <v>1851701.52</v>
      </c>
      <c r="I54" s="62"/>
      <c r="J54" s="164"/>
      <c r="K54" s="122">
        <f t="shared" si="4"/>
        <v>1851701.52</v>
      </c>
      <c r="N54" s="30"/>
    </row>
    <row r="55" spans="1:14" x14ac:dyDescent="0.2">
      <c r="A55" s="417">
        <v>47</v>
      </c>
      <c r="B55" s="72" t="s">
        <v>114</v>
      </c>
      <c r="C55" s="96" t="s">
        <v>238</v>
      </c>
      <c r="D55" s="345">
        <v>726750</v>
      </c>
      <c r="E55" s="66"/>
      <c r="F55" s="68">
        <f t="shared" si="5"/>
        <v>726750</v>
      </c>
      <c r="G55" s="50">
        <v>30390.25</v>
      </c>
      <c r="H55" s="119">
        <f t="shared" si="3"/>
        <v>757140.25</v>
      </c>
      <c r="I55" s="62"/>
      <c r="J55" s="164"/>
      <c r="K55" s="122">
        <f t="shared" si="4"/>
        <v>757140.25</v>
      </c>
      <c r="N55" s="30"/>
    </row>
    <row r="56" spans="1:14" x14ac:dyDescent="0.2">
      <c r="A56" s="417">
        <v>48</v>
      </c>
      <c r="B56" s="47" t="s">
        <v>115</v>
      </c>
      <c r="C56" s="96" t="s">
        <v>0</v>
      </c>
      <c r="D56" s="345">
        <v>1603125</v>
      </c>
      <c r="E56" s="66"/>
      <c r="F56" s="68">
        <f t="shared" si="5"/>
        <v>1603125</v>
      </c>
      <c r="G56" s="50">
        <v>1359051.98</v>
      </c>
      <c r="H56" s="119">
        <f t="shared" si="3"/>
        <v>2962176.98</v>
      </c>
      <c r="I56" s="62"/>
      <c r="J56" s="164"/>
      <c r="K56" s="122">
        <f t="shared" si="4"/>
        <v>2962176.98</v>
      </c>
      <c r="N56" s="30"/>
    </row>
    <row r="57" spans="1:14" x14ac:dyDescent="0.2">
      <c r="A57" s="417">
        <v>49</v>
      </c>
      <c r="B57" s="47" t="s">
        <v>116</v>
      </c>
      <c r="C57" s="96" t="s">
        <v>4</v>
      </c>
      <c r="D57" s="345">
        <v>641250</v>
      </c>
      <c r="E57" s="66"/>
      <c r="F57" s="68">
        <f t="shared" si="5"/>
        <v>641250</v>
      </c>
      <c r="G57" s="50">
        <v>492322.05</v>
      </c>
      <c r="H57" s="119">
        <f t="shared" si="3"/>
        <v>1133572.05</v>
      </c>
      <c r="I57" s="62"/>
      <c r="J57" s="164"/>
      <c r="K57" s="122">
        <f t="shared" si="4"/>
        <v>1133572.05</v>
      </c>
      <c r="N57" s="30"/>
    </row>
    <row r="58" spans="1:14" x14ac:dyDescent="0.2">
      <c r="A58" s="417">
        <v>50</v>
      </c>
      <c r="B58" s="72" t="s">
        <v>117</v>
      </c>
      <c r="C58" s="96" t="s">
        <v>1</v>
      </c>
      <c r="D58" s="345">
        <v>1138290</v>
      </c>
      <c r="E58" s="66"/>
      <c r="F58" s="68">
        <f t="shared" si="5"/>
        <v>1138290</v>
      </c>
      <c r="G58" s="50">
        <v>759756.25</v>
      </c>
      <c r="H58" s="119">
        <f t="shared" si="3"/>
        <v>1898046.25</v>
      </c>
      <c r="I58" s="62"/>
      <c r="J58" s="164"/>
      <c r="K58" s="122">
        <f t="shared" si="4"/>
        <v>1898046.25</v>
      </c>
      <c r="N58" s="30"/>
    </row>
    <row r="59" spans="1:14" x14ac:dyDescent="0.2">
      <c r="A59" s="417">
        <v>51</v>
      </c>
      <c r="B59" s="47" t="s">
        <v>118</v>
      </c>
      <c r="C59" s="96" t="s">
        <v>239</v>
      </c>
      <c r="D59" s="345">
        <v>1988445</v>
      </c>
      <c r="E59" s="66"/>
      <c r="F59" s="68">
        <f t="shared" si="5"/>
        <v>1988445</v>
      </c>
      <c r="G59" s="50">
        <v>1404029.55</v>
      </c>
      <c r="H59" s="119">
        <f t="shared" si="3"/>
        <v>3392474.55</v>
      </c>
      <c r="I59" s="62"/>
      <c r="J59" s="164"/>
      <c r="K59" s="122">
        <f t="shared" si="4"/>
        <v>3392474.55</v>
      </c>
      <c r="N59" s="30"/>
    </row>
    <row r="60" spans="1:14" x14ac:dyDescent="0.2">
      <c r="A60" s="417">
        <v>52</v>
      </c>
      <c r="B60" s="72" t="s">
        <v>119</v>
      </c>
      <c r="C60" s="96" t="s">
        <v>26</v>
      </c>
      <c r="D60" s="345">
        <v>3206250</v>
      </c>
      <c r="E60" s="66"/>
      <c r="F60" s="68">
        <f t="shared" si="5"/>
        <v>3206250</v>
      </c>
      <c r="G60" s="50">
        <v>2279268.75</v>
      </c>
      <c r="H60" s="119">
        <f t="shared" si="3"/>
        <v>5485518.75</v>
      </c>
      <c r="I60" s="62"/>
      <c r="J60" s="164"/>
      <c r="K60" s="122">
        <f t="shared" si="4"/>
        <v>5485518.75</v>
      </c>
      <c r="N60" s="30"/>
    </row>
    <row r="61" spans="1:14" x14ac:dyDescent="0.2">
      <c r="A61" s="417">
        <v>53</v>
      </c>
      <c r="B61" s="47" t="s">
        <v>120</v>
      </c>
      <c r="C61" s="96" t="s">
        <v>240</v>
      </c>
      <c r="D61" s="345">
        <v>919125</v>
      </c>
      <c r="E61" s="66"/>
      <c r="F61" s="68">
        <f t="shared" si="5"/>
        <v>919125</v>
      </c>
      <c r="G61" s="50">
        <v>695328.92</v>
      </c>
      <c r="H61" s="119">
        <f t="shared" si="3"/>
        <v>1614453.92</v>
      </c>
      <c r="I61" s="62"/>
      <c r="J61" s="164"/>
      <c r="K61" s="122">
        <f t="shared" si="4"/>
        <v>1614453.92</v>
      </c>
      <c r="N61" s="30"/>
    </row>
    <row r="62" spans="1:14" x14ac:dyDescent="0.2">
      <c r="A62" s="417">
        <v>54</v>
      </c>
      <c r="B62" s="47" t="s">
        <v>121</v>
      </c>
      <c r="C62" s="96" t="s">
        <v>122</v>
      </c>
      <c r="D62" s="345"/>
      <c r="E62" s="66"/>
      <c r="F62" s="68">
        <f t="shared" si="5"/>
        <v>0</v>
      </c>
      <c r="G62" s="50"/>
      <c r="H62" s="119">
        <f t="shared" si="3"/>
        <v>0</v>
      </c>
      <c r="I62" s="62"/>
      <c r="J62" s="164"/>
      <c r="K62" s="122">
        <f t="shared" si="4"/>
        <v>0</v>
      </c>
      <c r="N62" s="30"/>
    </row>
    <row r="63" spans="1:14" x14ac:dyDescent="0.2">
      <c r="A63" s="417">
        <v>55</v>
      </c>
      <c r="B63" s="47" t="s">
        <v>244</v>
      </c>
      <c r="C63" s="96" t="s">
        <v>243</v>
      </c>
      <c r="D63" s="345"/>
      <c r="E63" s="66"/>
      <c r="F63" s="68">
        <f t="shared" si="5"/>
        <v>0</v>
      </c>
      <c r="G63" s="50"/>
      <c r="H63" s="119">
        <f t="shared" si="3"/>
        <v>0</v>
      </c>
      <c r="I63" s="62"/>
      <c r="J63" s="164"/>
      <c r="K63" s="122">
        <f t="shared" si="4"/>
        <v>0</v>
      </c>
      <c r="N63" s="30"/>
    </row>
    <row r="64" spans="1:14" x14ac:dyDescent="0.2">
      <c r="A64" s="417">
        <v>56</v>
      </c>
      <c r="B64" s="416" t="s">
        <v>260</v>
      </c>
      <c r="C64" s="97" t="s">
        <v>261</v>
      </c>
      <c r="D64" s="345"/>
      <c r="E64" s="66"/>
      <c r="F64" s="68">
        <f t="shared" si="5"/>
        <v>0</v>
      </c>
      <c r="G64" s="50"/>
      <c r="H64" s="119">
        <f t="shared" si="3"/>
        <v>0</v>
      </c>
      <c r="I64" s="62"/>
      <c r="J64" s="164"/>
      <c r="K64" s="122">
        <f t="shared" si="4"/>
        <v>0</v>
      </c>
      <c r="N64" s="30"/>
    </row>
    <row r="65" spans="1:14" x14ac:dyDescent="0.2">
      <c r="A65" s="417">
        <v>57</v>
      </c>
      <c r="B65" s="47" t="s">
        <v>123</v>
      </c>
      <c r="C65" s="96" t="s">
        <v>53</v>
      </c>
      <c r="D65" s="345"/>
      <c r="E65" s="66"/>
      <c r="F65" s="68">
        <f t="shared" si="5"/>
        <v>0</v>
      </c>
      <c r="G65" s="50"/>
      <c r="H65" s="119">
        <f t="shared" si="3"/>
        <v>0</v>
      </c>
      <c r="I65" s="62"/>
      <c r="J65" s="164"/>
      <c r="K65" s="122">
        <f t="shared" si="4"/>
        <v>0</v>
      </c>
      <c r="N65" s="30"/>
    </row>
    <row r="66" spans="1:14" x14ac:dyDescent="0.2">
      <c r="A66" s="417">
        <v>58</v>
      </c>
      <c r="B66" s="47" t="s">
        <v>124</v>
      </c>
      <c r="C66" s="96" t="s">
        <v>262</v>
      </c>
      <c r="D66" s="345"/>
      <c r="E66" s="66"/>
      <c r="F66" s="68">
        <f t="shared" si="5"/>
        <v>0</v>
      </c>
      <c r="G66" s="50"/>
      <c r="H66" s="119">
        <f t="shared" si="3"/>
        <v>0</v>
      </c>
      <c r="I66" s="62"/>
      <c r="J66" s="164"/>
      <c r="K66" s="122">
        <f t="shared" si="4"/>
        <v>0</v>
      </c>
      <c r="N66" s="30"/>
    </row>
    <row r="67" spans="1:14" x14ac:dyDescent="0.2">
      <c r="A67" s="417">
        <v>59</v>
      </c>
      <c r="B67" s="47" t="s">
        <v>125</v>
      </c>
      <c r="C67" s="96" t="s">
        <v>126</v>
      </c>
      <c r="D67" s="345"/>
      <c r="E67" s="66"/>
      <c r="F67" s="68">
        <f t="shared" si="5"/>
        <v>0</v>
      </c>
      <c r="G67" s="50"/>
      <c r="H67" s="119">
        <f t="shared" si="3"/>
        <v>0</v>
      </c>
      <c r="I67" s="62"/>
      <c r="J67" s="164"/>
      <c r="K67" s="122">
        <f t="shared" si="4"/>
        <v>0</v>
      </c>
      <c r="N67" s="30"/>
    </row>
    <row r="68" spans="1:14" x14ac:dyDescent="0.2">
      <c r="A68" s="417">
        <v>60</v>
      </c>
      <c r="B68" s="72" t="s">
        <v>127</v>
      </c>
      <c r="C68" s="96" t="s">
        <v>263</v>
      </c>
      <c r="D68" s="345"/>
      <c r="E68" s="66"/>
      <c r="F68" s="68">
        <f t="shared" si="5"/>
        <v>0</v>
      </c>
      <c r="G68" s="50"/>
      <c r="H68" s="119">
        <f t="shared" si="3"/>
        <v>0</v>
      </c>
      <c r="I68" s="62"/>
      <c r="J68" s="164"/>
      <c r="K68" s="122">
        <f t="shared" si="4"/>
        <v>0</v>
      </c>
      <c r="N68" s="30"/>
    </row>
    <row r="69" spans="1:14" x14ac:dyDescent="0.2">
      <c r="A69" s="417">
        <v>61</v>
      </c>
      <c r="B69" s="72" t="s">
        <v>128</v>
      </c>
      <c r="C69" s="96" t="s">
        <v>304</v>
      </c>
      <c r="D69" s="345"/>
      <c r="E69" s="66"/>
      <c r="F69" s="68">
        <f t="shared" si="5"/>
        <v>0</v>
      </c>
      <c r="G69" s="50"/>
      <c r="H69" s="119">
        <f t="shared" si="3"/>
        <v>0</v>
      </c>
      <c r="I69" s="62"/>
      <c r="J69" s="164"/>
      <c r="K69" s="122">
        <f t="shared" si="4"/>
        <v>0</v>
      </c>
      <c r="N69" s="30"/>
    </row>
    <row r="70" spans="1:14" ht="24" x14ac:dyDescent="0.2">
      <c r="A70" s="417">
        <v>62</v>
      </c>
      <c r="B70" s="72" t="s">
        <v>129</v>
      </c>
      <c r="C70" s="96" t="s">
        <v>264</v>
      </c>
      <c r="D70" s="345"/>
      <c r="E70" s="66"/>
      <c r="F70" s="68">
        <f t="shared" si="5"/>
        <v>0</v>
      </c>
      <c r="G70" s="50"/>
      <c r="H70" s="119">
        <f t="shared" si="3"/>
        <v>0</v>
      </c>
      <c r="I70" s="62"/>
      <c r="J70" s="164"/>
      <c r="K70" s="122">
        <f t="shared" si="4"/>
        <v>0</v>
      </c>
      <c r="N70" s="30"/>
    </row>
    <row r="71" spans="1:14" ht="24" x14ac:dyDescent="0.2">
      <c r="A71" s="417">
        <v>63</v>
      </c>
      <c r="B71" s="47" t="s">
        <v>130</v>
      </c>
      <c r="C71" s="96" t="s">
        <v>265</v>
      </c>
      <c r="D71" s="345"/>
      <c r="E71" s="66"/>
      <c r="F71" s="68">
        <f t="shared" si="5"/>
        <v>0</v>
      </c>
      <c r="G71" s="50"/>
      <c r="H71" s="119">
        <f t="shared" si="3"/>
        <v>0</v>
      </c>
      <c r="I71" s="62"/>
      <c r="J71" s="164"/>
      <c r="K71" s="122">
        <f t="shared" si="4"/>
        <v>0</v>
      </c>
      <c r="N71" s="30"/>
    </row>
    <row r="72" spans="1:14" x14ac:dyDescent="0.2">
      <c r="A72" s="417">
        <v>64</v>
      </c>
      <c r="B72" s="72" t="s">
        <v>131</v>
      </c>
      <c r="C72" s="96" t="s">
        <v>266</v>
      </c>
      <c r="D72" s="345"/>
      <c r="E72" s="66"/>
      <c r="F72" s="68">
        <f t="shared" si="5"/>
        <v>0</v>
      </c>
      <c r="G72" s="50"/>
      <c r="H72" s="119">
        <f t="shared" si="3"/>
        <v>0</v>
      </c>
      <c r="I72" s="62"/>
      <c r="J72" s="164"/>
      <c r="K72" s="122">
        <f t="shared" si="4"/>
        <v>0</v>
      </c>
      <c r="N72" s="30"/>
    </row>
    <row r="73" spans="1:14" x14ac:dyDescent="0.2">
      <c r="A73" s="417">
        <v>65</v>
      </c>
      <c r="B73" s="72" t="s">
        <v>132</v>
      </c>
      <c r="C73" s="96" t="s">
        <v>52</v>
      </c>
      <c r="D73" s="345"/>
      <c r="E73" s="66"/>
      <c r="F73" s="68">
        <f t="shared" si="5"/>
        <v>0</v>
      </c>
      <c r="G73" s="50"/>
      <c r="H73" s="119">
        <f t="shared" si="3"/>
        <v>0</v>
      </c>
      <c r="I73" s="62"/>
      <c r="J73" s="164"/>
      <c r="K73" s="122">
        <f t="shared" si="4"/>
        <v>0</v>
      </c>
      <c r="N73" s="30"/>
    </row>
    <row r="74" spans="1:14" x14ac:dyDescent="0.2">
      <c r="A74" s="417">
        <v>66</v>
      </c>
      <c r="B74" s="72" t="s">
        <v>133</v>
      </c>
      <c r="C74" s="96" t="s">
        <v>267</v>
      </c>
      <c r="D74" s="345"/>
      <c r="E74" s="66"/>
      <c r="F74" s="68">
        <f t="shared" si="5"/>
        <v>0</v>
      </c>
      <c r="G74" s="50"/>
      <c r="H74" s="119">
        <f t="shared" ref="H74:H137" si="6">SUM(F74:G74)</f>
        <v>0</v>
      </c>
      <c r="I74" s="62"/>
      <c r="J74" s="164"/>
      <c r="K74" s="122">
        <f t="shared" ref="K74:K137" si="7">H74+I74+J74</f>
        <v>0</v>
      </c>
      <c r="N74" s="30"/>
    </row>
    <row r="75" spans="1:14" ht="24" x14ac:dyDescent="0.2">
      <c r="A75" s="417">
        <v>67</v>
      </c>
      <c r="B75" s="72" t="s">
        <v>134</v>
      </c>
      <c r="C75" s="96" t="s">
        <v>268</v>
      </c>
      <c r="D75" s="345"/>
      <c r="E75" s="66"/>
      <c r="F75" s="68">
        <f t="shared" ref="F75:F138" si="8">SUM(D75:E75)</f>
        <v>0</v>
      </c>
      <c r="G75" s="50"/>
      <c r="H75" s="119">
        <f t="shared" si="6"/>
        <v>0</v>
      </c>
      <c r="I75" s="62"/>
      <c r="J75" s="164"/>
      <c r="K75" s="122">
        <f t="shared" si="7"/>
        <v>0</v>
      </c>
      <c r="N75" s="30"/>
    </row>
    <row r="76" spans="1:14" ht="24" x14ac:dyDescent="0.2">
      <c r="A76" s="417">
        <v>68</v>
      </c>
      <c r="B76" s="72" t="s">
        <v>135</v>
      </c>
      <c r="C76" s="96" t="s">
        <v>269</v>
      </c>
      <c r="D76" s="345"/>
      <c r="E76" s="66"/>
      <c r="F76" s="68">
        <f t="shared" si="8"/>
        <v>0</v>
      </c>
      <c r="G76" s="50"/>
      <c r="H76" s="119">
        <f t="shared" si="6"/>
        <v>0</v>
      </c>
      <c r="I76" s="62"/>
      <c r="J76" s="164"/>
      <c r="K76" s="122">
        <f t="shared" si="7"/>
        <v>0</v>
      </c>
      <c r="N76" s="30"/>
    </row>
    <row r="77" spans="1:14" ht="24" x14ac:dyDescent="0.2">
      <c r="A77" s="417">
        <v>69</v>
      </c>
      <c r="B77" s="72" t="s">
        <v>136</v>
      </c>
      <c r="C77" s="96" t="s">
        <v>270</v>
      </c>
      <c r="D77" s="345"/>
      <c r="E77" s="66"/>
      <c r="F77" s="68">
        <f t="shared" si="8"/>
        <v>0</v>
      </c>
      <c r="G77" s="50"/>
      <c r="H77" s="119">
        <f t="shared" si="6"/>
        <v>0</v>
      </c>
      <c r="I77" s="62"/>
      <c r="J77" s="164"/>
      <c r="K77" s="122">
        <f t="shared" si="7"/>
        <v>0</v>
      </c>
      <c r="N77" s="30"/>
    </row>
    <row r="78" spans="1:14" ht="24" x14ac:dyDescent="0.2">
      <c r="A78" s="417">
        <v>70</v>
      </c>
      <c r="B78" s="72" t="s">
        <v>137</v>
      </c>
      <c r="C78" s="96" t="s">
        <v>271</v>
      </c>
      <c r="D78" s="345"/>
      <c r="E78" s="66"/>
      <c r="F78" s="68">
        <f t="shared" si="8"/>
        <v>0</v>
      </c>
      <c r="G78" s="50"/>
      <c r="H78" s="119">
        <f t="shared" si="6"/>
        <v>0</v>
      </c>
      <c r="I78" s="62"/>
      <c r="J78" s="164"/>
      <c r="K78" s="122">
        <f t="shared" si="7"/>
        <v>0</v>
      </c>
      <c r="N78" s="30"/>
    </row>
    <row r="79" spans="1:14" ht="24" x14ac:dyDescent="0.2">
      <c r="A79" s="417">
        <v>71</v>
      </c>
      <c r="B79" s="47" t="s">
        <v>138</v>
      </c>
      <c r="C79" s="96" t="s">
        <v>272</v>
      </c>
      <c r="D79" s="345"/>
      <c r="E79" s="66"/>
      <c r="F79" s="68">
        <f t="shared" si="8"/>
        <v>0</v>
      </c>
      <c r="G79" s="50"/>
      <c r="H79" s="119">
        <f t="shared" si="6"/>
        <v>0</v>
      </c>
      <c r="I79" s="62"/>
      <c r="J79" s="164"/>
      <c r="K79" s="122">
        <f t="shared" si="7"/>
        <v>0</v>
      </c>
      <c r="N79" s="30"/>
    </row>
    <row r="80" spans="1:14" ht="24" x14ac:dyDescent="0.2">
      <c r="A80" s="417">
        <v>72</v>
      </c>
      <c r="B80" s="72" t="s">
        <v>139</v>
      </c>
      <c r="C80" s="96" t="s">
        <v>273</v>
      </c>
      <c r="D80" s="345"/>
      <c r="E80" s="66"/>
      <c r="F80" s="68">
        <f t="shared" si="8"/>
        <v>0</v>
      </c>
      <c r="G80" s="50"/>
      <c r="H80" s="119">
        <f t="shared" si="6"/>
        <v>0</v>
      </c>
      <c r="I80" s="62"/>
      <c r="J80" s="164"/>
      <c r="K80" s="122">
        <f t="shared" si="7"/>
        <v>0</v>
      </c>
      <c r="N80" s="30"/>
    </row>
    <row r="81" spans="1:14" ht="24" x14ac:dyDescent="0.2">
      <c r="A81" s="417">
        <v>73</v>
      </c>
      <c r="B81" s="47" t="s">
        <v>140</v>
      </c>
      <c r="C81" s="96" t="s">
        <v>274</v>
      </c>
      <c r="D81" s="345"/>
      <c r="E81" s="66"/>
      <c r="F81" s="68">
        <f t="shared" si="8"/>
        <v>0</v>
      </c>
      <c r="G81" s="50"/>
      <c r="H81" s="119">
        <f t="shared" si="6"/>
        <v>0</v>
      </c>
      <c r="I81" s="62"/>
      <c r="J81" s="164"/>
      <c r="K81" s="122">
        <f t="shared" si="7"/>
        <v>0</v>
      </c>
      <c r="N81" s="30"/>
    </row>
    <row r="82" spans="1:14" x14ac:dyDescent="0.2">
      <c r="A82" s="417">
        <v>74</v>
      </c>
      <c r="B82" s="72" t="s">
        <v>141</v>
      </c>
      <c r="C82" s="96" t="s">
        <v>142</v>
      </c>
      <c r="D82" s="345"/>
      <c r="E82" s="66"/>
      <c r="F82" s="68">
        <f t="shared" si="8"/>
        <v>0</v>
      </c>
      <c r="G82" s="50"/>
      <c r="H82" s="119">
        <f t="shared" si="6"/>
        <v>0</v>
      </c>
      <c r="I82" s="62"/>
      <c r="J82" s="164"/>
      <c r="K82" s="122">
        <f t="shared" si="7"/>
        <v>0</v>
      </c>
      <c r="N82" s="30"/>
    </row>
    <row r="83" spans="1:14" x14ac:dyDescent="0.2">
      <c r="A83" s="417">
        <v>75</v>
      </c>
      <c r="B83" s="47" t="s">
        <v>143</v>
      </c>
      <c r="C83" s="96" t="s">
        <v>275</v>
      </c>
      <c r="D83" s="345"/>
      <c r="E83" s="66"/>
      <c r="F83" s="68">
        <f t="shared" si="8"/>
        <v>0</v>
      </c>
      <c r="G83" s="50"/>
      <c r="H83" s="119">
        <f t="shared" si="6"/>
        <v>0</v>
      </c>
      <c r="I83" s="62"/>
      <c r="J83" s="164"/>
      <c r="K83" s="122">
        <f t="shared" si="7"/>
        <v>0</v>
      </c>
      <c r="N83" s="30"/>
    </row>
    <row r="84" spans="1:14" x14ac:dyDescent="0.2">
      <c r="A84" s="417">
        <v>76</v>
      </c>
      <c r="B84" s="47" t="s">
        <v>144</v>
      </c>
      <c r="C84" s="96" t="s">
        <v>35</v>
      </c>
      <c r="D84" s="345"/>
      <c r="E84" s="66"/>
      <c r="F84" s="68">
        <f t="shared" si="8"/>
        <v>0</v>
      </c>
      <c r="G84" s="50"/>
      <c r="H84" s="119">
        <f t="shared" si="6"/>
        <v>0</v>
      </c>
      <c r="I84" s="62"/>
      <c r="J84" s="164"/>
      <c r="K84" s="122">
        <f t="shared" si="7"/>
        <v>0</v>
      </c>
      <c r="N84" s="30"/>
    </row>
    <row r="85" spans="1:14" x14ac:dyDescent="0.2">
      <c r="A85" s="417">
        <v>77</v>
      </c>
      <c r="B85" s="72" t="s">
        <v>145</v>
      </c>
      <c r="C85" s="96" t="s">
        <v>37</v>
      </c>
      <c r="D85" s="345"/>
      <c r="E85" s="66"/>
      <c r="F85" s="68">
        <f t="shared" si="8"/>
        <v>0</v>
      </c>
      <c r="G85" s="50"/>
      <c r="H85" s="119">
        <f t="shared" si="6"/>
        <v>0</v>
      </c>
      <c r="I85" s="62"/>
      <c r="J85" s="164"/>
      <c r="K85" s="122">
        <f t="shared" si="7"/>
        <v>0</v>
      </c>
      <c r="N85" s="30"/>
    </row>
    <row r="86" spans="1:14" x14ac:dyDescent="0.2">
      <c r="A86" s="417">
        <v>78</v>
      </c>
      <c r="B86" s="72" t="s">
        <v>146</v>
      </c>
      <c r="C86" s="96" t="s">
        <v>36</v>
      </c>
      <c r="D86" s="345"/>
      <c r="E86" s="66"/>
      <c r="F86" s="68">
        <f t="shared" si="8"/>
        <v>0</v>
      </c>
      <c r="G86" s="50"/>
      <c r="H86" s="119">
        <f t="shared" si="6"/>
        <v>0</v>
      </c>
      <c r="I86" s="62"/>
      <c r="J86" s="164"/>
      <c r="K86" s="122">
        <f t="shared" si="7"/>
        <v>0</v>
      </c>
      <c r="N86" s="30"/>
    </row>
    <row r="87" spans="1:14" x14ac:dyDescent="0.2">
      <c r="A87" s="417">
        <v>79</v>
      </c>
      <c r="B87" s="72" t="s">
        <v>147</v>
      </c>
      <c r="C87" s="96" t="s">
        <v>51</v>
      </c>
      <c r="D87" s="345"/>
      <c r="E87" s="66"/>
      <c r="F87" s="68">
        <f t="shared" si="8"/>
        <v>0</v>
      </c>
      <c r="G87" s="50"/>
      <c r="H87" s="119">
        <f t="shared" si="6"/>
        <v>0</v>
      </c>
      <c r="I87" s="62"/>
      <c r="J87" s="164"/>
      <c r="K87" s="122">
        <f t="shared" si="7"/>
        <v>0</v>
      </c>
      <c r="N87" s="30"/>
    </row>
    <row r="88" spans="1:14" x14ac:dyDescent="0.2">
      <c r="A88" s="417">
        <v>80</v>
      </c>
      <c r="B88" s="72" t="s">
        <v>148</v>
      </c>
      <c r="C88" s="96" t="s">
        <v>254</v>
      </c>
      <c r="D88" s="345"/>
      <c r="E88" s="66"/>
      <c r="F88" s="68">
        <f t="shared" si="8"/>
        <v>0</v>
      </c>
      <c r="G88" s="50"/>
      <c r="H88" s="119">
        <f t="shared" si="6"/>
        <v>0</v>
      </c>
      <c r="I88" s="62"/>
      <c r="J88" s="164"/>
      <c r="K88" s="122">
        <f t="shared" si="7"/>
        <v>0</v>
      </c>
      <c r="N88" s="30"/>
    </row>
    <row r="89" spans="1:14" x14ac:dyDescent="0.2">
      <c r="A89" s="417">
        <v>81</v>
      </c>
      <c r="B89" s="72" t="s">
        <v>149</v>
      </c>
      <c r="C89" s="171" t="s">
        <v>334</v>
      </c>
      <c r="D89" s="345"/>
      <c r="E89" s="66"/>
      <c r="F89" s="68">
        <f t="shared" si="8"/>
        <v>0</v>
      </c>
      <c r="G89" s="50"/>
      <c r="H89" s="119">
        <f t="shared" si="6"/>
        <v>0</v>
      </c>
      <c r="I89" s="62"/>
      <c r="J89" s="164"/>
      <c r="K89" s="122">
        <f t="shared" si="7"/>
        <v>0</v>
      </c>
      <c r="N89" s="30"/>
    </row>
    <row r="90" spans="1:14" x14ac:dyDescent="0.2">
      <c r="A90" s="417">
        <v>82</v>
      </c>
      <c r="B90" s="45" t="s">
        <v>150</v>
      </c>
      <c r="C90" s="97" t="s">
        <v>291</v>
      </c>
      <c r="D90" s="345"/>
      <c r="E90" s="66"/>
      <c r="F90" s="68">
        <f t="shared" si="8"/>
        <v>0</v>
      </c>
      <c r="G90" s="50"/>
      <c r="H90" s="119">
        <f t="shared" si="6"/>
        <v>0</v>
      </c>
      <c r="I90" s="62"/>
      <c r="J90" s="164"/>
      <c r="K90" s="122">
        <f t="shared" si="7"/>
        <v>0</v>
      </c>
      <c r="N90" s="30"/>
    </row>
    <row r="91" spans="1:14" ht="24" x14ac:dyDescent="0.2">
      <c r="A91" s="502">
        <v>83</v>
      </c>
      <c r="B91" s="495" t="s">
        <v>151</v>
      </c>
      <c r="C91" s="97" t="s">
        <v>276</v>
      </c>
      <c r="D91" s="345"/>
      <c r="E91" s="66"/>
      <c r="F91" s="68">
        <f t="shared" si="8"/>
        <v>0</v>
      </c>
      <c r="G91" s="50"/>
      <c r="H91" s="119">
        <f t="shared" si="6"/>
        <v>0</v>
      </c>
      <c r="I91" s="62"/>
      <c r="J91" s="164"/>
      <c r="K91" s="122">
        <f t="shared" si="7"/>
        <v>0</v>
      </c>
      <c r="N91" s="30"/>
    </row>
    <row r="92" spans="1:14" ht="36" x14ac:dyDescent="0.2">
      <c r="A92" s="502"/>
      <c r="B92" s="495"/>
      <c r="C92" s="171" t="s">
        <v>330</v>
      </c>
      <c r="D92" s="345"/>
      <c r="E92" s="66"/>
      <c r="F92" s="68">
        <f t="shared" si="8"/>
        <v>0</v>
      </c>
      <c r="G92" s="50"/>
      <c r="H92" s="119">
        <f t="shared" si="6"/>
        <v>0</v>
      </c>
      <c r="I92" s="62"/>
      <c r="J92" s="164"/>
      <c r="K92" s="122">
        <f t="shared" si="7"/>
        <v>0</v>
      </c>
      <c r="N92" s="30"/>
    </row>
    <row r="93" spans="1:14" ht="24" x14ac:dyDescent="0.2">
      <c r="A93" s="502"/>
      <c r="B93" s="495"/>
      <c r="C93" s="171" t="s">
        <v>277</v>
      </c>
      <c r="D93" s="345"/>
      <c r="E93" s="66"/>
      <c r="F93" s="68">
        <f t="shared" si="8"/>
        <v>0</v>
      </c>
      <c r="G93" s="50"/>
      <c r="H93" s="119">
        <f t="shared" si="6"/>
        <v>0</v>
      </c>
      <c r="I93" s="62"/>
      <c r="J93" s="164"/>
      <c r="K93" s="122">
        <f t="shared" si="7"/>
        <v>0</v>
      </c>
      <c r="N93" s="30"/>
    </row>
    <row r="94" spans="1:14" ht="36" x14ac:dyDescent="0.2">
      <c r="A94" s="502"/>
      <c r="B94" s="495"/>
      <c r="C94" s="200" t="s">
        <v>331</v>
      </c>
      <c r="D94" s="345"/>
      <c r="E94" s="66"/>
      <c r="F94" s="68">
        <f t="shared" si="8"/>
        <v>0</v>
      </c>
      <c r="G94" s="50"/>
      <c r="H94" s="119">
        <f t="shared" si="6"/>
        <v>0</v>
      </c>
      <c r="I94" s="62"/>
      <c r="J94" s="164"/>
      <c r="K94" s="122">
        <f t="shared" si="7"/>
        <v>0</v>
      </c>
      <c r="N94" s="30"/>
    </row>
    <row r="95" spans="1:14" ht="24" x14ac:dyDescent="0.2">
      <c r="A95" s="417">
        <v>84</v>
      </c>
      <c r="B95" s="47" t="s">
        <v>152</v>
      </c>
      <c r="C95" s="96" t="s">
        <v>50</v>
      </c>
      <c r="D95" s="345"/>
      <c r="E95" s="66"/>
      <c r="F95" s="68">
        <f t="shared" si="8"/>
        <v>0</v>
      </c>
      <c r="G95" s="50"/>
      <c r="H95" s="119">
        <f t="shared" si="6"/>
        <v>0</v>
      </c>
      <c r="I95" s="62"/>
      <c r="J95" s="164"/>
      <c r="K95" s="122">
        <f t="shared" si="7"/>
        <v>0</v>
      </c>
      <c r="N95" s="30"/>
    </row>
    <row r="96" spans="1:14" x14ac:dyDescent="0.2">
      <c r="A96" s="417">
        <v>85</v>
      </c>
      <c r="B96" s="72" t="s">
        <v>153</v>
      </c>
      <c r="C96" s="96" t="s">
        <v>154</v>
      </c>
      <c r="D96" s="345"/>
      <c r="E96" s="66"/>
      <c r="F96" s="68">
        <f t="shared" si="8"/>
        <v>0</v>
      </c>
      <c r="G96" s="50"/>
      <c r="H96" s="119">
        <f t="shared" si="6"/>
        <v>0</v>
      </c>
      <c r="I96" s="62"/>
      <c r="J96" s="164"/>
      <c r="K96" s="122">
        <f t="shared" si="7"/>
        <v>0</v>
      </c>
      <c r="N96" s="30"/>
    </row>
    <row r="97" spans="1:14" x14ac:dyDescent="0.2">
      <c r="A97" s="417">
        <v>86</v>
      </c>
      <c r="B97" s="47" t="s">
        <v>155</v>
      </c>
      <c r="C97" s="96" t="s">
        <v>156</v>
      </c>
      <c r="D97" s="345"/>
      <c r="E97" s="66"/>
      <c r="F97" s="68">
        <f t="shared" si="8"/>
        <v>0</v>
      </c>
      <c r="G97" s="50"/>
      <c r="H97" s="119">
        <f t="shared" si="6"/>
        <v>0</v>
      </c>
      <c r="I97" s="62"/>
      <c r="J97" s="164"/>
      <c r="K97" s="122">
        <f t="shared" si="7"/>
        <v>0</v>
      </c>
      <c r="N97" s="30"/>
    </row>
    <row r="98" spans="1:14" x14ac:dyDescent="0.2">
      <c r="A98" s="417">
        <v>87</v>
      </c>
      <c r="B98" s="72" t="s">
        <v>157</v>
      </c>
      <c r="C98" s="96" t="s">
        <v>28</v>
      </c>
      <c r="D98" s="345">
        <v>705375</v>
      </c>
      <c r="E98" s="66"/>
      <c r="F98" s="68">
        <f t="shared" si="8"/>
        <v>705375</v>
      </c>
      <c r="G98" s="50">
        <v>380485.93</v>
      </c>
      <c r="H98" s="119">
        <f t="shared" si="6"/>
        <v>1085860.93</v>
      </c>
      <c r="I98" s="62"/>
      <c r="J98" s="164"/>
      <c r="K98" s="122">
        <f t="shared" si="7"/>
        <v>1085860.93</v>
      </c>
      <c r="N98" s="30"/>
    </row>
    <row r="99" spans="1:14" x14ac:dyDescent="0.2">
      <c r="A99" s="417">
        <v>88</v>
      </c>
      <c r="B99" s="72" t="s">
        <v>158</v>
      </c>
      <c r="C99" s="96" t="s">
        <v>12</v>
      </c>
      <c r="D99" s="345">
        <v>961875</v>
      </c>
      <c r="E99" s="66"/>
      <c r="F99" s="68">
        <f t="shared" si="8"/>
        <v>961875</v>
      </c>
      <c r="G99" s="50">
        <v>719641.12</v>
      </c>
      <c r="H99" s="119">
        <f t="shared" si="6"/>
        <v>1681516.12</v>
      </c>
      <c r="I99" s="62"/>
      <c r="J99" s="164"/>
      <c r="K99" s="122">
        <f t="shared" si="7"/>
        <v>1681516.12</v>
      </c>
      <c r="N99" s="30"/>
    </row>
    <row r="100" spans="1:14" x14ac:dyDescent="0.2">
      <c r="A100" s="417">
        <v>89</v>
      </c>
      <c r="B100" s="72" t="s">
        <v>159</v>
      </c>
      <c r="C100" s="96" t="s">
        <v>27</v>
      </c>
      <c r="D100" s="345">
        <v>1923750</v>
      </c>
      <c r="E100" s="66"/>
      <c r="F100" s="68">
        <f t="shared" si="8"/>
        <v>1923750</v>
      </c>
      <c r="G100" s="50">
        <v>1562058.85</v>
      </c>
      <c r="H100" s="119">
        <f t="shared" si="6"/>
        <v>3485808.85</v>
      </c>
      <c r="I100" s="62"/>
      <c r="J100" s="164"/>
      <c r="K100" s="122">
        <f t="shared" si="7"/>
        <v>3485808.85</v>
      </c>
      <c r="N100" s="30"/>
    </row>
    <row r="101" spans="1:14" x14ac:dyDescent="0.2">
      <c r="A101" s="417">
        <v>90</v>
      </c>
      <c r="B101" s="72" t="s">
        <v>160</v>
      </c>
      <c r="C101" s="96" t="s">
        <v>44</v>
      </c>
      <c r="D101" s="345">
        <v>961875</v>
      </c>
      <c r="E101" s="66"/>
      <c r="F101" s="68">
        <f t="shared" si="8"/>
        <v>961875</v>
      </c>
      <c r="G101" s="50">
        <v>561611.81999999995</v>
      </c>
      <c r="H101" s="119">
        <f t="shared" si="6"/>
        <v>1523486.8199999998</v>
      </c>
      <c r="I101" s="62"/>
      <c r="J101" s="164"/>
      <c r="K101" s="122">
        <f t="shared" si="7"/>
        <v>1523486.8199999998</v>
      </c>
      <c r="N101" s="30"/>
    </row>
    <row r="102" spans="1:14" x14ac:dyDescent="0.2">
      <c r="A102" s="417">
        <v>91</v>
      </c>
      <c r="B102" s="72" t="s">
        <v>161</v>
      </c>
      <c r="C102" s="96" t="s">
        <v>33</v>
      </c>
      <c r="D102" s="345">
        <v>1241745</v>
      </c>
      <c r="E102" s="66"/>
      <c r="F102" s="68">
        <f t="shared" si="8"/>
        <v>1241745</v>
      </c>
      <c r="G102" s="50">
        <v>832692.85</v>
      </c>
      <c r="H102" s="119">
        <f t="shared" si="6"/>
        <v>2074437.85</v>
      </c>
      <c r="I102" s="62"/>
      <c r="J102" s="164"/>
      <c r="K102" s="122">
        <f t="shared" si="7"/>
        <v>2074437.85</v>
      </c>
      <c r="N102" s="30"/>
    </row>
    <row r="103" spans="1:14" x14ac:dyDescent="0.2">
      <c r="A103" s="417">
        <v>92</v>
      </c>
      <c r="B103" s="72" t="s">
        <v>162</v>
      </c>
      <c r="C103" s="96" t="s">
        <v>29</v>
      </c>
      <c r="D103" s="345">
        <v>1745625</v>
      </c>
      <c r="E103" s="66"/>
      <c r="F103" s="68">
        <f t="shared" si="8"/>
        <v>1745625</v>
      </c>
      <c r="G103" s="50">
        <v>1067305.58</v>
      </c>
      <c r="H103" s="119">
        <f t="shared" si="6"/>
        <v>2812930.58</v>
      </c>
      <c r="I103" s="62"/>
      <c r="J103" s="164"/>
      <c r="K103" s="122">
        <f t="shared" si="7"/>
        <v>2812930.58</v>
      </c>
      <c r="N103" s="30"/>
    </row>
    <row r="104" spans="1:14" x14ac:dyDescent="0.2">
      <c r="A104" s="417">
        <v>93</v>
      </c>
      <c r="B104" s="72" t="s">
        <v>163</v>
      </c>
      <c r="C104" s="96" t="s">
        <v>30</v>
      </c>
      <c r="D104" s="345">
        <v>1183605</v>
      </c>
      <c r="E104" s="66"/>
      <c r="F104" s="68">
        <f t="shared" si="8"/>
        <v>1183605</v>
      </c>
      <c r="G104" s="50">
        <v>804733.82</v>
      </c>
      <c r="H104" s="119">
        <f t="shared" si="6"/>
        <v>1988338.8199999998</v>
      </c>
      <c r="I104" s="62"/>
      <c r="J104" s="164"/>
      <c r="K104" s="122">
        <f t="shared" si="7"/>
        <v>1988338.8199999998</v>
      </c>
      <c r="N104" s="30"/>
    </row>
    <row r="105" spans="1:14" x14ac:dyDescent="0.2">
      <c r="A105" s="417">
        <v>94</v>
      </c>
      <c r="B105" s="47" t="s">
        <v>164</v>
      </c>
      <c r="C105" s="96" t="s">
        <v>14</v>
      </c>
      <c r="D105" s="345">
        <v>641250</v>
      </c>
      <c r="E105" s="66"/>
      <c r="F105" s="68">
        <f t="shared" si="8"/>
        <v>641250</v>
      </c>
      <c r="G105" s="50">
        <v>455853.75</v>
      </c>
      <c r="H105" s="119">
        <f t="shared" si="6"/>
        <v>1097103.75</v>
      </c>
      <c r="I105" s="62"/>
      <c r="J105" s="164"/>
      <c r="K105" s="122">
        <f t="shared" si="7"/>
        <v>1097103.75</v>
      </c>
      <c r="N105" s="30"/>
    </row>
    <row r="106" spans="1:14" x14ac:dyDescent="0.2">
      <c r="A106" s="417">
        <v>95</v>
      </c>
      <c r="B106" s="72" t="s">
        <v>165</v>
      </c>
      <c r="C106" s="96" t="s">
        <v>31</v>
      </c>
      <c r="D106" s="345">
        <v>627000</v>
      </c>
      <c r="E106" s="66"/>
      <c r="F106" s="68">
        <f t="shared" si="8"/>
        <v>627000</v>
      </c>
      <c r="G106" s="50">
        <v>455853.75</v>
      </c>
      <c r="H106" s="119">
        <f t="shared" si="6"/>
        <v>1082853.75</v>
      </c>
      <c r="I106" s="62"/>
      <c r="J106" s="164"/>
      <c r="K106" s="122">
        <f t="shared" si="7"/>
        <v>1082853.75</v>
      </c>
      <c r="N106" s="30"/>
    </row>
    <row r="107" spans="1:14" x14ac:dyDescent="0.2">
      <c r="A107" s="417">
        <v>96</v>
      </c>
      <c r="B107" s="72" t="s">
        <v>166</v>
      </c>
      <c r="C107" s="96" t="s">
        <v>15</v>
      </c>
      <c r="D107" s="345">
        <v>883500</v>
      </c>
      <c r="E107" s="66"/>
      <c r="F107" s="68">
        <f t="shared" si="8"/>
        <v>883500</v>
      </c>
      <c r="G107" s="50">
        <v>729366</v>
      </c>
      <c r="H107" s="119">
        <f t="shared" si="6"/>
        <v>1612866</v>
      </c>
      <c r="I107" s="62"/>
      <c r="J107" s="164"/>
      <c r="K107" s="122">
        <f t="shared" si="7"/>
        <v>1612866</v>
      </c>
      <c r="N107" s="30"/>
    </row>
    <row r="108" spans="1:14" x14ac:dyDescent="0.2">
      <c r="A108" s="417">
        <v>97</v>
      </c>
      <c r="B108" s="47" t="s">
        <v>167</v>
      </c>
      <c r="C108" s="96" t="s">
        <v>13</v>
      </c>
      <c r="D108" s="345">
        <v>1291905</v>
      </c>
      <c r="E108" s="66"/>
      <c r="F108" s="68">
        <f t="shared" si="8"/>
        <v>1291905</v>
      </c>
      <c r="G108" s="50">
        <v>1002878.25</v>
      </c>
      <c r="H108" s="119">
        <f t="shared" si="6"/>
        <v>2294783.25</v>
      </c>
      <c r="I108" s="62"/>
      <c r="J108" s="164"/>
      <c r="K108" s="122">
        <f t="shared" si="7"/>
        <v>2294783.25</v>
      </c>
      <c r="N108" s="30"/>
    </row>
    <row r="109" spans="1:14" x14ac:dyDescent="0.2">
      <c r="A109" s="417">
        <v>98</v>
      </c>
      <c r="B109" s="72" t="s">
        <v>168</v>
      </c>
      <c r="C109" s="96" t="s">
        <v>32</v>
      </c>
      <c r="D109" s="345">
        <v>826785</v>
      </c>
      <c r="E109" s="66"/>
      <c r="F109" s="68">
        <f t="shared" si="8"/>
        <v>826785</v>
      </c>
      <c r="G109" s="50">
        <v>577414.75</v>
      </c>
      <c r="H109" s="119">
        <f t="shared" si="6"/>
        <v>1404199.75</v>
      </c>
      <c r="I109" s="62"/>
      <c r="J109" s="164"/>
      <c r="K109" s="122">
        <f t="shared" si="7"/>
        <v>1404199.75</v>
      </c>
      <c r="N109" s="30"/>
    </row>
    <row r="110" spans="1:14" x14ac:dyDescent="0.2">
      <c r="A110" s="417">
        <v>99</v>
      </c>
      <c r="B110" s="47" t="s">
        <v>169</v>
      </c>
      <c r="C110" s="96" t="s">
        <v>54</v>
      </c>
      <c r="D110" s="345">
        <v>1197000</v>
      </c>
      <c r="E110" s="66"/>
      <c r="F110" s="68">
        <f t="shared" si="8"/>
        <v>1197000</v>
      </c>
      <c r="G110" s="50">
        <v>850927</v>
      </c>
      <c r="H110" s="119">
        <f t="shared" si="6"/>
        <v>2047927</v>
      </c>
      <c r="I110" s="62"/>
      <c r="J110" s="164"/>
      <c r="K110" s="122">
        <f t="shared" si="7"/>
        <v>2047927</v>
      </c>
      <c r="N110" s="30"/>
    </row>
    <row r="111" spans="1:14" x14ac:dyDescent="0.2">
      <c r="A111" s="417">
        <v>100</v>
      </c>
      <c r="B111" s="47" t="s">
        <v>170</v>
      </c>
      <c r="C111" s="96" t="s">
        <v>34</v>
      </c>
      <c r="D111" s="345">
        <v>1923750</v>
      </c>
      <c r="E111" s="66"/>
      <c r="F111" s="68">
        <f t="shared" si="8"/>
        <v>1923750</v>
      </c>
      <c r="G111" s="50">
        <v>1367561.25</v>
      </c>
      <c r="H111" s="119">
        <f t="shared" si="6"/>
        <v>3291311.25</v>
      </c>
      <c r="I111" s="62"/>
      <c r="J111" s="164"/>
      <c r="K111" s="122">
        <f t="shared" si="7"/>
        <v>3291311.25</v>
      </c>
      <c r="N111" s="30"/>
    </row>
    <row r="112" spans="1:14" x14ac:dyDescent="0.2">
      <c r="A112" s="417">
        <v>101</v>
      </c>
      <c r="B112" s="72" t="s">
        <v>171</v>
      </c>
      <c r="C112" s="96" t="s">
        <v>241</v>
      </c>
      <c r="D112" s="345">
        <v>919125</v>
      </c>
      <c r="E112" s="66"/>
      <c r="F112" s="68">
        <f t="shared" si="8"/>
        <v>919125</v>
      </c>
      <c r="G112" s="50">
        <v>678310.38</v>
      </c>
      <c r="H112" s="119">
        <f t="shared" si="6"/>
        <v>1597435.38</v>
      </c>
      <c r="I112" s="62"/>
      <c r="J112" s="164"/>
      <c r="K112" s="122">
        <f t="shared" si="7"/>
        <v>1597435.38</v>
      </c>
      <c r="N112" s="30"/>
    </row>
    <row r="113" spans="1:14" x14ac:dyDescent="0.2">
      <c r="A113" s="417">
        <v>102</v>
      </c>
      <c r="B113" s="72" t="s">
        <v>172</v>
      </c>
      <c r="C113" s="96" t="s">
        <v>173</v>
      </c>
      <c r="D113" s="345"/>
      <c r="E113" s="66"/>
      <c r="F113" s="68">
        <f t="shared" si="8"/>
        <v>0</v>
      </c>
      <c r="G113" s="50"/>
      <c r="H113" s="119">
        <f t="shared" si="6"/>
        <v>0</v>
      </c>
      <c r="I113" s="62"/>
      <c r="J113" s="164"/>
      <c r="K113" s="122">
        <f t="shared" si="7"/>
        <v>0</v>
      </c>
      <c r="N113" s="30"/>
    </row>
    <row r="114" spans="1:14" x14ac:dyDescent="0.2">
      <c r="A114" s="417">
        <v>103</v>
      </c>
      <c r="B114" s="72" t="s">
        <v>174</v>
      </c>
      <c r="C114" s="96" t="s">
        <v>175</v>
      </c>
      <c r="D114" s="345"/>
      <c r="E114" s="66"/>
      <c r="F114" s="68">
        <f t="shared" si="8"/>
        <v>0</v>
      </c>
      <c r="G114" s="50"/>
      <c r="H114" s="119">
        <f t="shared" si="6"/>
        <v>0</v>
      </c>
      <c r="I114" s="62"/>
      <c r="J114" s="164"/>
      <c r="K114" s="122">
        <f t="shared" si="7"/>
        <v>0</v>
      </c>
      <c r="N114" s="30"/>
    </row>
    <row r="115" spans="1:14" x14ac:dyDescent="0.2">
      <c r="A115" s="417">
        <v>104</v>
      </c>
      <c r="B115" s="72" t="s">
        <v>176</v>
      </c>
      <c r="C115" s="96" t="s">
        <v>177</v>
      </c>
      <c r="D115" s="345"/>
      <c r="E115" s="66"/>
      <c r="F115" s="68">
        <f t="shared" si="8"/>
        <v>0</v>
      </c>
      <c r="G115" s="50"/>
      <c r="H115" s="119">
        <f t="shared" si="6"/>
        <v>0</v>
      </c>
      <c r="I115" s="62"/>
      <c r="J115" s="164"/>
      <c r="K115" s="122">
        <f t="shared" si="7"/>
        <v>0</v>
      </c>
      <c r="N115" s="30"/>
    </row>
    <row r="116" spans="1:14" x14ac:dyDescent="0.2">
      <c r="A116" s="417">
        <v>105</v>
      </c>
      <c r="B116" s="47" t="s">
        <v>178</v>
      </c>
      <c r="C116" s="96" t="s">
        <v>179</v>
      </c>
      <c r="D116" s="345"/>
      <c r="E116" s="66"/>
      <c r="F116" s="68">
        <f t="shared" si="8"/>
        <v>0</v>
      </c>
      <c r="G116" s="50"/>
      <c r="H116" s="119">
        <f t="shared" si="6"/>
        <v>0</v>
      </c>
      <c r="I116" s="62"/>
      <c r="J116" s="164"/>
      <c r="K116" s="122">
        <f t="shared" si="7"/>
        <v>0</v>
      </c>
      <c r="N116" s="30"/>
    </row>
    <row r="117" spans="1:14" x14ac:dyDescent="0.2">
      <c r="A117" s="417">
        <v>106</v>
      </c>
      <c r="B117" s="72" t="s">
        <v>180</v>
      </c>
      <c r="C117" s="96" t="s">
        <v>181</v>
      </c>
      <c r="D117" s="345"/>
      <c r="E117" s="66"/>
      <c r="F117" s="68">
        <f t="shared" si="8"/>
        <v>0</v>
      </c>
      <c r="G117" s="50"/>
      <c r="H117" s="119">
        <f t="shared" si="6"/>
        <v>0</v>
      </c>
      <c r="I117" s="62"/>
      <c r="J117" s="164"/>
      <c r="K117" s="122">
        <f t="shared" si="7"/>
        <v>0</v>
      </c>
      <c r="N117" s="30"/>
    </row>
    <row r="118" spans="1:14" ht="13.5" customHeight="1" x14ac:dyDescent="0.2">
      <c r="A118" s="417">
        <v>107</v>
      </c>
      <c r="B118" s="72" t="s">
        <v>182</v>
      </c>
      <c r="C118" s="96" t="s">
        <v>183</v>
      </c>
      <c r="D118" s="345"/>
      <c r="E118" s="66"/>
      <c r="F118" s="68">
        <f t="shared" si="8"/>
        <v>0</v>
      </c>
      <c r="G118" s="50"/>
      <c r="H118" s="119">
        <f t="shared" si="6"/>
        <v>0</v>
      </c>
      <c r="I118" s="62"/>
      <c r="J118" s="164"/>
      <c r="K118" s="122">
        <f t="shared" si="7"/>
        <v>0</v>
      </c>
      <c r="N118" s="30"/>
    </row>
    <row r="119" spans="1:14" x14ac:dyDescent="0.2">
      <c r="A119" s="417">
        <v>108</v>
      </c>
      <c r="B119" s="72" t="s">
        <v>184</v>
      </c>
      <c r="C119" s="96" t="s">
        <v>185</v>
      </c>
      <c r="D119" s="345"/>
      <c r="E119" s="66"/>
      <c r="F119" s="68">
        <f t="shared" si="8"/>
        <v>0</v>
      </c>
      <c r="G119" s="50"/>
      <c r="H119" s="119">
        <f t="shared" si="6"/>
        <v>0</v>
      </c>
      <c r="I119" s="62"/>
      <c r="J119" s="164"/>
      <c r="K119" s="122">
        <f t="shared" si="7"/>
        <v>0</v>
      </c>
      <c r="N119" s="30"/>
    </row>
    <row r="120" spans="1:14" x14ac:dyDescent="0.2">
      <c r="A120" s="417">
        <v>109</v>
      </c>
      <c r="B120" s="47" t="s">
        <v>186</v>
      </c>
      <c r="C120" s="96" t="s">
        <v>187</v>
      </c>
      <c r="D120" s="345"/>
      <c r="E120" s="66"/>
      <c r="F120" s="68">
        <f t="shared" si="8"/>
        <v>0</v>
      </c>
      <c r="G120" s="50"/>
      <c r="H120" s="119">
        <f t="shared" si="6"/>
        <v>0</v>
      </c>
      <c r="I120" s="62"/>
      <c r="J120" s="164"/>
      <c r="K120" s="122">
        <f t="shared" si="7"/>
        <v>0</v>
      </c>
      <c r="N120" s="30"/>
    </row>
    <row r="121" spans="1:14" x14ac:dyDescent="0.2">
      <c r="A121" s="417">
        <v>110</v>
      </c>
      <c r="B121" s="47" t="s">
        <v>188</v>
      </c>
      <c r="C121" s="96" t="s">
        <v>189</v>
      </c>
      <c r="D121" s="345"/>
      <c r="E121" s="66"/>
      <c r="F121" s="68">
        <f t="shared" si="8"/>
        <v>0</v>
      </c>
      <c r="G121" s="50"/>
      <c r="H121" s="119">
        <f t="shared" si="6"/>
        <v>0</v>
      </c>
      <c r="I121" s="62"/>
      <c r="J121" s="164"/>
      <c r="K121" s="122">
        <f t="shared" si="7"/>
        <v>0</v>
      </c>
      <c r="N121" s="30"/>
    </row>
    <row r="122" spans="1:14" x14ac:dyDescent="0.2">
      <c r="A122" s="417">
        <v>111</v>
      </c>
      <c r="B122" s="91" t="s">
        <v>278</v>
      </c>
      <c r="C122" s="96" t="s">
        <v>250</v>
      </c>
      <c r="D122" s="345"/>
      <c r="E122" s="66"/>
      <c r="F122" s="68">
        <f t="shared" si="8"/>
        <v>0</v>
      </c>
      <c r="G122" s="50"/>
      <c r="H122" s="119">
        <f t="shared" si="6"/>
        <v>0</v>
      </c>
      <c r="I122" s="62"/>
      <c r="J122" s="164"/>
      <c r="K122" s="122">
        <f t="shared" si="7"/>
        <v>0</v>
      </c>
      <c r="N122" s="30"/>
    </row>
    <row r="123" spans="1:14" x14ac:dyDescent="0.2">
      <c r="A123" s="417">
        <v>112</v>
      </c>
      <c r="B123" s="72" t="s">
        <v>190</v>
      </c>
      <c r="C123" s="96" t="s">
        <v>191</v>
      </c>
      <c r="D123" s="345"/>
      <c r="E123" s="66"/>
      <c r="F123" s="68">
        <f t="shared" si="8"/>
        <v>0</v>
      </c>
      <c r="G123" s="50"/>
      <c r="H123" s="119">
        <f t="shared" si="6"/>
        <v>0</v>
      </c>
      <c r="I123" s="62"/>
      <c r="J123" s="164"/>
      <c r="K123" s="122">
        <f t="shared" si="7"/>
        <v>0</v>
      </c>
      <c r="N123" s="30"/>
    </row>
    <row r="124" spans="1:14" x14ac:dyDescent="0.2">
      <c r="A124" s="417">
        <v>113</v>
      </c>
      <c r="B124" s="72" t="s">
        <v>192</v>
      </c>
      <c r="C124" s="96" t="s">
        <v>193</v>
      </c>
      <c r="D124" s="345"/>
      <c r="E124" s="66"/>
      <c r="F124" s="68">
        <f t="shared" si="8"/>
        <v>0</v>
      </c>
      <c r="G124" s="50"/>
      <c r="H124" s="119">
        <f t="shared" si="6"/>
        <v>0</v>
      </c>
      <c r="I124" s="62"/>
      <c r="J124" s="164"/>
      <c r="K124" s="122">
        <f t="shared" si="7"/>
        <v>0</v>
      </c>
      <c r="N124" s="30"/>
    </row>
    <row r="125" spans="1:14" x14ac:dyDescent="0.2">
      <c r="A125" s="417">
        <v>114</v>
      </c>
      <c r="B125" s="72" t="s">
        <v>194</v>
      </c>
      <c r="C125" s="96" t="s">
        <v>195</v>
      </c>
      <c r="D125" s="345"/>
      <c r="E125" s="66"/>
      <c r="F125" s="68">
        <f t="shared" si="8"/>
        <v>0</v>
      </c>
      <c r="G125" s="50"/>
      <c r="H125" s="119">
        <f t="shared" si="6"/>
        <v>0</v>
      </c>
      <c r="I125" s="62"/>
      <c r="J125" s="164"/>
      <c r="K125" s="122">
        <f t="shared" si="7"/>
        <v>0</v>
      </c>
      <c r="N125" s="30"/>
    </row>
    <row r="126" spans="1:14" ht="12.75" customHeight="1" x14ac:dyDescent="0.2">
      <c r="A126" s="417">
        <v>115</v>
      </c>
      <c r="B126" s="416" t="s">
        <v>196</v>
      </c>
      <c r="C126" s="97" t="s">
        <v>294</v>
      </c>
      <c r="D126" s="345"/>
      <c r="E126" s="66"/>
      <c r="F126" s="68">
        <f t="shared" si="8"/>
        <v>0</v>
      </c>
      <c r="G126" s="50"/>
      <c r="H126" s="119">
        <f t="shared" si="6"/>
        <v>0</v>
      </c>
      <c r="I126" s="62"/>
      <c r="J126" s="164"/>
      <c r="K126" s="122">
        <f t="shared" si="7"/>
        <v>0</v>
      </c>
      <c r="N126" s="30"/>
    </row>
    <row r="127" spans="1:14" x14ac:dyDescent="0.2">
      <c r="A127" s="417">
        <v>116</v>
      </c>
      <c r="B127" s="47" t="s">
        <v>197</v>
      </c>
      <c r="C127" s="96" t="s">
        <v>279</v>
      </c>
      <c r="D127" s="345"/>
      <c r="E127" s="66"/>
      <c r="F127" s="68">
        <f t="shared" si="8"/>
        <v>0</v>
      </c>
      <c r="G127" s="50"/>
      <c r="H127" s="119">
        <f t="shared" si="6"/>
        <v>0</v>
      </c>
      <c r="I127" s="62"/>
      <c r="J127" s="164"/>
      <c r="K127" s="122">
        <f t="shared" si="7"/>
        <v>0</v>
      </c>
      <c r="N127" s="30"/>
    </row>
    <row r="128" spans="1:14" x14ac:dyDescent="0.2">
      <c r="A128" s="417">
        <v>117</v>
      </c>
      <c r="B128" s="47" t="s">
        <v>198</v>
      </c>
      <c r="C128" s="96" t="s">
        <v>199</v>
      </c>
      <c r="D128" s="345"/>
      <c r="E128" s="66"/>
      <c r="F128" s="68">
        <f t="shared" si="8"/>
        <v>0</v>
      </c>
      <c r="G128" s="50"/>
      <c r="H128" s="119">
        <f t="shared" si="6"/>
        <v>0</v>
      </c>
      <c r="I128" s="62"/>
      <c r="J128" s="164"/>
      <c r="K128" s="122">
        <f t="shared" si="7"/>
        <v>0</v>
      </c>
      <c r="N128" s="30"/>
    </row>
    <row r="129" spans="1:14" x14ac:dyDescent="0.2">
      <c r="A129" s="417">
        <v>118</v>
      </c>
      <c r="B129" s="47" t="s">
        <v>200</v>
      </c>
      <c r="C129" s="96" t="s">
        <v>201</v>
      </c>
      <c r="D129" s="345"/>
      <c r="E129" s="66"/>
      <c r="F129" s="68">
        <f t="shared" si="8"/>
        <v>0</v>
      </c>
      <c r="G129" s="50"/>
      <c r="H129" s="119">
        <f t="shared" si="6"/>
        <v>0</v>
      </c>
      <c r="I129" s="62"/>
      <c r="J129" s="164"/>
      <c r="K129" s="122">
        <f t="shared" si="7"/>
        <v>0</v>
      </c>
      <c r="N129" s="30"/>
    </row>
    <row r="130" spans="1:14" x14ac:dyDescent="0.2">
      <c r="A130" s="417">
        <v>119</v>
      </c>
      <c r="B130" s="47" t="s">
        <v>202</v>
      </c>
      <c r="C130" s="96" t="s">
        <v>203</v>
      </c>
      <c r="D130" s="345"/>
      <c r="E130" s="66"/>
      <c r="F130" s="68">
        <f t="shared" si="8"/>
        <v>0</v>
      </c>
      <c r="G130" s="50"/>
      <c r="H130" s="119">
        <f t="shared" si="6"/>
        <v>0</v>
      </c>
      <c r="I130" s="62"/>
      <c r="J130" s="164"/>
      <c r="K130" s="122">
        <f t="shared" si="7"/>
        <v>0</v>
      </c>
      <c r="N130" s="30"/>
    </row>
    <row r="131" spans="1:14" x14ac:dyDescent="0.2">
      <c r="A131" s="417">
        <v>120</v>
      </c>
      <c r="B131" s="67" t="s">
        <v>204</v>
      </c>
      <c r="C131" s="98" t="s">
        <v>205</v>
      </c>
      <c r="D131" s="345"/>
      <c r="E131" s="66"/>
      <c r="F131" s="68">
        <f t="shared" si="8"/>
        <v>0</v>
      </c>
      <c r="G131" s="50"/>
      <c r="H131" s="119">
        <f t="shared" si="6"/>
        <v>0</v>
      </c>
      <c r="I131" s="62"/>
      <c r="J131" s="164"/>
      <c r="K131" s="122">
        <f t="shared" si="7"/>
        <v>0</v>
      </c>
      <c r="N131" s="30"/>
    </row>
    <row r="132" spans="1:14" x14ac:dyDescent="0.2">
      <c r="A132" s="417">
        <v>121</v>
      </c>
      <c r="B132" s="72" t="s">
        <v>206</v>
      </c>
      <c r="C132" s="96" t="s">
        <v>207</v>
      </c>
      <c r="D132" s="345"/>
      <c r="E132" s="66"/>
      <c r="F132" s="68">
        <f t="shared" si="8"/>
        <v>0</v>
      </c>
      <c r="G132" s="50"/>
      <c r="H132" s="119">
        <f t="shared" si="6"/>
        <v>0</v>
      </c>
      <c r="I132" s="62"/>
      <c r="J132" s="164"/>
      <c r="K132" s="122">
        <f t="shared" si="7"/>
        <v>0</v>
      </c>
      <c r="N132" s="30"/>
    </row>
    <row r="133" spans="1:14" x14ac:dyDescent="0.2">
      <c r="A133" s="417">
        <v>122</v>
      </c>
      <c r="B133" s="47" t="s">
        <v>208</v>
      </c>
      <c r="C133" s="96" t="s">
        <v>209</v>
      </c>
      <c r="D133" s="345"/>
      <c r="E133" s="66"/>
      <c r="F133" s="68">
        <f t="shared" si="8"/>
        <v>0</v>
      </c>
      <c r="G133" s="50"/>
      <c r="H133" s="119">
        <f t="shared" si="6"/>
        <v>0</v>
      </c>
      <c r="I133" s="62"/>
      <c r="J133" s="164"/>
      <c r="K133" s="122">
        <f t="shared" si="7"/>
        <v>0</v>
      </c>
      <c r="N133" s="30"/>
    </row>
    <row r="134" spans="1:14" x14ac:dyDescent="0.2">
      <c r="A134" s="417">
        <v>123</v>
      </c>
      <c r="B134" s="72" t="s">
        <v>210</v>
      </c>
      <c r="C134" s="96" t="s">
        <v>247</v>
      </c>
      <c r="D134" s="345"/>
      <c r="E134" s="66"/>
      <c r="F134" s="68">
        <f t="shared" si="8"/>
        <v>0</v>
      </c>
      <c r="G134" s="50"/>
      <c r="H134" s="119">
        <f t="shared" si="6"/>
        <v>0</v>
      </c>
      <c r="I134" s="62"/>
      <c r="J134" s="164"/>
      <c r="K134" s="122">
        <f t="shared" si="7"/>
        <v>0</v>
      </c>
      <c r="N134" s="30"/>
    </row>
    <row r="135" spans="1:14" x14ac:dyDescent="0.2">
      <c r="A135" s="417">
        <v>124</v>
      </c>
      <c r="B135" s="47" t="s">
        <v>211</v>
      </c>
      <c r="C135" s="96" t="s">
        <v>212</v>
      </c>
      <c r="D135" s="345"/>
      <c r="E135" s="66"/>
      <c r="F135" s="68">
        <f t="shared" si="8"/>
        <v>0</v>
      </c>
      <c r="G135" s="50"/>
      <c r="H135" s="119">
        <f t="shared" si="6"/>
        <v>0</v>
      </c>
      <c r="I135" s="62"/>
      <c r="J135" s="164"/>
      <c r="K135" s="122">
        <f t="shared" si="7"/>
        <v>0</v>
      </c>
      <c r="N135" s="30"/>
    </row>
    <row r="136" spans="1:14" x14ac:dyDescent="0.2">
      <c r="A136" s="417">
        <v>125</v>
      </c>
      <c r="B136" s="47" t="s">
        <v>213</v>
      </c>
      <c r="C136" s="96" t="s">
        <v>41</v>
      </c>
      <c r="D136" s="345"/>
      <c r="E136" s="66"/>
      <c r="F136" s="68">
        <f t="shared" si="8"/>
        <v>0</v>
      </c>
      <c r="G136" s="50"/>
      <c r="H136" s="119">
        <f t="shared" si="6"/>
        <v>0</v>
      </c>
      <c r="I136" s="62"/>
      <c r="J136" s="164"/>
      <c r="K136" s="122">
        <f t="shared" si="7"/>
        <v>0</v>
      </c>
      <c r="N136" s="30"/>
    </row>
    <row r="137" spans="1:14" x14ac:dyDescent="0.2">
      <c r="A137" s="417">
        <v>126</v>
      </c>
      <c r="B137" s="72" t="s">
        <v>214</v>
      </c>
      <c r="C137" s="96" t="s">
        <v>47</v>
      </c>
      <c r="D137" s="345"/>
      <c r="E137" s="66"/>
      <c r="F137" s="68">
        <f t="shared" si="8"/>
        <v>0</v>
      </c>
      <c r="G137" s="50"/>
      <c r="H137" s="119">
        <f t="shared" si="6"/>
        <v>0</v>
      </c>
      <c r="I137" s="62"/>
      <c r="J137" s="164"/>
      <c r="K137" s="122">
        <f t="shared" si="7"/>
        <v>0</v>
      </c>
      <c r="N137" s="30"/>
    </row>
    <row r="138" spans="1:14" x14ac:dyDescent="0.2">
      <c r="A138" s="417">
        <v>127</v>
      </c>
      <c r="B138" s="47" t="s">
        <v>215</v>
      </c>
      <c r="C138" s="96" t="s">
        <v>251</v>
      </c>
      <c r="D138" s="345"/>
      <c r="E138" s="66"/>
      <c r="F138" s="68">
        <f t="shared" si="8"/>
        <v>0</v>
      </c>
      <c r="G138" s="50"/>
      <c r="H138" s="119">
        <f t="shared" ref="H138:H151" si="9">SUM(F138:G138)</f>
        <v>0</v>
      </c>
      <c r="I138" s="62"/>
      <c r="J138" s="164"/>
      <c r="K138" s="122">
        <f t="shared" ref="K138:K150" si="10">H138+I138+J138</f>
        <v>0</v>
      </c>
      <c r="N138" s="30"/>
    </row>
    <row r="139" spans="1:14" x14ac:dyDescent="0.2">
      <c r="A139" s="417">
        <v>128</v>
      </c>
      <c r="B139" s="72" t="s">
        <v>216</v>
      </c>
      <c r="C139" s="96" t="s">
        <v>49</v>
      </c>
      <c r="D139" s="345"/>
      <c r="E139" s="66"/>
      <c r="F139" s="68">
        <f t="shared" ref="F139:F151" si="11">SUM(D139:E139)</f>
        <v>0</v>
      </c>
      <c r="G139" s="50"/>
      <c r="H139" s="119">
        <f t="shared" si="9"/>
        <v>0</v>
      </c>
      <c r="I139" s="62"/>
      <c r="J139" s="164"/>
      <c r="K139" s="122">
        <f t="shared" si="10"/>
        <v>0</v>
      </c>
      <c r="N139" s="30"/>
    </row>
    <row r="140" spans="1:14" x14ac:dyDescent="0.2">
      <c r="A140" s="417">
        <v>129</v>
      </c>
      <c r="B140" s="72" t="s">
        <v>217</v>
      </c>
      <c r="C140" s="96" t="s">
        <v>48</v>
      </c>
      <c r="D140" s="345"/>
      <c r="E140" s="66"/>
      <c r="F140" s="68">
        <f t="shared" si="11"/>
        <v>0</v>
      </c>
      <c r="G140" s="50"/>
      <c r="H140" s="119">
        <f t="shared" si="9"/>
        <v>0</v>
      </c>
      <c r="I140" s="62"/>
      <c r="J140" s="164"/>
      <c r="K140" s="122">
        <f t="shared" si="10"/>
        <v>0</v>
      </c>
      <c r="N140" s="30"/>
    </row>
    <row r="141" spans="1:14" x14ac:dyDescent="0.2">
      <c r="A141" s="417">
        <v>130</v>
      </c>
      <c r="B141" s="47" t="s">
        <v>218</v>
      </c>
      <c r="C141" s="96" t="s">
        <v>219</v>
      </c>
      <c r="D141" s="345"/>
      <c r="E141" s="66"/>
      <c r="F141" s="68">
        <f t="shared" si="11"/>
        <v>0</v>
      </c>
      <c r="G141" s="50"/>
      <c r="H141" s="119">
        <f t="shared" si="9"/>
        <v>0</v>
      </c>
      <c r="I141" s="62"/>
      <c r="J141" s="164"/>
      <c r="K141" s="122">
        <f t="shared" si="10"/>
        <v>0</v>
      </c>
      <c r="N141" s="30"/>
    </row>
    <row r="142" spans="1:14" x14ac:dyDescent="0.2">
      <c r="A142" s="417">
        <v>131</v>
      </c>
      <c r="B142" s="47" t="s">
        <v>220</v>
      </c>
      <c r="C142" s="96" t="s">
        <v>42</v>
      </c>
      <c r="D142" s="345"/>
      <c r="E142" s="66"/>
      <c r="F142" s="68">
        <f t="shared" si="11"/>
        <v>0</v>
      </c>
      <c r="G142" s="50"/>
      <c r="H142" s="119">
        <f t="shared" si="9"/>
        <v>0</v>
      </c>
      <c r="I142" s="62"/>
      <c r="J142" s="164"/>
      <c r="K142" s="122">
        <f t="shared" si="10"/>
        <v>0</v>
      </c>
      <c r="N142" s="30"/>
    </row>
    <row r="143" spans="1:14" x14ac:dyDescent="0.2">
      <c r="A143" s="417">
        <v>132</v>
      </c>
      <c r="B143" s="47" t="s">
        <v>221</v>
      </c>
      <c r="C143" s="96" t="s">
        <v>249</v>
      </c>
      <c r="D143" s="345"/>
      <c r="E143" s="66"/>
      <c r="F143" s="68">
        <f t="shared" si="11"/>
        <v>0</v>
      </c>
      <c r="G143" s="50"/>
      <c r="H143" s="119">
        <f t="shared" si="9"/>
        <v>0</v>
      </c>
      <c r="I143" s="62"/>
      <c r="J143" s="164"/>
      <c r="K143" s="122">
        <f t="shared" si="10"/>
        <v>0</v>
      </c>
      <c r="N143" s="30"/>
    </row>
    <row r="144" spans="1:14" x14ac:dyDescent="0.2">
      <c r="A144" s="417">
        <v>133</v>
      </c>
      <c r="B144" s="47" t="s">
        <v>222</v>
      </c>
      <c r="C144" s="96" t="s">
        <v>223</v>
      </c>
      <c r="D144" s="345">
        <v>1923750</v>
      </c>
      <c r="E144" s="66"/>
      <c r="F144" s="68">
        <f t="shared" si="11"/>
        <v>1923750</v>
      </c>
      <c r="G144" s="50">
        <v>1416185.65</v>
      </c>
      <c r="H144" s="119">
        <f t="shared" si="9"/>
        <v>3339935.65</v>
      </c>
      <c r="I144" s="62"/>
      <c r="J144" s="164"/>
      <c r="K144" s="122">
        <f t="shared" si="10"/>
        <v>3339935.65</v>
      </c>
      <c r="N144" s="30"/>
    </row>
    <row r="145" spans="1:14" x14ac:dyDescent="0.2">
      <c r="A145" s="417">
        <v>134</v>
      </c>
      <c r="B145" s="47" t="s">
        <v>224</v>
      </c>
      <c r="C145" s="96" t="s">
        <v>225</v>
      </c>
      <c r="D145" s="101"/>
      <c r="E145" s="66"/>
      <c r="F145" s="68">
        <f t="shared" si="11"/>
        <v>0</v>
      </c>
      <c r="G145" s="50"/>
      <c r="H145" s="119">
        <f t="shared" si="9"/>
        <v>0</v>
      </c>
      <c r="I145" s="62"/>
      <c r="J145" s="164"/>
      <c r="K145" s="122">
        <f t="shared" si="10"/>
        <v>0</v>
      </c>
      <c r="N145" s="30"/>
    </row>
    <row r="146" spans="1:14" x14ac:dyDescent="0.2">
      <c r="A146" s="417">
        <v>135</v>
      </c>
      <c r="B146" s="72" t="s">
        <v>226</v>
      </c>
      <c r="C146" s="96" t="s">
        <v>227</v>
      </c>
      <c r="D146" s="101"/>
      <c r="E146" s="66"/>
      <c r="F146" s="68">
        <f t="shared" si="11"/>
        <v>0</v>
      </c>
      <c r="G146" s="50"/>
      <c r="H146" s="119">
        <f t="shared" si="9"/>
        <v>0</v>
      </c>
      <c r="I146" s="62"/>
      <c r="J146" s="164"/>
      <c r="K146" s="122">
        <f t="shared" si="10"/>
        <v>0</v>
      </c>
      <c r="N146" s="30"/>
    </row>
    <row r="147" spans="1:14" x14ac:dyDescent="0.2">
      <c r="A147" s="417">
        <v>136</v>
      </c>
      <c r="B147" s="47" t="s">
        <v>228</v>
      </c>
      <c r="C147" s="96" t="s">
        <v>229</v>
      </c>
      <c r="D147" s="101"/>
      <c r="E147" s="66"/>
      <c r="F147" s="68">
        <f t="shared" si="11"/>
        <v>0</v>
      </c>
      <c r="G147" s="50"/>
      <c r="H147" s="119">
        <f t="shared" si="9"/>
        <v>0</v>
      </c>
      <c r="I147" s="338"/>
      <c r="J147" s="164"/>
      <c r="K147" s="122">
        <f t="shared" si="10"/>
        <v>0</v>
      </c>
      <c r="N147" s="30"/>
    </row>
    <row r="148" spans="1:14" x14ac:dyDescent="0.2">
      <c r="A148" s="417">
        <v>137</v>
      </c>
      <c r="B148" s="47" t="s">
        <v>282</v>
      </c>
      <c r="C148" s="98" t="s">
        <v>283</v>
      </c>
      <c r="D148" s="292"/>
      <c r="E148" s="66"/>
      <c r="F148" s="68">
        <f t="shared" si="11"/>
        <v>0</v>
      </c>
      <c r="G148" s="50"/>
      <c r="H148" s="119">
        <f t="shared" si="9"/>
        <v>0</v>
      </c>
      <c r="I148" s="338"/>
      <c r="J148" s="164"/>
      <c r="K148" s="122">
        <f t="shared" si="10"/>
        <v>0</v>
      </c>
      <c r="N148" s="30"/>
    </row>
    <row r="149" spans="1:14" x14ac:dyDescent="0.2">
      <c r="A149" s="417">
        <v>138</v>
      </c>
      <c r="B149" s="48" t="s">
        <v>284</v>
      </c>
      <c r="C149" s="98" t="s">
        <v>285</v>
      </c>
      <c r="D149" s="292"/>
      <c r="E149" s="66"/>
      <c r="F149" s="68">
        <f t="shared" si="11"/>
        <v>0</v>
      </c>
      <c r="G149" s="50"/>
      <c r="H149" s="119">
        <f t="shared" si="9"/>
        <v>0</v>
      </c>
      <c r="I149" s="338"/>
      <c r="J149" s="164"/>
      <c r="K149" s="122">
        <f t="shared" si="10"/>
        <v>0</v>
      </c>
      <c r="N149" s="30"/>
    </row>
    <row r="150" spans="1:14" x14ac:dyDescent="0.2">
      <c r="A150" s="295">
        <v>139</v>
      </c>
      <c r="B150" s="47" t="s">
        <v>286</v>
      </c>
      <c r="C150" s="98" t="s">
        <v>287</v>
      </c>
      <c r="D150" s="292">
        <v>119684325</v>
      </c>
      <c r="E150" s="50">
        <v>128086580.16</v>
      </c>
      <c r="F150" s="68">
        <f t="shared" si="11"/>
        <v>247770905.16</v>
      </c>
      <c r="G150" s="50">
        <v>184730173.65000001</v>
      </c>
      <c r="H150" s="119">
        <f t="shared" si="9"/>
        <v>432501078.81</v>
      </c>
      <c r="I150" s="293">
        <v>1325402422.8400002</v>
      </c>
      <c r="J150" s="134">
        <v>27021354.600000001</v>
      </c>
      <c r="K150" s="122">
        <f t="shared" si="10"/>
        <v>1784924856.25</v>
      </c>
      <c r="N150" s="30"/>
    </row>
    <row r="151" spans="1:14" x14ac:dyDescent="0.2">
      <c r="A151" s="355">
        <v>140</v>
      </c>
      <c r="B151" s="419" t="s">
        <v>292</v>
      </c>
      <c r="C151" s="262" t="s">
        <v>293</v>
      </c>
      <c r="D151" s="118"/>
      <c r="E151" s="116"/>
      <c r="F151" s="196">
        <f t="shared" si="11"/>
        <v>0</v>
      </c>
      <c r="G151" s="116"/>
      <c r="H151" s="336">
        <f t="shared" si="9"/>
        <v>0</v>
      </c>
      <c r="I151" s="270"/>
      <c r="J151" s="271"/>
      <c r="K151" s="252">
        <f>H151+I151+J151</f>
        <v>0</v>
      </c>
      <c r="N151" s="30"/>
    </row>
    <row r="152" spans="1:14" x14ac:dyDescent="0.2">
      <c r="A152" s="295">
        <v>141</v>
      </c>
      <c r="B152" s="328" t="s">
        <v>339</v>
      </c>
      <c r="C152" s="260" t="s">
        <v>338</v>
      </c>
      <c r="D152" s="292"/>
      <c r="E152" s="50"/>
      <c r="F152" s="68">
        <f t="shared" ref="F152" si="12">SUM(D152:E152)</f>
        <v>0</v>
      </c>
      <c r="G152" s="50"/>
      <c r="H152" s="119">
        <f t="shared" ref="H152" si="13">SUM(F152:G152)</f>
        <v>0</v>
      </c>
      <c r="I152" s="293"/>
      <c r="J152" s="134"/>
      <c r="K152" s="122">
        <f>H152+I152+J152</f>
        <v>0</v>
      </c>
      <c r="N152" s="30"/>
    </row>
    <row r="153" spans="1:14" ht="12.75" thickBot="1" x14ac:dyDescent="0.25">
      <c r="A153" s="273">
        <v>142</v>
      </c>
      <c r="B153" s="315" t="s">
        <v>341</v>
      </c>
      <c r="C153" s="300" t="s">
        <v>340</v>
      </c>
      <c r="D153" s="279"/>
      <c r="E153" s="274"/>
      <c r="F153" s="302"/>
      <c r="G153" s="274"/>
      <c r="H153" s="337"/>
      <c r="I153" s="137"/>
      <c r="J153" s="294"/>
      <c r="K153" s="298">
        <f>H153+I153+J153</f>
        <v>0</v>
      </c>
      <c r="N153" s="30"/>
    </row>
    <row r="154" spans="1:14" x14ac:dyDescent="0.2">
      <c r="G154" s="165"/>
    </row>
    <row r="155" spans="1:14" x14ac:dyDescent="0.2">
      <c r="I155" s="320"/>
    </row>
  </sheetData>
  <mergeCells count="15">
    <mergeCell ref="A8:C8"/>
    <mergeCell ref="A91:A94"/>
    <mergeCell ref="B91:B94"/>
    <mergeCell ref="A1:K1"/>
    <mergeCell ref="A3:A5"/>
    <mergeCell ref="B3:B5"/>
    <mergeCell ref="C3:C5"/>
    <mergeCell ref="K3:K5"/>
    <mergeCell ref="D3:H3"/>
    <mergeCell ref="I3:I5"/>
    <mergeCell ref="J3:J5"/>
    <mergeCell ref="D4:F4"/>
    <mergeCell ref="A6:C6"/>
    <mergeCell ref="G4:G5"/>
    <mergeCell ref="H4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СБП всего</vt:lpstr>
      <vt:lpstr>Долечивание</vt:lpstr>
      <vt:lpstr>Кибер-нож</vt:lpstr>
      <vt:lpstr>Венерология</vt:lpstr>
      <vt:lpstr>Паллиативная МП</vt:lpstr>
      <vt:lpstr>Психотерапия</vt:lpstr>
      <vt:lpstr>Наркология</vt:lpstr>
      <vt:lpstr>Фтизиатрия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Ардеева Г.М.</cp:lastModifiedBy>
  <cp:lastPrinted>2023-07-20T10:00:13Z</cp:lastPrinted>
  <dcterms:created xsi:type="dcterms:W3CDTF">2012-12-23T03:42:29Z</dcterms:created>
  <dcterms:modified xsi:type="dcterms:W3CDTF">2023-10-24T11:40:56Z</dcterms:modified>
</cp:coreProperties>
</file>