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1\Протокол 15-21\"/>
    </mc:Choice>
  </mc:AlternateContent>
  <bookViews>
    <workbookView xWindow="0" yWindow="0" windowWidth="19200" windowHeight="11295" tabRatio="798"/>
  </bookViews>
  <sheets>
    <sheet name="СВОД БП+СБП" sheetId="1" r:id="rId1"/>
    <sheet name="бюджет РБ" sheetId="18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Гемодиализ!$A$5:$I$153</definedName>
    <definedName name="_xlnm._FilterDatabase" localSheetId="3" hidden="1">ДС!#REF!</definedName>
    <definedName name="_xlnm._FilterDatabase" localSheetId="4" hidden="1">'КС '!$A$5:$I$153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профилактика'!$3:$5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9" i="1" l="1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37" i="15"/>
  <c r="J153" i="1" l="1"/>
  <c r="J50" i="1"/>
  <c r="J27" i="1"/>
  <c r="J39" i="1"/>
  <c r="J12" i="1"/>
  <c r="J49" i="1"/>
  <c r="J93" i="1"/>
  <c r="J138" i="1"/>
  <c r="J23" i="1"/>
  <c r="J150" i="1"/>
  <c r="J32" i="1"/>
  <c r="J149" i="1"/>
  <c r="J11" i="1"/>
  <c r="I11" i="1"/>
  <c r="J143" i="1"/>
  <c r="J145" i="1"/>
  <c r="J98" i="1"/>
  <c r="I27" i="1"/>
  <c r="I112" i="1"/>
  <c r="I23" i="1"/>
  <c r="I97" i="1"/>
  <c r="I36" i="1"/>
  <c r="I39" i="1"/>
  <c r="I50" i="1"/>
  <c r="I38" i="1"/>
  <c r="I28" i="1"/>
  <c r="I116" i="1"/>
  <c r="I115" i="1"/>
  <c r="I114" i="1"/>
  <c r="I47" i="1"/>
  <c r="I46" i="1"/>
  <c r="I58" i="1"/>
  <c r="I113" i="1"/>
  <c r="I57" i="1"/>
  <c r="I16" i="1"/>
  <c r="I110" i="1"/>
  <c r="I43" i="1"/>
  <c r="I108" i="1"/>
  <c r="I14" i="1"/>
  <c r="I42" i="1"/>
  <c r="I107" i="1"/>
  <c r="I55" i="1"/>
  <c r="I54" i="1"/>
  <c r="I9" i="1"/>
  <c r="I106" i="1"/>
  <c r="I104" i="1"/>
  <c r="I8" i="1"/>
  <c r="I7" i="1"/>
  <c r="I6" i="1"/>
  <c r="I102" i="1"/>
  <c r="I153" i="1"/>
  <c r="I133" i="1"/>
  <c r="I132" i="1"/>
  <c r="F80" i="18" l="1"/>
  <c r="F76" i="18"/>
  <c r="F7" i="18" s="1"/>
  <c r="G71" i="18"/>
  <c r="G7" i="18" s="1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 s="1"/>
  <c r="G54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 s="1"/>
  <c r="H17" i="18"/>
  <c r="D15" i="18"/>
  <c r="D14" i="18"/>
  <c r="D12" i="18" s="1"/>
  <c r="F12" i="18"/>
  <c r="E11" i="18"/>
  <c r="D11" i="18"/>
  <c r="E10" i="18"/>
  <c r="D10" i="18"/>
  <c r="E9" i="18"/>
  <c r="D9" i="18"/>
  <c r="H7" i="18"/>
  <c r="E7" i="18"/>
  <c r="D7" i="18" l="1"/>
  <c r="D6" i="15" l="1"/>
  <c r="D7" i="7" l="1"/>
  <c r="D8" i="7" l="1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49" i="5" l="1"/>
  <c r="D39" i="5" l="1"/>
  <c r="D6" i="5" l="1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40" i="5"/>
  <c r="D41" i="5"/>
  <c r="D42" i="5"/>
  <c r="D43" i="5"/>
  <c r="D44" i="5"/>
  <c r="D45" i="5"/>
  <c r="D46" i="5"/>
  <c r="D47" i="5"/>
  <c r="D48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E134" i="10" l="1"/>
  <c r="I134" i="10"/>
  <c r="D112" i="11" l="1"/>
  <c r="D5" i="15" l="1"/>
  <c r="D7" i="15" l="1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F31" i="10" l="1"/>
  <c r="D153" i="10" l="1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E10" i="1" l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8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6" i="1"/>
  <c r="F9" i="1" l="1"/>
  <c r="F17" i="1"/>
  <c r="F25" i="1"/>
  <c r="F29" i="1"/>
  <c r="F8" i="1"/>
  <c r="F10" i="1"/>
  <c r="F12" i="1"/>
  <c r="F14" i="1"/>
  <c r="F16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13" i="1"/>
  <c r="F21" i="1"/>
  <c r="F33" i="1"/>
  <c r="F37" i="1"/>
  <c r="F41" i="1"/>
  <c r="F45" i="1"/>
  <c r="F49" i="1"/>
  <c r="F6" i="1"/>
  <c r="F7" i="1"/>
  <c r="F11" i="1"/>
  <c r="F15" i="1"/>
  <c r="F23" i="1"/>
  <c r="F27" i="1"/>
  <c r="F31" i="1"/>
  <c r="F35" i="1"/>
  <c r="F39" i="1"/>
  <c r="F43" i="1"/>
  <c r="F47" i="1"/>
  <c r="F51" i="1"/>
  <c r="F53" i="1"/>
  <c r="F57" i="1"/>
  <c r="F65" i="1"/>
  <c r="F69" i="1"/>
  <c r="F73" i="1"/>
  <c r="F77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55" i="1"/>
  <c r="F67" i="1"/>
  <c r="F59" i="1"/>
  <c r="F63" i="1"/>
  <c r="F71" i="1"/>
  <c r="F75" i="1"/>
  <c r="F79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54" i="1"/>
  <c r="F58" i="1"/>
  <c r="F66" i="1"/>
  <c r="F70" i="1"/>
  <c r="F74" i="1"/>
  <c r="F78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G151" i="1" l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153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6" i="1"/>
  <c r="D6" i="1" l="1"/>
  <c r="D151" i="1"/>
  <c r="D147" i="1"/>
  <c r="D143" i="1"/>
  <c r="D131" i="1"/>
  <c r="D127" i="1"/>
  <c r="D119" i="1"/>
  <c r="D115" i="1"/>
  <c r="D107" i="1"/>
  <c r="D99" i="1"/>
  <c r="D95" i="1"/>
  <c r="D87" i="1"/>
  <c r="D83" i="1"/>
  <c r="D75" i="1"/>
  <c r="D71" i="1"/>
  <c r="D67" i="1"/>
  <c r="D59" i="1"/>
  <c r="D55" i="1"/>
  <c r="D47" i="1"/>
  <c r="D43" i="1"/>
  <c r="D35" i="1"/>
  <c r="D23" i="1"/>
  <c r="D146" i="1"/>
  <c r="D138" i="1"/>
  <c r="D134" i="1"/>
  <c r="D126" i="1"/>
  <c r="D118" i="1"/>
  <c r="D114" i="1"/>
  <c r="D106" i="1"/>
  <c r="D102" i="1"/>
  <c r="D94" i="1"/>
  <c r="D90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135" i="1"/>
  <c r="D123" i="1"/>
  <c r="D111" i="1"/>
  <c r="D103" i="1"/>
  <c r="D91" i="1"/>
  <c r="D79" i="1"/>
  <c r="D63" i="1"/>
  <c r="D51" i="1"/>
  <c r="D39" i="1"/>
  <c r="D31" i="1"/>
  <c r="D27" i="1"/>
  <c r="D19" i="1"/>
  <c r="D15" i="1"/>
  <c r="D11" i="1"/>
  <c r="D7" i="1"/>
  <c r="D150" i="1"/>
  <c r="D142" i="1"/>
  <c r="D130" i="1"/>
  <c r="D122" i="1"/>
  <c r="D110" i="1"/>
  <c r="D98" i="1"/>
  <c r="D8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36" i="1"/>
  <c r="D32" i="1"/>
  <c r="D28" i="1"/>
  <c r="D24" i="1"/>
  <c r="D20" i="1"/>
  <c r="D16" i="1"/>
  <c r="D12" i="1"/>
  <c r="D8" i="1"/>
  <c r="H8" i="1" l="1"/>
  <c r="K8" i="1" s="1"/>
  <c r="H24" i="1"/>
  <c r="K24" i="1" s="1"/>
  <c r="H56" i="1"/>
  <c r="K56" i="1" s="1"/>
  <c r="H72" i="1"/>
  <c r="K72" i="1" s="1"/>
  <c r="H88" i="1"/>
  <c r="K88" i="1" s="1"/>
  <c r="H104" i="1"/>
  <c r="K104" i="1" s="1"/>
  <c r="H120" i="1"/>
  <c r="K120" i="1" s="1"/>
  <c r="H136" i="1"/>
  <c r="K136" i="1" s="1"/>
  <c r="H152" i="1"/>
  <c r="K152" i="1" s="1"/>
  <c r="H122" i="1"/>
  <c r="K122" i="1" s="1"/>
  <c r="H27" i="1"/>
  <c r="K27" i="1" s="1"/>
  <c r="H63" i="1"/>
  <c r="K63" i="1" s="1"/>
  <c r="H111" i="1"/>
  <c r="K111" i="1" s="1"/>
  <c r="H13" i="1"/>
  <c r="K13" i="1" s="1"/>
  <c r="H29" i="1"/>
  <c r="K29" i="1" s="1"/>
  <c r="H45" i="1"/>
  <c r="K45" i="1" s="1"/>
  <c r="H77" i="1"/>
  <c r="K77" i="1" s="1"/>
  <c r="H93" i="1"/>
  <c r="K93" i="1" s="1"/>
  <c r="H109" i="1"/>
  <c r="K109" i="1" s="1"/>
  <c r="H125" i="1"/>
  <c r="K125" i="1" s="1"/>
  <c r="H141" i="1"/>
  <c r="K141" i="1" s="1"/>
  <c r="H10" i="1"/>
  <c r="K10" i="1" s="1"/>
  <c r="H26" i="1"/>
  <c r="K26" i="1" s="1"/>
  <c r="H42" i="1"/>
  <c r="K42" i="1" s="1"/>
  <c r="H58" i="1"/>
  <c r="K58" i="1" s="1"/>
  <c r="H74" i="1"/>
  <c r="K74" i="1" s="1"/>
  <c r="H94" i="1"/>
  <c r="K94" i="1" s="1"/>
  <c r="H118" i="1"/>
  <c r="K118" i="1" s="1"/>
  <c r="H146" i="1"/>
  <c r="K146" i="1" s="1"/>
  <c r="H47" i="1"/>
  <c r="K47" i="1" s="1"/>
  <c r="H71" i="1"/>
  <c r="K71" i="1" s="1"/>
  <c r="H95" i="1"/>
  <c r="K95" i="1" s="1"/>
  <c r="H119" i="1"/>
  <c r="K119" i="1" s="1"/>
  <c r="H143" i="1"/>
  <c r="K143" i="1" s="1"/>
  <c r="H12" i="1"/>
  <c r="K12" i="1" s="1"/>
  <c r="H28" i="1"/>
  <c r="K28" i="1" s="1"/>
  <c r="H44" i="1"/>
  <c r="K44" i="1" s="1"/>
  <c r="H60" i="1"/>
  <c r="K60" i="1" s="1"/>
  <c r="H76" i="1"/>
  <c r="K76" i="1" s="1"/>
  <c r="H92" i="1"/>
  <c r="K92" i="1" s="1"/>
  <c r="H108" i="1"/>
  <c r="K108" i="1" s="1"/>
  <c r="H124" i="1"/>
  <c r="K124" i="1" s="1"/>
  <c r="H140" i="1"/>
  <c r="K140" i="1" s="1"/>
  <c r="H86" i="1"/>
  <c r="K86" i="1" s="1"/>
  <c r="H130" i="1"/>
  <c r="K130" i="1" s="1"/>
  <c r="H11" i="1"/>
  <c r="K11" i="1" s="1"/>
  <c r="H31" i="1"/>
  <c r="K31" i="1" s="1"/>
  <c r="H79" i="1"/>
  <c r="K79" i="1" s="1"/>
  <c r="H123" i="1"/>
  <c r="K123" i="1" s="1"/>
  <c r="H17" i="1"/>
  <c r="K17" i="1" s="1"/>
  <c r="H33" i="1"/>
  <c r="K33" i="1" s="1"/>
  <c r="H49" i="1"/>
  <c r="K49" i="1" s="1"/>
  <c r="H65" i="1"/>
  <c r="K65" i="1" s="1"/>
  <c r="H97" i="1"/>
  <c r="K97" i="1" s="1"/>
  <c r="H113" i="1"/>
  <c r="K113" i="1" s="1"/>
  <c r="H129" i="1"/>
  <c r="K129" i="1" s="1"/>
  <c r="H145" i="1"/>
  <c r="K145" i="1" s="1"/>
  <c r="H14" i="1"/>
  <c r="K14" i="1" s="1"/>
  <c r="H30" i="1"/>
  <c r="K30" i="1" s="1"/>
  <c r="H46" i="1"/>
  <c r="K46" i="1" s="1"/>
  <c r="H78" i="1"/>
  <c r="K78" i="1" s="1"/>
  <c r="H102" i="1"/>
  <c r="K102" i="1" s="1"/>
  <c r="H126" i="1"/>
  <c r="K126" i="1" s="1"/>
  <c r="H23" i="1"/>
  <c r="K23" i="1" s="1"/>
  <c r="H55" i="1"/>
  <c r="K55" i="1" s="1"/>
  <c r="H75" i="1"/>
  <c r="K75" i="1" s="1"/>
  <c r="H99" i="1"/>
  <c r="K99" i="1" s="1"/>
  <c r="H127" i="1"/>
  <c r="K127" i="1" s="1"/>
  <c r="H147" i="1"/>
  <c r="K147" i="1" s="1"/>
  <c r="H16" i="1"/>
  <c r="K16" i="1" s="1"/>
  <c r="H32" i="1"/>
  <c r="K32" i="1" s="1"/>
  <c r="H48" i="1"/>
  <c r="K48" i="1" s="1"/>
  <c r="H64" i="1"/>
  <c r="K64" i="1" s="1"/>
  <c r="H80" i="1"/>
  <c r="K80" i="1" s="1"/>
  <c r="H96" i="1"/>
  <c r="K96" i="1" s="1"/>
  <c r="H112" i="1"/>
  <c r="K112" i="1" s="1"/>
  <c r="H128" i="1"/>
  <c r="K128" i="1" s="1"/>
  <c r="H144" i="1"/>
  <c r="K144" i="1" s="1"/>
  <c r="H98" i="1"/>
  <c r="K98" i="1" s="1"/>
  <c r="H142" i="1"/>
  <c r="K142" i="1" s="1"/>
  <c r="H15" i="1"/>
  <c r="K15" i="1" s="1"/>
  <c r="H39" i="1"/>
  <c r="K39" i="1" s="1"/>
  <c r="H91" i="1"/>
  <c r="K91" i="1" s="1"/>
  <c r="H135" i="1"/>
  <c r="K135" i="1" s="1"/>
  <c r="H21" i="1"/>
  <c r="K21" i="1" s="1"/>
  <c r="H37" i="1"/>
  <c r="K37" i="1" s="1"/>
  <c r="H53" i="1"/>
  <c r="K53" i="1" s="1"/>
  <c r="H69" i="1"/>
  <c r="K69" i="1" s="1"/>
  <c r="H85" i="1"/>
  <c r="K85" i="1" s="1"/>
  <c r="H101" i="1"/>
  <c r="K101" i="1" s="1"/>
  <c r="H117" i="1"/>
  <c r="K117" i="1" s="1"/>
  <c r="H133" i="1"/>
  <c r="K133" i="1" s="1"/>
  <c r="H149" i="1"/>
  <c r="K149" i="1" s="1"/>
  <c r="H34" i="1"/>
  <c r="K34" i="1" s="1"/>
  <c r="H50" i="1"/>
  <c r="K50" i="1" s="1"/>
  <c r="H66" i="1"/>
  <c r="K66" i="1" s="1"/>
  <c r="H106" i="1"/>
  <c r="K106" i="1" s="1"/>
  <c r="H134" i="1"/>
  <c r="K134" i="1" s="1"/>
  <c r="H35" i="1"/>
  <c r="K35" i="1" s="1"/>
  <c r="H59" i="1"/>
  <c r="K59" i="1" s="1"/>
  <c r="H107" i="1"/>
  <c r="K107" i="1" s="1"/>
  <c r="H131" i="1"/>
  <c r="K131" i="1" s="1"/>
  <c r="H151" i="1"/>
  <c r="K151" i="1" s="1"/>
  <c r="H20" i="1"/>
  <c r="K20" i="1" s="1"/>
  <c r="H36" i="1"/>
  <c r="K36" i="1" s="1"/>
  <c r="H52" i="1"/>
  <c r="K52" i="1" s="1"/>
  <c r="H68" i="1"/>
  <c r="K68" i="1" s="1"/>
  <c r="H84" i="1"/>
  <c r="K84" i="1" s="1"/>
  <c r="H100" i="1"/>
  <c r="K100" i="1" s="1"/>
  <c r="H116" i="1"/>
  <c r="K116" i="1" s="1"/>
  <c r="H132" i="1"/>
  <c r="K132" i="1" s="1"/>
  <c r="H148" i="1"/>
  <c r="K148" i="1" s="1"/>
  <c r="H110" i="1"/>
  <c r="K110" i="1" s="1"/>
  <c r="H150" i="1"/>
  <c r="K150" i="1" s="1"/>
  <c r="H51" i="1"/>
  <c r="K51" i="1" s="1"/>
  <c r="H103" i="1"/>
  <c r="K103" i="1" s="1"/>
  <c r="H9" i="1"/>
  <c r="K9" i="1" s="1"/>
  <c r="H25" i="1"/>
  <c r="K25" i="1" s="1"/>
  <c r="H41" i="1"/>
  <c r="K41" i="1" s="1"/>
  <c r="H57" i="1"/>
  <c r="K57" i="1" s="1"/>
  <c r="H73" i="1"/>
  <c r="K73" i="1" s="1"/>
  <c r="H89" i="1"/>
  <c r="K89" i="1" s="1"/>
  <c r="H105" i="1"/>
  <c r="K105" i="1" s="1"/>
  <c r="H121" i="1"/>
  <c r="K121" i="1" s="1"/>
  <c r="H137" i="1"/>
  <c r="K137" i="1" s="1"/>
  <c r="H153" i="1"/>
  <c r="K153" i="1" s="1"/>
  <c r="H22" i="1"/>
  <c r="K22" i="1" s="1"/>
  <c r="H38" i="1"/>
  <c r="K38" i="1" s="1"/>
  <c r="H54" i="1"/>
  <c r="K54" i="1" s="1"/>
  <c r="H70" i="1"/>
  <c r="K70" i="1" s="1"/>
  <c r="H90" i="1"/>
  <c r="K90" i="1" s="1"/>
  <c r="H114" i="1"/>
  <c r="K114" i="1" s="1"/>
  <c r="H138" i="1"/>
  <c r="K138" i="1" s="1"/>
  <c r="H43" i="1"/>
  <c r="K43" i="1" s="1"/>
  <c r="H67" i="1"/>
  <c r="K67" i="1" s="1"/>
  <c r="H87" i="1"/>
  <c r="K87" i="1" s="1"/>
  <c r="H115" i="1"/>
  <c r="K115" i="1" s="1"/>
  <c r="H6" i="1"/>
  <c r="K6" i="1" s="1"/>
  <c r="H7" i="1"/>
  <c r="K7" i="1" s="1"/>
  <c r="D40" i="1" l="1"/>
  <c r="H40" i="1" l="1"/>
  <c r="K40" i="1" s="1"/>
  <c r="D20" i="14" l="1"/>
  <c r="F19" i="1" l="1"/>
  <c r="H19" i="1" s="1"/>
  <c r="K19" i="1" s="1"/>
  <c r="D19" i="14"/>
  <c r="F18" i="1" l="1"/>
  <c r="H18" i="1" l="1"/>
  <c r="K18" i="1" s="1"/>
  <c r="D63" i="14" l="1"/>
  <c r="D62" i="14"/>
  <c r="F62" i="1" l="1"/>
  <c r="H62" i="1" s="1"/>
  <c r="K62" i="1" s="1"/>
  <c r="F61" i="1"/>
  <c r="H61" i="1" s="1"/>
  <c r="K61" i="1" s="1"/>
  <c r="D82" i="14" l="1"/>
  <c r="F81" i="1" s="1"/>
  <c r="D83" i="14"/>
  <c r="D84" i="14"/>
  <c r="F83" i="1" l="1"/>
  <c r="H83" i="1" s="1"/>
  <c r="K83" i="1" s="1"/>
  <c r="F82" i="1"/>
  <c r="H82" i="1" s="1"/>
  <c r="K82" i="1" s="1"/>
  <c r="H81" i="1"/>
  <c r="K81" i="1" s="1"/>
  <c r="D139" i="1" l="1"/>
  <c r="H139" i="1" l="1"/>
  <c r="K139" i="1" s="1"/>
</calcChain>
</file>

<file path=xl/sharedStrings.xml><?xml version="1.0" encoding="utf-8"?>
<sst xmlns="http://schemas.openxmlformats.org/spreadsheetml/2006/main" count="3521" uniqueCount="428">
  <si>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</si>
  <si>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</si>
  <si>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</si>
  <si>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</si>
  <si>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</si>
  <si>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</si>
  <si>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</si>
  <si>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</si>
  <si>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</si>
  <si>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</si>
  <si>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</si>
  <si>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</si>
  <si>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</si>
  <si>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</si>
  <si>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</si>
  <si>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</si>
  <si>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</si>
  <si>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</si>
  <si>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</si>
  <si>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</si>
  <si>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</si>
  <si>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</si>
  <si>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</si>
  <si>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</si>
  <si>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</si>
  <si>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</si>
  <si>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</si>
  <si>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</si>
  <si>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</si>
  <si>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</si>
  <si>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</si>
  <si>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</si>
  <si>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</si>
  <si>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</si>
  <si>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</si>
  <si>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</si>
  <si>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</si>
  <si>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</si>
  <si>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</si>
  <si>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</si>
  <si>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</si>
  <si>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</si>
  <si>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</si>
  <si>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</si>
  <si>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</si>
  <si>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</si>
  <si>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</si>
  <si>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</si>
  <si>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</si>
  <si>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</si>
  <si>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</si>
  <si>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</si>
  <si>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</si>
  <si>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</si>
  <si>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</si>
  <si>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</si>
  <si>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</si>
  <si>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</si>
  <si>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</si>
  <si>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</si>
  <si>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</si>
  <si>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</si>
  <si>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</si>
  <si>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</si>
  <si>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</si>
  <si>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</si>
  <si>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</si>
  <si>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</si>
  <si>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</si>
  <si>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</si>
  <si>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</si>
  <si>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</si>
  <si>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</si>
  <si>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</si>
  <si>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</si>
  <si>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</si>
  <si>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</si>
  <si>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</si>
  <si>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</si>
  <si>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</si>
  <si>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</si>
  <si>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</si>
  <si>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</si>
  <si>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</si>
  <si>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</si>
  <si>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</si>
  <si>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</si>
  <si>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</si>
  <si>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</si>
  <si>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</si>
  <si>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</si>
  <si>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</si>
  <si>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</si>
  <si>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</si>
  <si>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</si>
  <si>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</si>
  <si>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</si>
  <si>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</si>
  <si>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</si>
  <si>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</si>
  <si>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</si>
  <si>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</si>
  <si>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</si>
  <si>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</si>
  <si>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</si>
  <si>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</si>
  <si>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</si>
  <si>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</si>
  <si>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</si>
  <si>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</si>
  <si>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</si>
  <si>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</si>
  <si>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</si>
  <si>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</si>
  <si>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</si>
  <si>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</si>
  <si>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</si>
  <si>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</si>
  <si>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</si>
  <si>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</si>
  <si>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</si>
  <si>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</si>
  <si>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</si>
  <si>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</si>
  <si>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</si>
  <si>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</si>
  <si>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</si>
  <si>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</si>
  <si>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</si>
  <si>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</si>
  <si>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</si>
  <si>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</si>
  <si>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</si>
  <si>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</si>
  <si>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</si>
  <si>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</si>
  <si>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</si>
  <si>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</si>
  <si>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</si>
  <si>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</si>
  <si>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</si>
  <si>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</si>
  <si>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</si>
  <si>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</si>
  <si>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</si>
  <si>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</si>
  <si>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</si>
  <si>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</si>
  <si>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</si>
  <si>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</si>
  <si>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</si>
  <si>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</si>
  <si>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</si>
  <si>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</si>
  <si>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</si>
  <si>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</si>
  <si>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</si>
  <si>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</si>
  <si>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</si>
  <si>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</si>
  <si>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</si>
  <si>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</si>
  <si>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</si>
  <si>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</si>
  <si>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</si>
  <si>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</si>
  <si>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</si>
  <si>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</si>
  <si>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</si>
  <si>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</si>
  <si>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</si>
  <si>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</si>
  <si>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</si>
  <si>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</si>
  <si>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</si>
  <si>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</si>
  <si>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</si>
  <si>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</si>
  <si>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</si>
  <si>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</si>
  <si>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</si>
  <si>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</si>
  <si>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</si>
  <si>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</si>
  <si>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</si>
  <si>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</si>
  <si>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</si>
  <si>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</si>
  <si>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</si>
  <si>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</si>
  <si>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</si>
  <si>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</si>
  <si>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</si>
  <si>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</si>
  <si>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</si>
  <si>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</si>
  <si>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</si>
  <si>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</si>
  <si>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</si>
  <si>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</si>
  <si>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</si>
  <si>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</si>
  <si>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</si>
  <si>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</si>
  <si>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</si>
  <si>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</si>
  <si>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</si>
  <si>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</si>
  <si>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</si>
  <si>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</si>
  <si>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</si>
  <si>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</si>
  <si>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</si>
  <si>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</si>
  <si>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</si>
  <si>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</si>
  <si>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</si>
  <si>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</si>
  <si>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</si>
  <si>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</si>
  <si>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</si>
  <si>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</si>
  <si>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</si>
  <si>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</si>
  <si>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</si>
  <si>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</si>
  <si>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</si>
  <si>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</si>
  <si>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</si>
  <si>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</si>
  <si>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</si>
  <si>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</si>
  <si>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</si>
  <si>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</si>
  <si>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</si>
  <si>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</si>
  <si>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</si>
  <si>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</si>
  <si>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</si>
  <si>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</si>
  <si>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</si>
  <si>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</si>
  <si>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</si>
  <si>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</si>
  <si>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</si>
  <si>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</si>
  <si>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</si>
  <si>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</si>
  <si>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</si>
  <si>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</si>
  <si>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</si>
  <si>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</si>
  <si>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</si>
  <si>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</si>
  <si>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</si>
  <si>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</si>
  <si>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</si>
  <si>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</si>
  <si>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</si>
  <si>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</si>
  <si>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</si>
  <si>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</si>
  <si>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</si>
  <si>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</si>
  <si>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</si>
  <si>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</si>
  <si>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</si>
  <si>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</si>
  <si>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</si>
  <si>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</si>
  <si>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</si>
  <si>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</si>
  <si>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</si>
  <si>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</si>
  <si>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</si>
  <si>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</si>
  <si>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</si>
  <si>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</si>
  <si>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</si>
  <si>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</si>
  <si>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</si>
  <si>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</si>
  <si>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</si>
  <si>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</si>
  <si>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</si>
  <si>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</si>
  <si>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</si>
  <si>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</si>
  <si>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</si>
  <si>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</si>
  <si>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</si>
  <si>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</si>
  <si>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</si>
  <si>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</si>
  <si>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</si>
  <si>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</si>
  <si>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</si>
  <si>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</si>
  <si>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</si>
  <si>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</si>
  <si>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</si>
  <si>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</si>
  <si>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</si>
  <si>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</si>
  <si>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</si>
  <si>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</si>
  <si>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</si>
  <si>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</si>
  <si>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</si>
  <si>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</si>
  <si>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</si>
  <si>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</si>
  <si>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</si>
  <si>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</si>
  <si>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</si>
  <si>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</si>
  <si>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</si>
  <si>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</si>
  <si>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</si>
  <si>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</si>
  <si>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</si>
  <si>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</si>
  <si>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</si>
  <si>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</si>
  <si>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</si>
  <si>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</si>
  <si>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</si>
  <si>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</si>
  <si>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</si>
  <si>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</si>
  <si>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</si>
  <si>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</si>
  <si>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</si>
  <si>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</si>
  <si>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</si>
  <si>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</si>
  <si>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</si>
  <si>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</si>
  <si>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</si>
  <si>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</si>
  <si>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</si>
  <si>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</si>
  <si>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</si>
  <si>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</si>
  <si>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</si>
  <si>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</si>
  <si>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</si>
  <si>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</si>
  <si>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</si>
  <si>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</si>
  <si>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</si>
  <si>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</si>
  <si>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</si>
  <si>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ИТОГО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</si>
  <si>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</si>
  <si>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</si>
  <si>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</si>
  <si>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</si>
  <si>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</si>
  <si>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</si>
  <si>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</si>
  <si>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</si>
  <si>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</si>
  <si>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</si>
  <si>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</si>
  <si>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</si>
  <si>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</si>
  <si>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</si>
  <si>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</si>
  <si>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</si>
  <si>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>ГБУЗ РБ ГКБ №18 г.Уфы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</si>
  <si>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</si>
  <si>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</si>
  <si>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</si>
  <si>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</si>
  <si>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</si>
  <si>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</si>
  <si>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</si>
  <si>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</si>
  <si>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</si>
  <si>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</si>
  <si>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</si>
  <si>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</si>
  <si>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</si>
  <si>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</si>
  <si>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</si>
  <si>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</si>
  <si>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</si>
  <si>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</si>
  <si>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№10 г.Уфа</t>
  </si>
  <si>
    <t>ГБУЗ  РССМП и ЦМК</t>
  </si>
  <si>
    <t>ООО "МЦ МЕГИ"</t>
  </si>
  <si>
    <t>ГБУЗ РБ ГБ г. Нефтекамск</t>
  </si>
  <si>
    <t>ГБУЗ РБ ГКБ № 13 г. Уфа</t>
  </si>
  <si>
    <t xml:space="preserve">дополнительные виды диагностики </t>
  </si>
  <si>
    <t xml:space="preserve">Сумма средств за счет средств бюджета Республики Башкортостан </t>
  </si>
  <si>
    <t>КТ/ПЭТ исследований сердца за счет иных межбюджетных трансфертов бюджета Республики Башкортостан на финансовое обеспечение Программы ОМС в ее базовой части</t>
  </si>
  <si>
    <t>ГБУЗ РБ ГКБ № 21 г. Уфа</t>
  </si>
  <si>
    <t>ГБУЗ РБ ГБ №2 г. Стерлитамак</t>
  </si>
  <si>
    <t>ГАУЗ РКОД МЗ РБ</t>
  </si>
  <si>
    <t>ГБУЗ РКБ им. Г.Г. Куватова</t>
  </si>
  <si>
    <t>ООО Медсервис, г. Салават</t>
  </si>
  <si>
    <t>ГБУЗ РБ ГБ г. Салават</t>
  </si>
  <si>
    <t>ГБУЗ РБ ЦГБ г. Сибай</t>
  </si>
  <si>
    <t>ГБУЗ РБ ГБ № 1 г. Октябрьский</t>
  </si>
  <si>
    <t>В амбулаторно-поликлинических условиях</t>
  </si>
  <si>
    <t xml:space="preserve">Лабораторные исследования (тестирование на выявление новой коронавирусной инфекции (COVID - 19) </t>
  </si>
  <si>
    <t xml:space="preserve"> Объемы финансирования  на 2021 год  (Протокол № 15-21)              </t>
  </si>
  <si>
    <t>СМП</t>
  </si>
  <si>
    <t xml:space="preserve">«Обеспечение медицинской эвакуации пациентов с новой коронавирусной инфекцией (COVID-19) и с подозрением на нее специализированными бригадами скорой медицинской помощи» </t>
  </si>
  <si>
    <t>ФГБУЗ МСЧ № 142 ФМБА России</t>
  </si>
  <si>
    <t>ГБУЗ РБ ГБ г. Кумертау</t>
  </si>
  <si>
    <t>ГБУЗ РБ ГБ №1 г. Октябрьский</t>
  </si>
  <si>
    <t>ГБУЗ РБ ССМП г. Стерлитамак</t>
  </si>
  <si>
    <t>ГБУЗ РССМП и ЦМК</t>
  </si>
  <si>
    <t>ГБУЗ РБ Белорецкая ЦРБ</t>
  </si>
  <si>
    <t>за единицу объема медицинской помощи (исследования в рамках первого этапа диспансеризации взрослого населения)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</si>
  <si>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</si>
  <si>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цитологическое исследование мазка с шейки матки (жидкостной метод)</t>
  </si>
  <si>
    <t>исследование кала на скрытую кровь иммунохимическим методом (количественный метод)</t>
  </si>
  <si>
    <t xml:space="preserve">Финансовое обеспечение медицинской помощи в рамках дополнительного финансового обеспечения организации медицинского страхования на территории Республики Башкортостан  на 2021 год.                                                                                          </t>
  </si>
  <si>
    <t>1. Дополнительные виды и условия оказания медицинской помощи, не установленные базовой программой ОМС</t>
  </si>
  <si>
    <t xml:space="preserve">2. Дополнительные объемы страхового обеспечения по страховым случаям, установленным базовой программой ОМС  </t>
  </si>
  <si>
    <t>Исследование сердца методом позитронно-эмиссионной томографии, совмещенной с компьютерной томографией</t>
  </si>
  <si>
    <t xml:space="preserve">проведение противоопухолевой терапии и исследований методом позитронно-эмиссионной томографии, совмещенной с компьютерной томографией. </t>
  </si>
  <si>
    <t>проведение противоопухолевой терапии на базе ГАУЗ РКОД Минздрава РБ</t>
  </si>
  <si>
    <t>дополнительные виды и условия оказания медицинской помощи, не установленные базовой программой ОМС</t>
  </si>
  <si>
    <t>дополнительный объем страхового обеспечения по страховым случаям, установленным базовой программой 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</si>
</sst>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7" fillId="0" borderId="0"/>
    <xf numFmtId="0" fontId="3" fillId="0" borderId="0"/>
    <xf numFmtId="0" fontId="18" fillId="0" borderId="0"/>
    <xf numFmtId="0" fontId="7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7" fillId="0" borderId="0"/>
    <xf numFmtId="0" fontId="1" fillId="0" borderId="0"/>
  </cellStyleXfs>
  <cellXfs count="22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right" vertical="center"/>
    </xf>
    <xf numFmtId="0" fontId="8" fillId="2" borderId="5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8" fillId="2" borderId="5" xfId="1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left" vertical="center"/>
    </xf>
    <xf numFmtId="3" fontId="11" fillId="0" borderId="2" xfId="2" applyNumberFormat="1" applyFont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9" fillId="2" borderId="5" xfId="1" applyNumberFormat="1" applyFont="1" applyFill="1" applyBorder="1" applyAlignment="1">
      <alignment horizontal="left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3" fontId="8" fillId="2" borderId="7" xfId="1" applyNumberFormat="1" applyFont="1" applyFill="1" applyBorder="1" applyAlignment="1">
      <alignment horizontal="left" vertical="center" wrapText="1"/>
    </xf>
    <xf numFmtId="3" fontId="9" fillId="2" borderId="7" xfId="1" applyNumberFormat="1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left" vertical="center" wrapText="1"/>
    </xf>
    <xf numFmtId="3" fontId="10" fillId="2" borderId="5" xfId="1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right" vertical="center"/>
    </xf>
    <xf numFmtId="49" fontId="15" fillId="2" borderId="2" xfId="1" applyNumberFormat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left" vertical="center" wrapText="1"/>
    </xf>
    <xf numFmtId="3" fontId="11" fillId="0" borderId="2" xfId="2" applyNumberFormat="1" applyFont="1" applyBorder="1" applyAlignment="1">
      <alignment horizontal="right" vertical="center" wrapText="1"/>
    </xf>
    <xf numFmtId="3" fontId="10" fillId="2" borderId="2" xfId="1" applyNumberFormat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horizontal="righ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3" fontId="4" fillId="2" borderId="2" xfId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10" fillId="2" borderId="2" xfId="1" applyNumberFormat="1" applyFont="1" applyFill="1" applyBorder="1" applyAlignment="1">
      <alignment horizontal="right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8" fillId="2" borderId="2" xfId="0" applyNumberFormat="1" applyFont="1" applyFill="1" applyBorder="1" applyAlignment="1">
      <alignment vertical="center"/>
    </xf>
    <xf numFmtId="3" fontId="10" fillId="2" borderId="5" xfId="1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left" vertical="center" wrapText="1"/>
    </xf>
    <xf numFmtId="49" fontId="15" fillId="2" borderId="2" xfId="1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left" vertical="center"/>
    </xf>
    <xf numFmtId="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3" fontId="10" fillId="2" borderId="2" xfId="6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23" fillId="0" borderId="0" xfId="10" applyFont="1" applyFill="1" applyBorder="1" applyAlignment="1">
      <alignment horizontal="left" vertical="center" wrapText="1"/>
    </xf>
    <xf numFmtId="0" fontId="24" fillId="0" borderId="0" xfId="10" applyFont="1" applyFill="1" applyBorder="1" applyAlignment="1">
      <alignment horizontal="right" vertical="center" wrapText="1"/>
    </xf>
    <xf numFmtId="0" fontId="23" fillId="0" borderId="0" xfId="10" applyFont="1" applyFill="1" applyBorder="1" applyAlignment="1">
      <alignment horizontal="left" vertical="center"/>
    </xf>
    <xf numFmtId="0" fontId="25" fillId="0" borderId="0" xfId="10" applyFont="1" applyFill="1" applyBorder="1" applyAlignment="1">
      <alignment horizontal="center" vertical="center" wrapText="1"/>
    </xf>
    <xf numFmtId="0" fontId="26" fillId="0" borderId="0" xfId="10" applyFont="1" applyFill="1" applyBorder="1" applyAlignment="1">
      <alignment horizontal="center" vertical="center" wrapText="1"/>
    </xf>
    <xf numFmtId="0" fontId="23" fillId="0" borderId="0" xfId="10" applyFont="1" applyFill="1" applyBorder="1" applyAlignment="1">
      <alignment horizontal="center" vertical="center" wrapText="1"/>
    </xf>
    <xf numFmtId="0" fontId="27" fillId="0" borderId="0" xfId="10" applyFont="1" applyFill="1" applyBorder="1" applyAlignment="1">
      <alignment horizontal="center" vertical="center" wrapText="1"/>
    </xf>
    <xf numFmtId="2" fontId="15" fillId="2" borderId="3" xfId="10" applyNumberFormat="1" applyFont="1" applyFill="1" applyBorder="1" applyAlignment="1">
      <alignment horizontal="center" vertical="center" wrapText="1"/>
    </xf>
    <xf numFmtId="0" fontId="15" fillId="3" borderId="3" xfId="10" applyFont="1" applyFill="1" applyBorder="1" applyAlignment="1">
      <alignment horizontal="center" vertical="center" wrapText="1"/>
    </xf>
    <xf numFmtId="3" fontId="15" fillId="0" borderId="3" xfId="10" applyNumberFormat="1" applyFont="1" applyBorder="1" applyAlignment="1">
      <alignment horizontal="center" vertical="center" wrapText="1"/>
    </xf>
    <xf numFmtId="3" fontId="15" fillId="0" borderId="2" xfId="10" applyNumberFormat="1" applyFont="1" applyBorder="1" applyAlignment="1">
      <alignment horizontal="center" vertical="center"/>
    </xf>
    <xf numFmtId="3" fontId="14" fillId="0" borderId="2" xfId="10" applyNumberFormat="1" applyFont="1" applyBorder="1" applyAlignment="1">
      <alignment horizontal="center" vertical="center"/>
    </xf>
    <xf numFmtId="3" fontId="14" fillId="2" borderId="2" xfId="10" applyNumberFormat="1" applyFont="1" applyFill="1" applyBorder="1" applyAlignment="1">
      <alignment horizontal="center" vertical="center" wrapText="1"/>
    </xf>
    <xf numFmtId="0" fontId="14" fillId="0" borderId="2" xfId="10" applyFont="1" applyBorder="1" applyAlignment="1">
      <alignment horizontal="center" vertical="center"/>
    </xf>
    <xf numFmtId="0" fontId="15" fillId="0" borderId="2" xfId="10" applyFont="1" applyBorder="1" applyAlignment="1">
      <alignment horizontal="center" vertical="center"/>
    </xf>
    <xf numFmtId="3" fontId="16" fillId="0" borderId="2" xfId="10" applyNumberFormat="1" applyFont="1" applyFill="1" applyBorder="1" applyAlignment="1">
      <alignment horizontal="center" vertical="center" shrinkToFit="1"/>
    </xf>
    <xf numFmtId="3" fontId="17" fillId="0" borderId="2" xfId="10" applyNumberFormat="1" applyFont="1" applyFill="1" applyBorder="1" applyAlignment="1">
      <alignment horizontal="center" vertical="center" shrinkToFit="1"/>
    </xf>
    <xf numFmtId="1" fontId="14" fillId="0" borderId="2" xfId="10" applyNumberFormat="1" applyFont="1" applyBorder="1" applyAlignment="1">
      <alignment horizontal="center" vertical="center"/>
    </xf>
    <xf numFmtId="0" fontId="15" fillId="0" borderId="2" xfId="10" applyFont="1" applyFill="1" applyBorder="1" applyAlignment="1">
      <alignment horizontal="left" vertical="center" wrapText="1"/>
    </xf>
    <xf numFmtId="0" fontId="15" fillId="0" borderId="2" xfId="10" applyFont="1" applyBorder="1" applyAlignment="1">
      <alignment horizontal="left" vertical="center"/>
    </xf>
    <xf numFmtId="4" fontId="15" fillId="0" borderId="2" xfId="10" applyNumberFormat="1" applyFont="1" applyBorder="1" applyAlignment="1">
      <alignment horizontal="center" vertical="center"/>
    </xf>
    <xf numFmtId="0" fontId="16" fillId="0" borderId="2" xfId="10" applyFont="1" applyBorder="1" applyAlignment="1">
      <alignment horizontal="center"/>
    </xf>
    <xf numFmtId="0" fontId="16" fillId="4" borderId="2" xfId="10" applyFont="1" applyFill="1" applyBorder="1" applyAlignment="1">
      <alignment wrapText="1"/>
    </xf>
    <xf numFmtId="0" fontId="10" fillId="4" borderId="2" xfId="10" applyFont="1" applyFill="1" applyBorder="1" applyAlignment="1">
      <alignment wrapText="1"/>
    </xf>
    <xf numFmtId="0" fontId="15" fillId="0" borderId="0" xfId="10" applyFont="1" applyBorder="1" applyAlignment="1">
      <alignment horizontal="center" vertical="center"/>
    </xf>
    <xf numFmtId="0" fontId="15" fillId="0" borderId="0" xfId="10" applyFont="1" applyBorder="1" applyAlignment="1">
      <alignment horizontal="left" vertical="center"/>
    </xf>
    <xf numFmtId="3" fontId="15" fillId="0" borderId="0" xfId="10" applyNumberFormat="1" applyFont="1" applyBorder="1" applyAlignment="1">
      <alignment horizontal="center" vertical="center"/>
    </xf>
    <xf numFmtId="4" fontId="15" fillId="0" borderId="0" xfId="10" applyNumberFormat="1" applyFont="1" applyBorder="1" applyAlignment="1">
      <alignment horizontal="center" vertical="center"/>
    </xf>
    <xf numFmtId="0" fontId="10" fillId="4" borderId="2" xfId="10" applyFont="1" applyFill="1" applyBorder="1" applyAlignment="1">
      <alignment horizontal="left" vertical="center" wrapText="1"/>
    </xf>
    <xf numFmtId="0" fontId="10" fillId="4" borderId="2" xfId="10" applyFont="1" applyFill="1" applyBorder="1" applyAlignment="1">
      <alignment horizontal="left" vertical="center"/>
    </xf>
    <xf numFmtId="0" fontId="23" fillId="0" borderId="2" xfId="10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0" fontId="6" fillId="2" borderId="12" xfId="10" applyFont="1" applyFill="1" applyBorder="1" applyAlignment="1">
      <alignment vertical="center" wrapText="1"/>
    </xf>
    <xf numFmtId="0" fontId="8" fillId="0" borderId="2" xfId="9" applyFont="1" applyFill="1" applyBorder="1" applyAlignment="1">
      <alignment horizontal="center" vertical="center" wrapText="1"/>
    </xf>
    <xf numFmtId="49" fontId="8" fillId="0" borderId="2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49" fontId="8" fillId="0" borderId="2" xfId="9" applyNumberFormat="1" applyFont="1" applyFill="1" applyBorder="1" applyAlignment="1">
      <alignment horizontal="center" vertical="center"/>
    </xf>
    <xf numFmtId="49" fontId="8" fillId="2" borderId="2" xfId="9" applyNumberFormat="1" applyFont="1" applyFill="1" applyBorder="1" applyAlignment="1">
      <alignment horizontal="center" vertical="center" wrapText="1"/>
    </xf>
    <xf numFmtId="49" fontId="4" fillId="0" borderId="2" xfId="9" applyNumberFormat="1" applyFont="1" applyFill="1" applyBorder="1" applyAlignment="1">
      <alignment horizontal="center" vertical="center" wrapText="1"/>
    </xf>
    <xf numFmtId="49" fontId="8" fillId="2" borderId="2" xfId="9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5" fillId="0" borderId="0" xfId="10" applyFont="1" applyFill="1" applyBorder="1" applyAlignment="1">
      <alignment horizontal="center" vertical="center" wrapText="1"/>
    </xf>
    <xf numFmtId="0" fontId="27" fillId="0" borderId="11" xfId="10" applyFont="1" applyFill="1" applyBorder="1" applyAlignment="1">
      <alignment horizontal="center" vertical="center" wrapText="1"/>
    </xf>
    <xf numFmtId="0" fontId="15" fillId="3" borderId="2" xfId="10" applyFont="1" applyFill="1" applyBorder="1" applyAlignment="1">
      <alignment horizontal="center" vertical="center" wrapText="1"/>
    </xf>
    <xf numFmtId="0" fontId="15" fillId="2" borderId="5" xfId="10" applyFont="1" applyFill="1" applyBorder="1" applyAlignment="1">
      <alignment horizontal="center" vertical="center" wrapText="1"/>
    </xf>
    <xf numFmtId="3" fontId="15" fillId="0" borderId="2" xfId="10" applyNumberFormat="1" applyFont="1" applyFill="1" applyBorder="1" applyAlignment="1">
      <alignment horizontal="center" vertical="center" wrapText="1"/>
    </xf>
    <xf numFmtId="2" fontId="19" fillId="2" borderId="2" xfId="10" applyNumberFormat="1" applyFont="1" applyFill="1" applyBorder="1" applyAlignment="1">
      <alignment horizontal="center" vertical="center" wrapText="1"/>
    </xf>
    <xf numFmtId="3" fontId="15" fillId="0" borderId="1" xfId="10" applyNumberFormat="1" applyFont="1" applyBorder="1" applyAlignment="1">
      <alignment horizontal="center" vertical="center"/>
    </xf>
    <xf numFmtId="3" fontId="15" fillId="0" borderId="3" xfId="10" applyNumberFormat="1" applyFont="1" applyBorder="1" applyAlignment="1">
      <alignment horizontal="center" vertical="center"/>
    </xf>
    <xf numFmtId="0" fontId="14" fillId="0" borderId="5" xfId="10" applyFont="1" applyBorder="1" applyAlignment="1">
      <alignment horizontal="center" vertical="center"/>
    </xf>
    <xf numFmtId="0" fontId="14" fillId="0" borderId="6" xfId="10" applyFont="1" applyBorder="1" applyAlignment="1">
      <alignment horizontal="center" vertical="center"/>
    </xf>
    <xf numFmtId="0" fontId="14" fillId="0" borderId="4" xfId="10" applyFont="1" applyBorder="1" applyAlignment="1">
      <alignment horizontal="center" vertical="center"/>
    </xf>
    <xf numFmtId="0" fontId="14" fillId="0" borderId="5" xfId="10" applyFont="1" applyBorder="1" applyAlignment="1">
      <alignment horizontal="left" vertical="center" wrapText="1"/>
    </xf>
    <xf numFmtId="0" fontId="14" fillId="0" borderId="6" xfId="10" applyFont="1" applyBorder="1" applyAlignment="1">
      <alignment horizontal="left" vertical="center" wrapText="1"/>
    </xf>
    <xf numFmtId="0" fontId="14" fillId="0" borderId="4" xfId="10" applyFont="1" applyBorder="1" applyAlignment="1">
      <alignment horizontal="left" vertical="center" wrapText="1"/>
    </xf>
    <xf numFmtId="0" fontId="20" fillId="0" borderId="2" xfId="10" applyFont="1" applyBorder="1" applyAlignment="1">
      <alignment horizontal="left" vertical="center" wrapText="1"/>
    </xf>
    <xf numFmtId="0" fontId="22" fillId="0" borderId="2" xfId="10" applyFont="1" applyBorder="1" applyAlignment="1">
      <alignment horizontal="left" vertical="center" wrapText="1"/>
    </xf>
    <xf numFmtId="0" fontId="6" fillId="2" borderId="2" xfId="10" applyFont="1" applyFill="1" applyBorder="1" applyAlignment="1">
      <alignment horizontal="center" vertical="center" wrapText="1"/>
    </xf>
    <xf numFmtId="3" fontId="14" fillId="0" borderId="1" xfId="10" applyNumberFormat="1" applyFont="1" applyBorder="1" applyAlignment="1">
      <alignment horizontal="center" vertical="center"/>
    </xf>
    <xf numFmtId="0" fontId="14" fillId="0" borderId="3" xfId="10" applyFont="1" applyBorder="1" applyAlignment="1">
      <alignment horizontal="center" vertical="center"/>
    </xf>
    <xf numFmtId="4" fontId="15" fillId="0" borderId="1" xfId="10" applyNumberFormat="1" applyFont="1" applyBorder="1" applyAlignment="1">
      <alignment horizontal="center" vertical="center"/>
    </xf>
    <xf numFmtId="4" fontId="15" fillId="0" borderId="3" xfId="10" applyNumberFormat="1" applyFont="1" applyBorder="1" applyAlignment="1">
      <alignment horizontal="center" vertical="center"/>
    </xf>
    <xf numFmtId="3" fontId="14" fillId="0" borderId="3" xfId="1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 wrapText="1"/>
    </xf>
    <xf numFmtId="3" fontId="11" fillId="0" borderId="9" xfId="2" applyNumberFormat="1" applyFont="1" applyFill="1" applyBorder="1" applyAlignment="1">
      <alignment horizontal="center" vertical="center" wrapText="1"/>
    </xf>
    <xf numFmtId="3" fontId="11" fillId="0" borderId="8" xfId="2" applyNumberFormat="1" applyFont="1" applyFill="1" applyBorder="1" applyAlignment="1">
      <alignment horizontal="center" vertical="center" wrapText="1"/>
    </xf>
    <xf numFmtId="3" fontId="11" fillId="0" borderId="10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3" xfId="4"/>
    <cellStyle name="Обычный 3" xfId="10"/>
    <cellStyle name="Обычный 4" xfId="3"/>
    <cellStyle name="Обычный 83" xfId="2"/>
    <cellStyle name="Обычный 85" xfId="6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4"/>
  <sheetViews>
    <sheetView tabSelected="1" zoomScale="106" zoomScaleNormal="10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60" sqref="K160"/>
    </sheetView>
  </sheetViews>
  <sheetFormatPr defaultRowHeight="12" x14ac:dyDescent="0.2"/>
  <cols>
    <col min="1" max="1" width="4.7109375" style="94" customWidth="1"/>
    <col min="2" max="2" width="8" style="94" customWidth="1"/>
    <col min="3" max="3" width="31.28515625" style="114" customWidth="1"/>
    <col min="4" max="4" width="14.140625" style="65" customWidth="1"/>
    <col min="5" max="5" width="12.42578125" style="65" customWidth="1"/>
    <col min="6" max="7" width="14" style="65" customWidth="1"/>
    <col min="8" max="8" width="15" style="65" customWidth="1"/>
    <col min="9" max="9" width="16" style="59" customWidth="1"/>
    <col min="10" max="10" width="12.42578125" style="65" customWidth="1"/>
    <col min="11" max="11" width="14.7109375" style="65" customWidth="1"/>
    <col min="12" max="16384" width="9.140625" style="3"/>
  </cols>
  <sheetData>
    <row r="2" spans="1:11" ht="20.25" customHeight="1" x14ac:dyDescent="0.2">
      <c r="A2" s="178" t="s">
        <v>360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x14ac:dyDescent="0.2">
      <c r="C3" s="4"/>
      <c r="K3" s="65" t="s">
        <v>326</v>
      </c>
    </row>
    <row r="4" spans="1:11" s="5" customFormat="1" ht="24.75" customHeight="1" x14ac:dyDescent="0.2">
      <c r="A4" s="181" t="s">
        <v>0</v>
      </c>
      <c r="B4" s="181" t="s">
        <v>1</v>
      </c>
      <c r="C4" s="183" t="s">
        <v>2</v>
      </c>
      <c r="D4" s="180" t="s">
        <v>361</v>
      </c>
      <c r="E4" s="180"/>
      <c r="F4" s="180"/>
      <c r="G4" s="180"/>
      <c r="H4" s="180"/>
      <c r="I4" s="179" t="s">
        <v>395</v>
      </c>
      <c r="J4" s="179"/>
      <c r="K4" s="179" t="s">
        <v>407</v>
      </c>
    </row>
    <row r="5" spans="1:11" ht="114" customHeight="1" x14ac:dyDescent="0.2">
      <c r="A5" s="182"/>
      <c r="B5" s="182"/>
      <c r="C5" s="184"/>
      <c r="D5" s="113" t="s">
        <v>362</v>
      </c>
      <c r="E5" s="113" t="s">
        <v>363</v>
      </c>
      <c r="F5" s="113" t="s">
        <v>365</v>
      </c>
      <c r="G5" s="113" t="s">
        <v>364</v>
      </c>
      <c r="H5" s="113" t="s">
        <v>319</v>
      </c>
      <c r="I5" s="177" t="s">
        <v>426</v>
      </c>
      <c r="J5" s="177" t="s">
        <v>427</v>
      </c>
      <c r="K5" s="179"/>
    </row>
    <row r="6" spans="1:11" ht="12" customHeight="1" x14ac:dyDescent="0.2">
      <c r="A6" s="112">
        <v>1</v>
      </c>
      <c r="B6" s="14" t="s">
        <v>3</v>
      </c>
      <c r="C6" s="30" t="s">
        <v>4</v>
      </c>
      <c r="D6" s="10">
        <f>'КС '!D6+Гемодиализ!F6+Гемодиализ!G6</f>
        <v>50152708</v>
      </c>
      <c r="E6" s="10">
        <f>ДС!D5+Гемодиализ!H6</f>
        <v>12072666</v>
      </c>
      <c r="F6" s="10">
        <f>'АПУ профилактика'!D7+'АПУ в неотл.форме'!D6+'АПУ обращения'!D7+'ОДИ ПГГ'!D6+'ОДИ МЗ РБ'!D6+ФАП!D6+Гемодиализ!E6+Гемодиализ!I6</f>
        <v>97161446</v>
      </c>
      <c r="G6" s="10">
        <f>СМП!D6</f>
        <v>15975376</v>
      </c>
      <c r="H6" s="10">
        <f t="shared" ref="H6:H37" si="0">D6+E6+F6+G6</f>
        <v>175362196</v>
      </c>
      <c r="I6" s="58">
        <f>'бюджет РБ'!D19</f>
        <v>23187.58</v>
      </c>
      <c r="J6" s="10"/>
      <c r="K6" s="10">
        <f t="shared" ref="K6:K69" si="1">H6+I6+J6</f>
        <v>175385383.58000001</v>
      </c>
    </row>
    <row r="7" spans="1:11" x14ac:dyDescent="0.2">
      <c r="A7" s="112">
        <v>2</v>
      </c>
      <c r="B7" s="101" t="s">
        <v>5</v>
      </c>
      <c r="C7" s="30" t="s">
        <v>6</v>
      </c>
      <c r="D7" s="10">
        <f>'КС '!D7+Гемодиализ!F7+Гемодиализ!G7</f>
        <v>36553214</v>
      </c>
      <c r="E7" s="10">
        <f>ДС!D6+Гемодиализ!H7</f>
        <v>12970416</v>
      </c>
      <c r="F7" s="10">
        <f>'АПУ профилактика'!D8+'АПУ в неотл.форме'!D7+'АПУ обращения'!D8+'ОДИ ПГГ'!D7+'ОДИ МЗ РБ'!D7+ФАП!D7+Гемодиализ!E7+Гемодиализ!I7</f>
        <v>96340423</v>
      </c>
      <c r="G7" s="10">
        <f>СМП!D7</f>
        <v>16126746</v>
      </c>
      <c r="H7" s="10">
        <f t="shared" si="0"/>
        <v>161990799</v>
      </c>
      <c r="I7" s="58">
        <f>'бюджет РБ'!D20</f>
        <v>23187.58</v>
      </c>
      <c r="J7" s="10"/>
      <c r="K7" s="10">
        <f t="shared" si="1"/>
        <v>162013986.58000001</v>
      </c>
    </row>
    <row r="8" spans="1:11" x14ac:dyDescent="0.2">
      <c r="A8" s="112">
        <v>3</v>
      </c>
      <c r="B8" s="102" t="s">
        <v>7</v>
      </c>
      <c r="C8" s="30" t="s">
        <v>8</v>
      </c>
      <c r="D8" s="10">
        <f>'КС '!D8+Гемодиализ!F8+Гемодиализ!G8</f>
        <v>274591973</v>
      </c>
      <c r="E8" s="10">
        <f>ДС!D7+Гемодиализ!H8</f>
        <v>23791842</v>
      </c>
      <c r="F8" s="10">
        <f>'АПУ профилактика'!D9+'АПУ в неотл.форме'!D8+'АПУ обращения'!D9+'ОДИ ПГГ'!D8+'ОДИ МЗ РБ'!D8+ФАП!D8+Гемодиализ!E8+Гемодиализ!I8</f>
        <v>271315628</v>
      </c>
      <c r="G8" s="10">
        <f>СМП!D8</f>
        <v>46622547</v>
      </c>
      <c r="H8" s="10">
        <f t="shared" si="0"/>
        <v>616321990</v>
      </c>
      <c r="I8" s="58">
        <f>'бюджет РБ'!D21</f>
        <v>69562.740000000005</v>
      </c>
      <c r="J8" s="10"/>
      <c r="K8" s="10">
        <f t="shared" si="1"/>
        <v>616391552.74000001</v>
      </c>
    </row>
    <row r="9" spans="1:11" ht="14.25" customHeight="1" x14ac:dyDescent="0.2">
      <c r="A9" s="112">
        <v>4</v>
      </c>
      <c r="B9" s="14" t="s">
        <v>9</v>
      </c>
      <c r="C9" s="30" t="s">
        <v>10</v>
      </c>
      <c r="D9" s="10">
        <f>'КС '!D9+Гемодиализ!F9+Гемодиализ!G9</f>
        <v>42248800</v>
      </c>
      <c r="E9" s="10">
        <f>ДС!D8+Гемодиализ!H9</f>
        <v>13560511</v>
      </c>
      <c r="F9" s="10">
        <f>'АПУ профилактика'!D10+'АПУ в неотл.форме'!D9+'АПУ обращения'!D10+'ОДИ ПГГ'!D9+'ОДИ МЗ РБ'!D9+ФАП!D9+Гемодиализ!E9+Гемодиализ!I9</f>
        <v>108493430</v>
      </c>
      <c r="G9" s="10">
        <f>СМП!D9</f>
        <v>18110843</v>
      </c>
      <c r="H9" s="10">
        <f t="shared" si="0"/>
        <v>182413584</v>
      </c>
      <c r="I9" s="58">
        <f>'бюджет РБ'!D24</f>
        <v>25863.07</v>
      </c>
      <c r="J9" s="10"/>
      <c r="K9" s="10">
        <f t="shared" si="1"/>
        <v>182439447.06999999</v>
      </c>
    </row>
    <row r="10" spans="1:11" x14ac:dyDescent="0.2">
      <c r="A10" s="112">
        <v>5</v>
      </c>
      <c r="B10" s="14" t="s">
        <v>11</v>
      </c>
      <c r="C10" s="30" t="s">
        <v>12</v>
      </c>
      <c r="D10" s="10">
        <f>'КС '!D10+Гемодиализ!F10+Гемодиализ!G10</f>
        <v>46142832</v>
      </c>
      <c r="E10" s="10">
        <f>ДС!D9+Гемодиализ!H10</f>
        <v>14548754</v>
      </c>
      <c r="F10" s="10">
        <f>'АПУ профилактика'!D11+'АПУ в неотл.форме'!D10+'АПУ обращения'!D11+'ОДИ ПГГ'!D10+'ОДИ МЗ РБ'!D10+ФАП!D10+Гемодиализ!E10+Гемодиализ!I10</f>
        <v>111855475</v>
      </c>
      <c r="G10" s="10">
        <f>СМП!D10</f>
        <v>0</v>
      </c>
      <c r="H10" s="10">
        <f t="shared" si="0"/>
        <v>172547061</v>
      </c>
      <c r="I10" s="58"/>
      <c r="J10" s="10"/>
      <c r="K10" s="10">
        <f t="shared" si="1"/>
        <v>172547061</v>
      </c>
    </row>
    <row r="11" spans="1:11" x14ac:dyDescent="0.2">
      <c r="A11" s="112">
        <v>6</v>
      </c>
      <c r="B11" s="102" t="s">
        <v>13</v>
      </c>
      <c r="C11" s="30" t="s">
        <v>14</v>
      </c>
      <c r="D11" s="10">
        <f>'КС '!D11+Гемодиализ!F11+Гемодиализ!G11</f>
        <v>722965044.99999988</v>
      </c>
      <c r="E11" s="10">
        <f>ДС!D10+Гемодиализ!H11</f>
        <v>81857725</v>
      </c>
      <c r="F11" s="10">
        <f>'АПУ профилактика'!D12+'АПУ в неотл.форме'!D11+'АПУ обращения'!D12+'ОДИ ПГГ'!D11+'ОДИ МЗ РБ'!D11+ФАП!D11+Гемодиализ!E11+Гемодиализ!I11</f>
        <v>653047474</v>
      </c>
      <c r="G11" s="10">
        <f>СМП!D11</f>
        <v>271576416</v>
      </c>
      <c r="H11" s="10">
        <f t="shared" si="0"/>
        <v>1729446660</v>
      </c>
      <c r="I11" s="58">
        <f>'бюджет РБ'!D49</f>
        <v>402215.33</v>
      </c>
      <c r="J11" s="10">
        <f>'бюджет РБ'!D58</f>
        <v>3056513</v>
      </c>
      <c r="K11" s="10">
        <f t="shared" si="1"/>
        <v>1732905388.3299999</v>
      </c>
    </row>
    <row r="12" spans="1:11" x14ac:dyDescent="0.2">
      <c r="A12" s="112">
        <v>7</v>
      </c>
      <c r="B12" s="14" t="s">
        <v>15</v>
      </c>
      <c r="C12" s="30" t="s">
        <v>16</v>
      </c>
      <c r="D12" s="10">
        <f>'КС '!D12+Гемодиализ!F12+Гемодиализ!G12</f>
        <v>188557402</v>
      </c>
      <c r="E12" s="10">
        <f>ДС!D11+Гемодиализ!H12</f>
        <v>27361572</v>
      </c>
      <c r="F12" s="10">
        <f>'АПУ профилактика'!D13+'АПУ в неотл.форме'!D12+'АПУ обращения'!D13+'ОДИ ПГГ'!D12+'ОДИ МЗ РБ'!D12+ФАП!D12+Гемодиализ!E12+Гемодиализ!I12</f>
        <v>268874651</v>
      </c>
      <c r="G12" s="10">
        <f>СМП!D12</f>
        <v>0</v>
      </c>
      <c r="H12" s="10">
        <f t="shared" si="0"/>
        <v>484793625</v>
      </c>
      <c r="I12" s="58"/>
      <c r="J12" s="10">
        <f>'бюджет РБ'!D67</f>
        <v>1292541</v>
      </c>
      <c r="K12" s="10">
        <f t="shared" si="1"/>
        <v>486086166</v>
      </c>
    </row>
    <row r="13" spans="1:11" x14ac:dyDescent="0.2">
      <c r="A13" s="112">
        <v>8</v>
      </c>
      <c r="B13" s="102" t="s">
        <v>17</v>
      </c>
      <c r="C13" s="30" t="s">
        <v>18</v>
      </c>
      <c r="D13" s="10">
        <f>'КС '!D13+Гемодиализ!F13+Гемодиализ!G13</f>
        <v>39017405</v>
      </c>
      <c r="E13" s="10">
        <f>ДС!D12+Гемодиализ!H13</f>
        <v>14752719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119531736</v>
      </c>
      <c r="G13" s="10">
        <f>СМП!D13</f>
        <v>0</v>
      </c>
      <c r="H13" s="10">
        <f t="shared" si="0"/>
        <v>173301860</v>
      </c>
      <c r="I13" s="58"/>
      <c r="J13" s="10"/>
      <c r="K13" s="10">
        <f t="shared" si="1"/>
        <v>173301860</v>
      </c>
    </row>
    <row r="14" spans="1:11" x14ac:dyDescent="0.2">
      <c r="A14" s="112">
        <v>9</v>
      </c>
      <c r="B14" s="102" t="s">
        <v>19</v>
      </c>
      <c r="C14" s="30" t="s">
        <v>20</v>
      </c>
      <c r="D14" s="10">
        <f>'КС '!D14+Гемодиализ!F14+Гемодиализ!G14</f>
        <v>58304491</v>
      </c>
      <c r="E14" s="10">
        <f>ДС!D13+Гемодиализ!H14</f>
        <v>14172758</v>
      </c>
      <c r="F14" s="10">
        <f>'АПУ профилактика'!D15+'АПУ в неотл.форме'!D14+'АПУ обращения'!D15+'ОДИ ПГГ'!D14+'ОДИ МЗ РБ'!D14+ФАП!D14+Гемодиализ!E14+Гемодиализ!I14</f>
        <v>114880772</v>
      </c>
      <c r="G14" s="10">
        <f>СМП!D14</f>
        <v>17948341</v>
      </c>
      <c r="H14" s="10">
        <f t="shared" si="0"/>
        <v>205306362</v>
      </c>
      <c r="I14" s="58">
        <f>'бюджет РБ'!D29</f>
        <v>26754.9</v>
      </c>
      <c r="J14" s="10"/>
      <c r="K14" s="10">
        <f t="shared" si="1"/>
        <v>205333116.90000001</v>
      </c>
    </row>
    <row r="15" spans="1:11" x14ac:dyDescent="0.2">
      <c r="A15" s="112">
        <v>10</v>
      </c>
      <c r="B15" s="102" t="s">
        <v>21</v>
      </c>
      <c r="C15" s="30" t="s">
        <v>22</v>
      </c>
      <c r="D15" s="10">
        <f>'КС '!D15+Гемодиализ!F15+Гемодиализ!G15</f>
        <v>39114143</v>
      </c>
      <c r="E15" s="10">
        <f>ДС!D14+Гемодиализ!H15</f>
        <v>15708912</v>
      </c>
      <c r="F15" s="10">
        <f>'АПУ профилактика'!D16+'АПУ в неотл.форме'!D15+'АПУ обращения'!D16+'ОДИ ПГГ'!D15+'ОДИ МЗ РБ'!D15+ФАП!D15+Гемодиализ!E15+Гемодиализ!I15</f>
        <v>125228026</v>
      </c>
      <c r="G15" s="10">
        <f>СМП!D15</f>
        <v>0</v>
      </c>
      <c r="H15" s="10">
        <f t="shared" si="0"/>
        <v>180051081</v>
      </c>
      <c r="I15" s="58"/>
      <c r="J15" s="10"/>
      <c r="K15" s="10">
        <f t="shared" si="1"/>
        <v>180051081</v>
      </c>
    </row>
    <row r="16" spans="1:11" x14ac:dyDescent="0.2">
      <c r="A16" s="112">
        <v>11</v>
      </c>
      <c r="B16" s="102" t="s">
        <v>23</v>
      </c>
      <c r="C16" s="30" t="s">
        <v>24</v>
      </c>
      <c r="D16" s="10">
        <f>'КС '!D16+Гемодиализ!F16+Гемодиализ!G16</f>
        <v>47701946</v>
      </c>
      <c r="E16" s="10">
        <f>ДС!D15+Гемодиализ!H16</f>
        <v>13732131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103844256</v>
      </c>
      <c r="G16" s="10">
        <f>СМП!D16</f>
        <v>17838281</v>
      </c>
      <c r="H16" s="10">
        <f t="shared" si="0"/>
        <v>183116614</v>
      </c>
      <c r="I16" s="58">
        <f>'бюджет РБ'!D33</f>
        <v>26754.9</v>
      </c>
      <c r="J16" s="10"/>
      <c r="K16" s="10">
        <f t="shared" si="1"/>
        <v>183143368.90000001</v>
      </c>
    </row>
    <row r="17" spans="1:11" x14ac:dyDescent="0.2">
      <c r="A17" s="112">
        <v>12</v>
      </c>
      <c r="B17" s="102" t="s">
        <v>25</v>
      </c>
      <c r="C17" s="30" t="s">
        <v>26</v>
      </c>
      <c r="D17" s="10">
        <f>'КС '!D17+Гемодиализ!F17+Гемодиализ!G17</f>
        <v>119221660</v>
      </c>
      <c r="E17" s="10">
        <f>ДС!D16+Гемодиализ!H17</f>
        <v>27313556</v>
      </c>
      <c r="F17" s="10">
        <f>'АПУ профилактика'!D18+'АПУ в неотл.форме'!D17+'АПУ обращения'!D18+'ОДИ ПГГ'!D17+'ОДИ МЗ РБ'!D17+ФАП!D17+Гемодиализ!E17+Гемодиализ!I17</f>
        <v>204076028</v>
      </c>
      <c r="G17" s="10">
        <f>СМП!D17</f>
        <v>0</v>
      </c>
      <c r="H17" s="10">
        <f t="shared" si="0"/>
        <v>350611244</v>
      </c>
      <c r="I17" s="58"/>
      <c r="J17" s="10"/>
      <c r="K17" s="10">
        <f t="shared" si="1"/>
        <v>350611244</v>
      </c>
    </row>
    <row r="18" spans="1:11" x14ac:dyDescent="0.2">
      <c r="A18" s="112">
        <v>13</v>
      </c>
      <c r="B18" s="14" t="s">
        <v>27</v>
      </c>
      <c r="C18" s="30" t="s">
        <v>28</v>
      </c>
      <c r="D18" s="10">
        <f>'КС '!D18+Гемодиализ!F18+Гемодиализ!G18</f>
        <v>0</v>
      </c>
      <c r="E18" s="10">
        <f>ДС!D17+Гемодиализ!H18</f>
        <v>62450</v>
      </c>
      <c r="F18" s="10">
        <f>'АПУ профилактика'!D19+'АПУ в неотл.форме'!D18+'АПУ обращения'!D19+'ОДИ ПГГ'!D18+'ОДИ МЗ РБ'!D18+ФАП!D18+Гемодиализ!E18+Гемодиализ!I18</f>
        <v>73011</v>
      </c>
      <c r="G18" s="10">
        <f>СМП!D18</f>
        <v>0</v>
      </c>
      <c r="H18" s="10">
        <f t="shared" si="0"/>
        <v>135461</v>
      </c>
      <c r="I18" s="58"/>
      <c r="J18" s="10"/>
      <c r="K18" s="10">
        <f t="shared" si="1"/>
        <v>135461</v>
      </c>
    </row>
    <row r="19" spans="1:11" x14ac:dyDescent="0.2">
      <c r="A19" s="112">
        <v>14</v>
      </c>
      <c r="B19" s="14" t="s">
        <v>29</v>
      </c>
      <c r="C19" s="30" t="s">
        <v>30</v>
      </c>
      <c r="D19" s="10">
        <f>'КС '!D19+Гемодиализ!F19+Гемодиализ!G19</f>
        <v>0</v>
      </c>
      <c r="E19" s="10">
        <f>ДС!D18+Гемодиализ!H19</f>
        <v>0</v>
      </c>
      <c r="F19" s="10">
        <f>'АПУ профилактика'!D20+'АПУ в неотл.форме'!D19+'АПУ обращения'!D20+'ОДИ ПГГ'!D19+'ОДИ МЗ РБ'!D19+ФАП!D19+Гемодиализ!E19+Гемодиализ!I19</f>
        <v>0</v>
      </c>
      <c r="G19" s="10">
        <f>СМП!D19</f>
        <v>0</v>
      </c>
      <c r="H19" s="10">
        <f t="shared" si="0"/>
        <v>0</v>
      </c>
      <c r="I19" s="58"/>
      <c r="J19" s="10"/>
      <c r="K19" s="10">
        <f t="shared" si="1"/>
        <v>0</v>
      </c>
    </row>
    <row r="20" spans="1:11" x14ac:dyDescent="0.2">
      <c r="A20" s="112">
        <v>15</v>
      </c>
      <c r="B20" s="102" t="s">
        <v>31</v>
      </c>
      <c r="C20" s="30" t="s">
        <v>32</v>
      </c>
      <c r="D20" s="10">
        <f>'КС '!D20+Гемодиализ!F20+Гемодиализ!G20</f>
        <v>51666440</v>
      </c>
      <c r="E20" s="10">
        <f>ДС!D19+Гемодиализ!H20</f>
        <v>17928130</v>
      </c>
      <c r="F20" s="10">
        <f>'АПУ профилактика'!D21+'АПУ в неотл.форме'!D20+'АПУ обращения'!D21+'ОДИ ПГГ'!D20+'ОДИ МЗ РБ'!D20+ФАП!D20+Гемодиализ!E20+Гемодиализ!I20</f>
        <v>122894954</v>
      </c>
      <c r="G20" s="10">
        <f>СМП!D20</f>
        <v>0</v>
      </c>
      <c r="H20" s="10">
        <f t="shared" si="0"/>
        <v>192489524</v>
      </c>
      <c r="I20" s="58"/>
      <c r="J20" s="10"/>
      <c r="K20" s="10">
        <f t="shared" si="1"/>
        <v>192489524</v>
      </c>
    </row>
    <row r="21" spans="1:11" x14ac:dyDescent="0.2">
      <c r="A21" s="112">
        <v>16</v>
      </c>
      <c r="B21" s="102" t="s">
        <v>33</v>
      </c>
      <c r="C21" s="30" t="s">
        <v>34</v>
      </c>
      <c r="D21" s="10">
        <f>'КС '!D21+Гемодиализ!F21+Гемодиализ!G21</f>
        <v>71208161</v>
      </c>
      <c r="E21" s="10">
        <f>ДС!D20+Гемодиализ!H21</f>
        <v>24243132</v>
      </c>
      <c r="F21" s="10">
        <f>'АПУ профилактика'!D22+'АПУ в неотл.форме'!D21+'АПУ обращения'!D22+'ОДИ ПГГ'!D21+'ОДИ МЗ РБ'!D21+ФАП!D21+Гемодиализ!E21+Гемодиализ!I21</f>
        <v>184722482</v>
      </c>
      <c r="G21" s="10">
        <f>СМП!D21</f>
        <v>0</v>
      </c>
      <c r="H21" s="10">
        <f t="shared" si="0"/>
        <v>280173775</v>
      </c>
      <c r="I21" s="58"/>
      <c r="J21" s="10"/>
      <c r="K21" s="10">
        <f t="shared" si="1"/>
        <v>280173775</v>
      </c>
    </row>
    <row r="22" spans="1:11" x14ac:dyDescent="0.2">
      <c r="A22" s="112">
        <v>17</v>
      </c>
      <c r="B22" s="102" t="s">
        <v>35</v>
      </c>
      <c r="C22" s="30" t="s">
        <v>36</v>
      </c>
      <c r="D22" s="10">
        <f>'КС '!D22+Гемодиализ!F22+Гемодиализ!G22</f>
        <v>163561020</v>
      </c>
      <c r="E22" s="10">
        <f>ДС!D21+Гемодиализ!H22</f>
        <v>26237294</v>
      </c>
      <c r="F22" s="10">
        <f>'АПУ профилактика'!D23+'АПУ в неотл.форме'!D22+'АПУ обращения'!D23+'ОДИ ПГГ'!D22+'ОДИ МЗ РБ'!D22+ФАП!D22+Гемодиализ!E22+Гемодиализ!I22</f>
        <v>257006926</v>
      </c>
      <c r="G22" s="10">
        <f>СМП!D22</f>
        <v>0</v>
      </c>
      <c r="H22" s="10">
        <f t="shared" si="0"/>
        <v>446805240</v>
      </c>
      <c r="I22" s="58"/>
      <c r="J22" s="10"/>
      <c r="K22" s="10">
        <f t="shared" si="1"/>
        <v>446805240</v>
      </c>
    </row>
    <row r="23" spans="1:11" x14ac:dyDescent="0.2">
      <c r="A23" s="112">
        <v>18</v>
      </c>
      <c r="B23" s="102" t="s">
        <v>37</v>
      </c>
      <c r="C23" s="30" t="s">
        <v>38</v>
      </c>
      <c r="D23" s="10">
        <f>'КС '!D23+Гемодиализ!F23+Гемодиализ!G23</f>
        <v>652661136</v>
      </c>
      <c r="E23" s="10">
        <f>ДС!D22+Гемодиализ!H23</f>
        <v>54945491</v>
      </c>
      <c r="F23" s="10">
        <f>'АПУ профилактика'!D24+'АПУ в неотл.форме'!D23+'АПУ обращения'!D24+'ОДИ ПГГ'!D23+'ОДИ МЗ РБ'!D23+ФАП!D23+Гемодиализ!E23+Гемодиализ!I23</f>
        <v>491145331</v>
      </c>
      <c r="G23" s="10">
        <f>СМП!D23</f>
        <v>184568742</v>
      </c>
      <c r="H23" s="10">
        <f t="shared" si="0"/>
        <v>1383320700</v>
      </c>
      <c r="I23" s="58">
        <f>'бюджет РБ'!D48</f>
        <v>276467.3</v>
      </c>
      <c r="J23" s="10">
        <f>'бюджет РБ'!D63</f>
        <v>2697405</v>
      </c>
      <c r="K23" s="10">
        <f t="shared" si="1"/>
        <v>1386294572.3</v>
      </c>
    </row>
    <row r="24" spans="1:11" x14ac:dyDescent="0.2">
      <c r="A24" s="112">
        <v>19</v>
      </c>
      <c r="B24" s="14" t="s">
        <v>39</v>
      </c>
      <c r="C24" s="30" t="s">
        <v>40</v>
      </c>
      <c r="D24" s="10">
        <f>'КС '!D24+Гемодиализ!F24+Гемодиализ!G24</f>
        <v>27720913</v>
      </c>
      <c r="E24" s="10">
        <f>ДС!D23+Гемодиализ!H24</f>
        <v>10818126</v>
      </c>
      <c r="F24" s="10">
        <f>'АПУ профилактика'!D25+'АПУ в неотл.форме'!D24+'АПУ обращения'!D25+'ОДИ ПГГ'!D24+'ОДИ МЗ РБ'!D24+ФАП!D24+Гемодиализ!E24+Гемодиализ!I24</f>
        <v>91076242</v>
      </c>
      <c r="G24" s="10">
        <f>СМП!D24</f>
        <v>0</v>
      </c>
      <c r="H24" s="10">
        <f t="shared" si="0"/>
        <v>129615281</v>
      </c>
      <c r="I24" s="58"/>
      <c r="J24" s="10"/>
      <c r="K24" s="10">
        <f t="shared" si="1"/>
        <v>129615281</v>
      </c>
    </row>
    <row r="25" spans="1:11" x14ac:dyDescent="0.2">
      <c r="A25" s="112">
        <v>20</v>
      </c>
      <c r="B25" s="14" t="s">
        <v>41</v>
      </c>
      <c r="C25" s="30" t="s">
        <v>42</v>
      </c>
      <c r="D25" s="10">
        <f>'КС '!D25+Гемодиализ!F25+Гемодиализ!G25</f>
        <v>25070957</v>
      </c>
      <c r="E25" s="10">
        <f>ДС!D24+Гемодиализ!H25</f>
        <v>6848656</v>
      </c>
      <c r="F25" s="10">
        <f>'АПУ профилактика'!D26+'АПУ в неотл.форме'!D25+'АПУ обращения'!D26+'ОДИ ПГГ'!D25+'ОДИ МЗ РБ'!D25+ФАП!D25+Гемодиализ!E25+Гемодиализ!I25</f>
        <v>63754472</v>
      </c>
      <c r="G25" s="10">
        <f>СМП!D25</f>
        <v>0</v>
      </c>
      <c r="H25" s="10">
        <f t="shared" si="0"/>
        <v>95674085</v>
      </c>
      <c r="I25" s="58"/>
      <c r="J25" s="10"/>
      <c r="K25" s="10">
        <f t="shared" si="1"/>
        <v>95674085</v>
      </c>
    </row>
    <row r="26" spans="1:11" x14ac:dyDescent="0.2">
      <c r="A26" s="112">
        <v>21</v>
      </c>
      <c r="B26" s="14" t="s">
        <v>43</v>
      </c>
      <c r="C26" s="30" t="s">
        <v>44</v>
      </c>
      <c r="D26" s="10">
        <f>'КС '!D26+Гемодиализ!F26+Гемодиализ!G26</f>
        <v>261062230</v>
      </c>
      <c r="E26" s="10">
        <f>ДС!D25+Гемодиализ!H26</f>
        <v>35936856</v>
      </c>
      <c r="F26" s="10">
        <f>'АПУ профилактика'!D27+'АПУ в неотл.форме'!D26+'АПУ обращения'!D27+'ОДИ ПГГ'!D26+'ОДИ МЗ РБ'!D26+ФАП!D26+Гемодиализ!E26+Гемодиализ!I26</f>
        <v>325058896</v>
      </c>
      <c r="G26" s="10">
        <f>СМП!D26</f>
        <v>0</v>
      </c>
      <c r="H26" s="10">
        <f t="shared" si="0"/>
        <v>622057982</v>
      </c>
      <c r="I26" s="58"/>
      <c r="J26" s="10"/>
      <c r="K26" s="10">
        <f t="shared" si="1"/>
        <v>622057982</v>
      </c>
    </row>
    <row r="27" spans="1:11" x14ac:dyDescent="0.2">
      <c r="A27" s="112">
        <v>22</v>
      </c>
      <c r="B27" s="14" t="s">
        <v>45</v>
      </c>
      <c r="C27" s="30" t="s">
        <v>46</v>
      </c>
      <c r="D27" s="10">
        <f>'КС '!D27+Гемодиализ!F27+Гемодиализ!G27</f>
        <v>344149012</v>
      </c>
      <c r="E27" s="10">
        <f>ДС!D26+Гемодиализ!H27</f>
        <v>30827318</v>
      </c>
      <c r="F27" s="10">
        <f>'АПУ профилактика'!D28+'АПУ в неотл.форме'!D27+'АПУ обращения'!D28+'ОДИ ПГГ'!D27+'ОДИ МЗ РБ'!D27+ФАП!D27+Гемодиализ!E27+Гемодиализ!I27</f>
        <v>273464989</v>
      </c>
      <c r="G27" s="10">
        <f>СМП!D27</f>
        <v>127987791</v>
      </c>
      <c r="H27" s="10">
        <f t="shared" si="0"/>
        <v>776429110</v>
      </c>
      <c r="I27" s="58">
        <f>'бюджет РБ'!D51</f>
        <v>191743.45</v>
      </c>
      <c r="J27" s="10">
        <f>'бюджет РБ'!D69</f>
        <v>1762742</v>
      </c>
      <c r="K27" s="10">
        <f t="shared" si="1"/>
        <v>778383595.45000005</v>
      </c>
    </row>
    <row r="28" spans="1:11" x14ac:dyDescent="0.2">
      <c r="A28" s="112">
        <v>23</v>
      </c>
      <c r="B28" s="102" t="s">
        <v>47</v>
      </c>
      <c r="C28" s="30" t="s">
        <v>48</v>
      </c>
      <c r="D28" s="10">
        <f>'КС '!D28+Гемодиализ!F28+Гемодиализ!G28</f>
        <v>0</v>
      </c>
      <c r="E28" s="10">
        <f>ДС!D27+Гемодиализ!H28</f>
        <v>8801390</v>
      </c>
      <c r="F28" s="10">
        <f>'АПУ профилактика'!D29+'АПУ в неотл.форме'!D28+'АПУ обращения'!D29+'ОДИ ПГГ'!D28+'ОДИ МЗ РБ'!D28+ФАП!D28+Гемодиализ!E28+Гемодиализ!I28</f>
        <v>107523118</v>
      </c>
      <c r="G28" s="10">
        <f>СМП!D28</f>
        <v>25354667</v>
      </c>
      <c r="H28" s="10">
        <f t="shared" si="0"/>
        <v>141679175</v>
      </c>
      <c r="I28" s="58">
        <f>'бюджет РБ'!D42</f>
        <v>17836.599999999999</v>
      </c>
      <c r="J28" s="10"/>
      <c r="K28" s="10">
        <f t="shared" si="1"/>
        <v>141697011.59999999</v>
      </c>
    </row>
    <row r="29" spans="1:11" ht="12" customHeight="1" x14ac:dyDescent="0.2">
      <c r="A29" s="112">
        <v>24</v>
      </c>
      <c r="B29" s="102" t="s">
        <v>49</v>
      </c>
      <c r="C29" s="30" t="s">
        <v>50</v>
      </c>
      <c r="D29" s="10">
        <f>'КС '!D29+Гемодиализ!F29+Гемодиализ!G29</f>
        <v>0</v>
      </c>
      <c r="E29" s="10">
        <f>ДС!D28+Гемодиализ!H29</f>
        <v>0</v>
      </c>
      <c r="F29" s="10">
        <f>'АПУ профилактика'!D30+'АПУ в неотл.форме'!D29+'АПУ обращения'!D30+'ОДИ ПГГ'!D29+'ОДИ МЗ РБ'!D29+ФАП!D29+Гемодиализ!E29+Гемодиализ!I29</f>
        <v>9701755</v>
      </c>
      <c r="G29" s="10">
        <f>СМП!D29</f>
        <v>0</v>
      </c>
      <c r="H29" s="10">
        <f t="shared" si="0"/>
        <v>9701755</v>
      </c>
      <c r="I29" s="58"/>
      <c r="J29" s="10"/>
      <c r="K29" s="10">
        <f t="shared" si="1"/>
        <v>9701755</v>
      </c>
    </row>
    <row r="30" spans="1:11" ht="24" x14ac:dyDescent="0.2">
      <c r="A30" s="112">
        <v>25</v>
      </c>
      <c r="B30" s="102" t="s">
        <v>51</v>
      </c>
      <c r="C30" s="30" t="s">
        <v>52</v>
      </c>
      <c r="D30" s="10">
        <f>'КС '!D30+Гемодиализ!F30+Гемодиализ!G30</f>
        <v>0</v>
      </c>
      <c r="E30" s="10">
        <f>ДС!D29+Гемодиализ!H30</f>
        <v>13998251</v>
      </c>
      <c r="F30" s="10">
        <f>'АПУ профилактика'!D31+'АПУ в неотл.форме'!D30+'АПУ обращения'!D31+'ОДИ ПГГ'!D30+'ОДИ МЗ РБ'!D30+ФАП!D30+Гемодиализ!E30+Гемодиализ!I30</f>
        <v>0</v>
      </c>
      <c r="G30" s="10">
        <f>СМП!D30</f>
        <v>0</v>
      </c>
      <c r="H30" s="10">
        <f t="shared" si="0"/>
        <v>13998251</v>
      </c>
      <c r="I30" s="58"/>
      <c r="J30" s="10"/>
      <c r="K30" s="10">
        <f t="shared" si="1"/>
        <v>13998251</v>
      </c>
    </row>
    <row r="31" spans="1:11" x14ac:dyDescent="0.2">
      <c r="A31" s="112">
        <v>26</v>
      </c>
      <c r="B31" s="14" t="s">
        <v>53</v>
      </c>
      <c r="C31" s="30" t="s">
        <v>54</v>
      </c>
      <c r="D31" s="10">
        <f>'КС '!D31+Гемодиализ!F31+Гемодиализ!G31</f>
        <v>922894385</v>
      </c>
      <c r="E31" s="10">
        <f>ДС!D30+Гемодиализ!H31</f>
        <v>57496695</v>
      </c>
      <c r="F31" s="10">
        <f>'АПУ профилактика'!D32+'АПУ в неотл.форме'!D31+'АПУ обращения'!D32+'ОДИ ПГГ'!D31+'ОДИ МЗ РБ'!D31+ФАП!D31+Гемодиализ!E31+Гемодиализ!I31</f>
        <v>461494514</v>
      </c>
      <c r="G31" s="10">
        <f>СМП!D31</f>
        <v>0</v>
      </c>
      <c r="H31" s="10">
        <f t="shared" si="0"/>
        <v>1441885594</v>
      </c>
      <c r="I31" s="58"/>
      <c r="J31" s="10"/>
      <c r="K31" s="10">
        <f t="shared" si="1"/>
        <v>1441885594</v>
      </c>
    </row>
    <row r="32" spans="1:11" x14ac:dyDescent="0.2">
      <c r="A32" s="112">
        <v>27</v>
      </c>
      <c r="B32" s="102" t="s">
        <v>55</v>
      </c>
      <c r="C32" s="30" t="s">
        <v>56</v>
      </c>
      <c r="D32" s="10">
        <f>'КС '!D32+Гемодиализ!F32+Гемодиализ!G32</f>
        <v>473436753</v>
      </c>
      <c r="E32" s="10">
        <f>ДС!D31+Гемодиализ!H32</f>
        <v>56837965</v>
      </c>
      <c r="F32" s="10">
        <f>'АПУ профилактика'!D33+'АПУ в неотл.форме'!D32+'АПУ обращения'!D33+'ОДИ ПГГ'!D32+'ОДИ МЗ РБ'!D32+ФАП!D32+Гемодиализ!E32+Гемодиализ!I32</f>
        <v>545705991</v>
      </c>
      <c r="G32" s="10">
        <f>СМП!D32</f>
        <v>0</v>
      </c>
      <c r="H32" s="10">
        <f t="shared" si="0"/>
        <v>1075980709</v>
      </c>
      <c r="I32" s="58"/>
      <c r="J32" s="10">
        <f>'бюджет РБ'!D60</f>
        <v>6160578</v>
      </c>
      <c r="K32" s="10">
        <f t="shared" si="1"/>
        <v>1082141287</v>
      </c>
    </row>
    <row r="33" spans="1:11" ht="24" customHeight="1" x14ac:dyDescent="0.2">
      <c r="A33" s="112">
        <v>28</v>
      </c>
      <c r="B33" s="102" t="s">
        <v>57</v>
      </c>
      <c r="C33" s="30" t="s">
        <v>58</v>
      </c>
      <c r="D33" s="10">
        <f>'КС '!D33+Гемодиализ!F33+Гемодиализ!G33</f>
        <v>93202063</v>
      </c>
      <c r="E33" s="10">
        <f>ДС!D32+Гемодиализ!H33</f>
        <v>29596992</v>
      </c>
      <c r="F33" s="10">
        <f>'АПУ профилактика'!D34+'АПУ в неотл.форме'!D33+'АПУ обращения'!D34+'ОДИ ПГГ'!D33+'ОДИ МЗ РБ'!D33+ФАП!D33+Гемодиализ!E33+Гемодиализ!I33</f>
        <v>239910666</v>
      </c>
      <c r="G33" s="10">
        <f>СМП!D33</f>
        <v>0</v>
      </c>
      <c r="H33" s="10">
        <f t="shared" si="0"/>
        <v>362709721</v>
      </c>
      <c r="I33" s="58"/>
      <c r="J33" s="10"/>
      <c r="K33" s="10">
        <f t="shared" si="1"/>
        <v>362709721</v>
      </c>
    </row>
    <row r="34" spans="1:11" ht="12" customHeight="1" x14ac:dyDescent="0.2">
      <c r="A34" s="112">
        <v>29</v>
      </c>
      <c r="B34" s="14" t="s">
        <v>59</v>
      </c>
      <c r="C34" s="30" t="s">
        <v>60</v>
      </c>
      <c r="D34" s="10">
        <f>'КС '!D34+Гемодиализ!F34+Гемодиализ!G34</f>
        <v>18723611</v>
      </c>
      <c r="E34" s="10">
        <f>ДС!D33+Гемодиализ!H34</f>
        <v>6187745</v>
      </c>
      <c r="F34" s="10">
        <f>'АПУ профилактика'!D35+'АПУ в неотл.форме'!D34+'АПУ обращения'!D35+'ОДИ ПГГ'!D34+'ОДИ МЗ РБ'!D34+ФАП!D34+Гемодиализ!E34+Гемодиализ!I34</f>
        <v>12222837</v>
      </c>
      <c r="G34" s="10">
        <f>СМП!D34</f>
        <v>0</v>
      </c>
      <c r="H34" s="10">
        <f t="shared" si="0"/>
        <v>37134193</v>
      </c>
      <c r="I34" s="58"/>
      <c r="J34" s="10"/>
      <c r="K34" s="10">
        <f t="shared" si="1"/>
        <v>37134193</v>
      </c>
    </row>
    <row r="35" spans="1:11" x14ac:dyDescent="0.2">
      <c r="A35" s="112">
        <v>30</v>
      </c>
      <c r="B35" s="101" t="s">
        <v>61</v>
      </c>
      <c r="C35" s="30" t="s">
        <v>62</v>
      </c>
      <c r="D35" s="10">
        <f>'КС '!D35+Гемодиализ!F35+Гемодиализ!G35</f>
        <v>0</v>
      </c>
      <c r="E35" s="10">
        <f>ДС!D34+Гемодиализ!H35</f>
        <v>0</v>
      </c>
      <c r="F35" s="10">
        <f>'АПУ профилактика'!D36+'АПУ в неотл.форме'!D35+'АПУ обращения'!D36+'ОДИ ПГГ'!D35+'ОДИ МЗ РБ'!D35+ФАП!D35+Гемодиализ!E35+Гемодиализ!I35</f>
        <v>122675775</v>
      </c>
      <c r="G35" s="10">
        <f>СМП!D35</f>
        <v>0</v>
      </c>
      <c r="H35" s="10">
        <f t="shared" si="0"/>
        <v>122675775</v>
      </c>
      <c r="I35" s="58"/>
      <c r="J35" s="10"/>
      <c r="K35" s="10">
        <f t="shared" si="1"/>
        <v>122675775</v>
      </c>
    </row>
    <row r="36" spans="1:11" ht="24" x14ac:dyDescent="0.2">
      <c r="A36" s="112">
        <v>31</v>
      </c>
      <c r="B36" s="14" t="s">
        <v>63</v>
      </c>
      <c r="C36" s="30" t="s">
        <v>64</v>
      </c>
      <c r="D36" s="10">
        <f>'КС '!D36+Гемодиализ!F36+Гемодиализ!G36</f>
        <v>0</v>
      </c>
      <c r="E36" s="10">
        <f>ДС!D35+Гемодиализ!H36</f>
        <v>0</v>
      </c>
      <c r="F36" s="10">
        <f>'АПУ профилактика'!D37+'АПУ в неотл.форме'!D36+'АПУ обращения'!D37+'ОДИ ПГГ'!D36+'ОДИ МЗ РБ'!D36+ФАП!D36+Гемодиализ!E36+Гемодиализ!I36</f>
        <v>0</v>
      </c>
      <c r="G36" s="10">
        <f>СМП!D36</f>
        <v>262774913</v>
      </c>
      <c r="H36" s="10">
        <f t="shared" si="0"/>
        <v>262774913</v>
      </c>
      <c r="I36" s="58">
        <f>'бюджет РБ'!D46</f>
        <v>395972.52</v>
      </c>
      <c r="J36" s="10"/>
      <c r="K36" s="10">
        <f t="shared" si="1"/>
        <v>263170885.52000001</v>
      </c>
    </row>
    <row r="37" spans="1:11" x14ac:dyDescent="0.2">
      <c r="A37" s="112">
        <v>32</v>
      </c>
      <c r="B37" s="102" t="s">
        <v>65</v>
      </c>
      <c r="C37" s="30" t="s">
        <v>66</v>
      </c>
      <c r="D37" s="10">
        <f>'КС '!D37+Гемодиализ!F37+Гемодиализ!G37</f>
        <v>0</v>
      </c>
      <c r="E37" s="10">
        <f>ДС!D36+Гемодиализ!H37</f>
        <v>3788365</v>
      </c>
      <c r="F37" s="10">
        <f>'АПУ профилактика'!D38+'АПУ в неотл.форме'!D37+'АПУ обращения'!D38+'ОДИ ПГГ'!D37+'ОДИ МЗ РБ'!D37+ФАП!D37+Гемодиализ!E37+Гемодиализ!I37</f>
        <v>26412521</v>
      </c>
      <c r="G37" s="10">
        <f>СМП!D37</f>
        <v>0</v>
      </c>
      <c r="H37" s="10">
        <f t="shared" si="0"/>
        <v>30200886</v>
      </c>
      <c r="I37" s="58"/>
      <c r="J37" s="10"/>
      <c r="K37" s="10">
        <f t="shared" si="1"/>
        <v>30200886</v>
      </c>
    </row>
    <row r="38" spans="1:11" x14ac:dyDescent="0.2">
      <c r="A38" s="112">
        <v>33</v>
      </c>
      <c r="B38" s="101" t="s">
        <v>67</v>
      </c>
      <c r="C38" s="30" t="s">
        <v>68</v>
      </c>
      <c r="D38" s="10">
        <f>'КС '!D38+Гемодиализ!F38+Гемодиализ!G38</f>
        <v>466602730</v>
      </c>
      <c r="E38" s="10">
        <f>ДС!D37+Гемодиализ!H38</f>
        <v>41220253</v>
      </c>
      <c r="F38" s="10">
        <f>'АПУ профилактика'!D39+'АПУ в неотл.форме'!D38+'АПУ обращения'!D39+'ОДИ ПГГ'!D38+'ОДИ МЗ РБ'!D38+ФАП!D38+Гемодиализ!E38+Гемодиализ!I38</f>
        <v>375470396</v>
      </c>
      <c r="G38" s="10">
        <f>СМП!D38</f>
        <v>133378851</v>
      </c>
      <c r="H38" s="10">
        <f t="shared" ref="H38:H69" si="2">D38+E38+F38+G38</f>
        <v>1016672230</v>
      </c>
      <c r="I38" s="58">
        <f>'бюджет РБ'!D43</f>
        <v>285385.59999999998</v>
      </c>
      <c r="J38" s="10"/>
      <c r="K38" s="10">
        <f t="shared" si="1"/>
        <v>1016957615.6</v>
      </c>
    </row>
    <row r="39" spans="1:11" x14ac:dyDescent="0.2">
      <c r="A39" s="112">
        <v>34</v>
      </c>
      <c r="B39" s="14" t="s">
        <v>69</v>
      </c>
      <c r="C39" s="30" t="s">
        <v>70</v>
      </c>
      <c r="D39" s="10">
        <f>'КС '!D39+Гемодиализ!F39+Гемодиализ!G39</f>
        <v>566112319</v>
      </c>
      <c r="E39" s="10">
        <f>ДС!D38+Гемодиализ!H39</f>
        <v>66319748</v>
      </c>
      <c r="F39" s="10">
        <f>'АПУ профилактика'!D40+'АПУ в неотл.форме'!D39+'АПУ обращения'!D40+'ОДИ ПГГ'!D39+'ОДИ МЗ РБ'!D39+ФАП!D39+Гемодиализ!E39+Гемодиализ!I39</f>
        <v>523207140</v>
      </c>
      <c r="G39" s="10">
        <f>СМП!D39</f>
        <v>112815741</v>
      </c>
      <c r="H39" s="10">
        <f t="shared" si="2"/>
        <v>1268454948</v>
      </c>
      <c r="I39" s="58">
        <f>'бюджет РБ'!D45</f>
        <v>169447.7</v>
      </c>
      <c r="J39" s="10">
        <f>'бюджет РБ'!D68</f>
        <v>1365920</v>
      </c>
      <c r="K39" s="10">
        <f t="shared" si="1"/>
        <v>1269990315.7</v>
      </c>
    </row>
    <row r="40" spans="1:11" x14ac:dyDescent="0.2">
      <c r="A40" s="112">
        <v>35</v>
      </c>
      <c r="B40" s="14" t="s">
        <v>71</v>
      </c>
      <c r="C40" s="30" t="s">
        <v>72</v>
      </c>
      <c r="D40" s="10">
        <f>'КС '!D40+Гемодиализ!F40+Гемодиализ!G40</f>
        <v>16660769</v>
      </c>
      <c r="E40" s="10">
        <f>ДС!D39+Гемодиализ!H40</f>
        <v>4572762</v>
      </c>
      <c r="F40" s="10">
        <f>'АПУ профилактика'!D41+'АПУ в неотл.форме'!D40+'АПУ обращения'!D41+'ОДИ ПГГ'!D40+'ОДИ МЗ РБ'!D40+ФАП!D40+Гемодиализ!E40+Гемодиализ!I40</f>
        <v>10501845</v>
      </c>
      <c r="G40" s="10">
        <f>СМП!D40</f>
        <v>0</v>
      </c>
      <c r="H40" s="10">
        <f t="shared" si="2"/>
        <v>31735376</v>
      </c>
      <c r="I40" s="58"/>
      <c r="J40" s="10"/>
      <c r="K40" s="10">
        <f t="shared" si="1"/>
        <v>31735376</v>
      </c>
    </row>
    <row r="41" spans="1:11" x14ac:dyDescent="0.2">
      <c r="A41" s="112">
        <v>36</v>
      </c>
      <c r="B41" s="101" t="s">
        <v>73</v>
      </c>
      <c r="C41" s="30" t="s">
        <v>74</v>
      </c>
      <c r="D41" s="10">
        <f>'КС '!D41+Гемодиализ!F41+Гемодиализ!G41</f>
        <v>46615863</v>
      </c>
      <c r="E41" s="10">
        <f>ДС!D40+Гемодиализ!H41</f>
        <v>14946196</v>
      </c>
      <c r="F41" s="10">
        <f>'АПУ профилактика'!D42+'АПУ в неотл.форме'!D41+'АПУ обращения'!D42+'ОДИ ПГГ'!D41+'ОДИ МЗ РБ'!D41+ФАП!D41+Гемодиализ!E41+Гемодиализ!I41</f>
        <v>119810720</v>
      </c>
      <c r="G41" s="10">
        <f>СМП!D41</f>
        <v>9877762</v>
      </c>
      <c r="H41" s="10">
        <f t="shared" si="2"/>
        <v>191250541</v>
      </c>
      <c r="I41" s="58"/>
      <c r="J41" s="10"/>
      <c r="K41" s="10">
        <f t="shared" si="1"/>
        <v>191250541</v>
      </c>
    </row>
    <row r="42" spans="1:11" x14ac:dyDescent="0.2">
      <c r="A42" s="112">
        <v>37</v>
      </c>
      <c r="B42" s="102" t="s">
        <v>75</v>
      </c>
      <c r="C42" s="30" t="s">
        <v>76</v>
      </c>
      <c r="D42" s="10">
        <f>'КС '!D42+Гемодиализ!F42+Гемодиализ!G42</f>
        <v>238897983</v>
      </c>
      <c r="E42" s="10">
        <f>ДС!D41+Гемодиализ!H42</f>
        <v>52834206</v>
      </c>
      <c r="F42" s="10">
        <f>'АПУ профилактика'!D43+'АПУ в неотл.форме'!D42+'АПУ обращения'!D43+'ОДИ ПГГ'!D42+'ОДИ МЗ РБ'!D42+ФАП!D42+Гемодиализ!E42+Гемодиализ!I42</f>
        <v>336464644</v>
      </c>
      <c r="G42" s="10">
        <f>СМП!D42</f>
        <v>67234798</v>
      </c>
      <c r="H42" s="10">
        <f t="shared" si="2"/>
        <v>695431631</v>
      </c>
      <c r="I42" s="58">
        <f>'бюджет РБ'!D28</f>
        <v>99884.96</v>
      </c>
      <c r="J42" s="10"/>
      <c r="K42" s="10">
        <f t="shared" si="1"/>
        <v>695531515.96000004</v>
      </c>
    </row>
    <row r="43" spans="1:11" x14ac:dyDescent="0.2">
      <c r="A43" s="112">
        <v>38</v>
      </c>
      <c r="B43" s="101" t="s">
        <v>77</v>
      </c>
      <c r="C43" s="30" t="s">
        <v>78</v>
      </c>
      <c r="D43" s="10">
        <f>'КС '!D43+Гемодиализ!F43+Гемодиализ!G43</f>
        <v>56002426</v>
      </c>
      <c r="E43" s="10">
        <f>ДС!D42+Гемодиализ!H43</f>
        <v>17078219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150094702</v>
      </c>
      <c r="G43" s="10">
        <f>СМП!D43</f>
        <v>26170346</v>
      </c>
      <c r="H43" s="10">
        <f t="shared" si="2"/>
        <v>249345693</v>
      </c>
      <c r="I43" s="58">
        <f>'бюджет РБ'!D31</f>
        <v>38348.69</v>
      </c>
      <c r="J43" s="10"/>
      <c r="K43" s="10">
        <f t="shared" si="1"/>
        <v>249384041.69</v>
      </c>
    </row>
    <row r="44" spans="1:11" x14ac:dyDescent="0.2">
      <c r="A44" s="112">
        <v>39</v>
      </c>
      <c r="B44" s="14" t="s">
        <v>79</v>
      </c>
      <c r="C44" s="30" t="s">
        <v>80</v>
      </c>
      <c r="D44" s="10">
        <f>'КС '!D44+Гемодиализ!F44+Гемодиализ!G44</f>
        <v>281119377</v>
      </c>
      <c r="E44" s="10">
        <f>ДС!D43+Гемодиализ!H44</f>
        <v>44089426</v>
      </c>
      <c r="F44" s="10">
        <f>'АПУ профилактика'!D45+'АПУ в неотл.форме'!D44+'АПУ обращения'!D45+'ОДИ ПГГ'!D44+'ОДИ МЗ РБ'!D44+ФАП!D44+Гемодиализ!E44+Гемодиализ!I44</f>
        <v>337201245</v>
      </c>
      <c r="G44" s="10">
        <f>СМП!D44</f>
        <v>32819418</v>
      </c>
      <c r="H44" s="10">
        <f t="shared" si="2"/>
        <v>695229466</v>
      </c>
      <c r="I44" s="58"/>
      <c r="J44" s="10"/>
      <c r="K44" s="10">
        <f t="shared" si="1"/>
        <v>695229466</v>
      </c>
    </row>
    <row r="45" spans="1:11" x14ac:dyDescent="0.2">
      <c r="A45" s="112">
        <v>40</v>
      </c>
      <c r="B45" s="103" t="s">
        <v>81</v>
      </c>
      <c r="C45" s="104" t="s">
        <v>82</v>
      </c>
      <c r="D45" s="10">
        <f>'КС '!D45+Гемодиализ!F45+Гемодиализ!G45</f>
        <v>51746114</v>
      </c>
      <c r="E45" s="10">
        <f>ДС!D44+Гемодиализ!H45</f>
        <v>17941091</v>
      </c>
      <c r="F45" s="10">
        <f>'АПУ профилактика'!D46+'АПУ в неотл.форме'!D45+'АПУ обращения'!D46+'ОДИ ПГГ'!D45+'ОДИ МЗ РБ'!D45+ФАП!D45+Гемодиализ!E45+Гемодиализ!I45</f>
        <v>141580441</v>
      </c>
      <c r="G45" s="10">
        <f>СМП!D45</f>
        <v>11551569</v>
      </c>
      <c r="H45" s="10">
        <f t="shared" si="2"/>
        <v>222819215</v>
      </c>
      <c r="I45" s="58"/>
      <c r="J45" s="10"/>
      <c r="K45" s="10">
        <f t="shared" si="1"/>
        <v>222819215</v>
      </c>
    </row>
    <row r="46" spans="1:11" x14ac:dyDescent="0.2">
      <c r="A46" s="112">
        <v>41</v>
      </c>
      <c r="B46" s="14" t="s">
        <v>83</v>
      </c>
      <c r="C46" s="30" t="s">
        <v>84</v>
      </c>
      <c r="D46" s="10">
        <f>'КС '!D46+Гемодиализ!F46+Гемодиализ!G46</f>
        <v>36954432</v>
      </c>
      <c r="E46" s="10">
        <f>ДС!D45+Гемодиализ!H46</f>
        <v>10745896</v>
      </c>
      <c r="F46" s="10">
        <f>'АПУ профилактика'!D47+'АПУ в неотл.форме'!D46+'АПУ обращения'!D47+'ОДИ ПГГ'!D46+'ОДИ МЗ РБ'!D46+ФАП!D46+Гемодиализ!E46+Гемодиализ!I46</f>
        <v>98901391</v>
      </c>
      <c r="G46" s="10">
        <f>СМП!D46</f>
        <v>15152849</v>
      </c>
      <c r="H46" s="10">
        <f t="shared" si="2"/>
        <v>161754568</v>
      </c>
      <c r="I46" s="58">
        <f>'бюджет РБ'!D37</f>
        <v>22295.75</v>
      </c>
      <c r="J46" s="10"/>
      <c r="K46" s="10">
        <f t="shared" si="1"/>
        <v>161776863.75</v>
      </c>
    </row>
    <row r="47" spans="1:11" x14ac:dyDescent="0.2">
      <c r="A47" s="112">
        <v>42</v>
      </c>
      <c r="B47" s="14" t="s">
        <v>85</v>
      </c>
      <c r="C47" s="30" t="s">
        <v>86</v>
      </c>
      <c r="D47" s="10">
        <f>'КС '!D47+Гемодиализ!F47+Гемодиализ!G47</f>
        <v>45700200</v>
      </c>
      <c r="E47" s="10">
        <f>ДС!D46+Гемодиализ!H47</f>
        <v>19174776</v>
      </c>
      <c r="F47" s="10">
        <f>'АПУ профилактика'!D48+'АПУ в неотл.форме'!D47+'АПУ обращения'!D48+'ОДИ ПГГ'!D47+'ОДИ МЗ РБ'!D47+ФАП!D47+Гемодиализ!E47+Гемодиализ!I47</f>
        <v>147279811</v>
      </c>
      <c r="G47" s="10">
        <f>СМП!D47</f>
        <v>25995061</v>
      </c>
      <c r="H47" s="10">
        <f t="shared" si="2"/>
        <v>238149848</v>
      </c>
      <c r="I47" s="58">
        <f>'бюджет РБ'!D38</f>
        <v>38348.69</v>
      </c>
      <c r="J47" s="10"/>
      <c r="K47" s="10">
        <f t="shared" si="1"/>
        <v>238188196.69</v>
      </c>
    </row>
    <row r="48" spans="1:11" x14ac:dyDescent="0.2">
      <c r="A48" s="112">
        <v>43</v>
      </c>
      <c r="B48" s="102" t="s">
        <v>87</v>
      </c>
      <c r="C48" s="30" t="s">
        <v>88</v>
      </c>
      <c r="D48" s="10">
        <f>'КС '!D48+Гемодиализ!F48+Гемодиализ!G48</f>
        <v>25672125</v>
      </c>
      <c r="E48" s="10">
        <f>ДС!D47+Гемодиализ!H48</f>
        <v>8707430</v>
      </c>
      <c r="F48" s="10">
        <f>'АПУ профилактика'!D49+'АПУ в неотл.форме'!D48+'АПУ обращения'!D49+'ОДИ ПГГ'!D48+'ОДИ МЗ РБ'!D48+ФАП!D48+Гемодиализ!E48+Гемодиализ!I48</f>
        <v>76156336</v>
      </c>
      <c r="G48" s="10">
        <f>СМП!D48</f>
        <v>6010318</v>
      </c>
      <c r="H48" s="10">
        <f t="shared" si="2"/>
        <v>116546209</v>
      </c>
      <c r="I48" s="58"/>
      <c r="J48" s="10"/>
      <c r="K48" s="10">
        <f t="shared" si="1"/>
        <v>116546209</v>
      </c>
    </row>
    <row r="49" spans="1:11" x14ac:dyDescent="0.2">
      <c r="A49" s="112">
        <v>44</v>
      </c>
      <c r="B49" s="101" t="s">
        <v>89</v>
      </c>
      <c r="C49" s="30" t="s">
        <v>90</v>
      </c>
      <c r="D49" s="10">
        <f>'КС '!D49+Гемодиализ!F49+Гемодиализ!G49</f>
        <v>32505182</v>
      </c>
      <c r="E49" s="10">
        <f>ДС!D48+Гемодиализ!H49</f>
        <v>8669843</v>
      </c>
      <c r="F49" s="10">
        <f>'АПУ профилактика'!D50+'АПУ в неотл.форме'!D49+'АПУ обращения'!D50+'ОДИ ПГГ'!D49+'ОДИ МЗ РБ'!D49+ФАП!D49+Гемодиализ!E49+Гемодиализ!I49</f>
        <v>51761813</v>
      </c>
      <c r="G49" s="10">
        <f>СМП!D49</f>
        <v>0</v>
      </c>
      <c r="H49" s="10">
        <f t="shared" si="2"/>
        <v>92936838</v>
      </c>
      <c r="I49" s="58"/>
      <c r="J49" s="10">
        <f>'бюджет РБ'!D66</f>
        <v>186113</v>
      </c>
      <c r="K49" s="10">
        <f t="shared" si="1"/>
        <v>93122951</v>
      </c>
    </row>
    <row r="50" spans="1:11" x14ac:dyDescent="0.2">
      <c r="A50" s="112">
        <v>45</v>
      </c>
      <c r="B50" s="102" t="s">
        <v>91</v>
      </c>
      <c r="C50" s="30" t="s">
        <v>92</v>
      </c>
      <c r="D50" s="10">
        <f>'КС '!D50+Гемодиализ!F50+Гемодиализ!G50</f>
        <v>480070588</v>
      </c>
      <c r="E50" s="10">
        <f>ДС!D49+Гемодиализ!H50</f>
        <v>61531167</v>
      </c>
      <c r="F50" s="10">
        <f>'АПУ профилактика'!D51+'АПУ в неотл.форме'!D50+'АПУ обращения'!D51+'ОДИ ПГГ'!D50+'ОДИ МЗ РБ'!D50+ФАП!D50+Гемодиализ!E50+Гемодиализ!I50</f>
        <v>482093549</v>
      </c>
      <c r="G50" s="10">
        <f>СМП!D50</f>
        <v>212537541</v>
      </c>
      <c r="H50" s="10">
        <f t="shared" si="2"/>
        <v>1236232845</v>
      </c>
      <c r="I50" s="58">
        <f>'бюджет РБ'!D44</f>
        <v>490506.5</v>
      </c>
      <c r="J50" s="10">
        <f>'бюджет РБ'!D70</f>
        <v>4510160</v>
      </c>
      <c r="K50" s="10">
        <f t="shared" si="1"/>
        <v>1241233511.5</v>
      </c>
    </row>
    <row r="51" spans="1:11" x14ac:dyDescent="0.2">
      <c r="A51" s="112">
        <v>46</v>
      </c>
      <c r="B51" s="14" t="s">
        <v>93</v>
      </c>
      <c r="C51" s="30" t="s">
        <v>94</v>
      </c>
      <c r="D51" s="10">
        <f>'КС '!D51+Гемодиализ!F51+Гемодиализ!G51</f>
        <v>56240984</v>
      </c>
      <c r="E51" s="10">
        <f>ДС!D50+Гемодиализ!H51</f>
        <v>17111801</v>
      </c>
      <c r="F51" s="10">
        <f>'АПУ профилактика'!D52+'АПУ в неотл.форме'!D51+'АПУ обращения'!D52+'ОДИ ПГГ'!D51+'ОДИ МЗ РБ'!D51+ФАП!D51+Гемодиализ!E51+Гемодиализ!I51</f>
        <v>125736698</v>
      </c>
      <c r="G51" s="10">
        <f>СМП!D51</f>
        <v>10953718</v>
      </c>
      <c r="H51" s="10">
        <f t="shared" si="2"/>
        <v>210043201</v>
      </c>
      <c r="I51" s="58"/>
      <c r="J51" s="10"/>
      <c r="K51" s="10">
        <f t="shared" si="1"/>
        <v>210043201</v>
      </c>
    </row>
    <row r="52" spans="1:11" ht="10.5" customHeight="1" x14ac:dyDescent="0.2">
      <c r="A52" s="112">
        <v>47</v>
      </c>
      <c r="B52" s="14" t="s">
        <v>95</v>
      </c>
      <c r="C52" s="30" t="s">
        <v>96</v>
      </c>
      <c r="D52" s="10">
        <f>'КС '!D52+Гемодиализ!F52+Гемодиализ!G52</f>
        <v>474467763</v>
      </c>
      <c r="E52" s="10">
        <f>ДС!D51+Гемодиализ!H52</f>
        <v>45534259</v>
      </c>
      <c r="F52" s="10">
        <f>'АПУ профилактика'!D53+'АПУ в неотл.форме'!D52+'АПУ обращения'!D53+'ОДИ ПГГ'!D52+'ОДИ МЗ РБ'!D52+ФАП!D52+Гемодиализ!E52+Гемодиализ!I52</f>
        <v>343360661</v>
      </c>
      <c r="G52" s="10">
        <f>СМП!D52</f>
        <v>36299378</v>
      </c>
      <c r="H52" s="10">
        <f t="shared" si="2"/>
        <v>899662061</v>
      </c>
      <c r="I52" s="58"/>
      <c r="J52" s="10"/>
      <c r="K52" s="10">
        <f t="shared" si="1"/>
        <v>899662061</v>
      </c>
    </row>
    <row r="53" spans="1:11" x14ac:dyDescent="0.2">
      <c r="A53" s="112">
        <v>48</v>
      </c>
      <c r="B53" s="105" t="s">
        <v>97</v>
      </c>
      <c r="C53" s="106" t="s">
        <v>98</v>
      </c>
      <c r="D53" s="10">
        <f>'КС '!D53+Гемодиализ!F53+Гемодиализ!G53</f>
        <v>42386128</v>
      </c>
      <c r="E53" s="10">
        <f>ДС!D52+Гемодиализ!H53</f>
        <v>11952833</v>
      </c>
      <c r="F53" s="10">
        <f>'АПУ профилактика'!D54+'АПУ в неотл.форме'!D53+'АПУ обращения'!D54+'ОДИ ПГГ'!D53+'ОДИ МЗ РБ'!D53+ФАП!D53+Гемодиализ!E53+Гемодиализ!I53</f>
        <v>98483251</v>
      </c>
      <c r="G53" s="10">
        <f>СМП!D53</f>
        <v>8249029</v>
      </c>
      <c r="H53" s="10">
        <f t="shared" si="2"/>
        <v>161071241</v>
      </c>
      <c r="I53" s="58"/>
      <c r="J53" s="10"/>
      <c r="K53" s="10">
        <f t="shared" si="1"/>
        <v>161071241</v>
      </c>
    </row>
    <row r="54" spans="1:11" x14ac:dyDescent="0.2">
      <c r="A54" s="112">
        <v>49</v>
      </c>
      <c r="B54" s="102" t="s">
        <v>99</v>
      </c>
      <c r="C54" s="30" t="s">
        <v>100</v>
      </c>
      <c r="D54" s="10">
        <f>'КС '!D54+Гемодиализ!F54+Гемодиализ!G54</f>
        <v>61615184</v>
      </c>
      <c r="E54" s="10">
        <f>ДС!D53+Гемодиализ!H54</f>
        <v>16389147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149878907</v>
      </c>
      <c r="G54" s="10">
        <f>СМП!D54</f>
        <v>25590987</v>
      </c>
      <c r="H54" s="10">
        <f t="shared" si="2"/>
        <v>253474225</v>
      </c>
      <c r="I54" s="58">
        <f>'бюджет РБ'!D25</f>
        <v>37456.86</v>
      </c>
      <c r="J54" s="10"/>
      <c r="K54" s="10">
        <f t="shared" si="1"/>
        <v>253511681.86000001</v>
      </c>
    </row>
    <row r="55" spans="1:11" x14ac:dyDescent="0.2">
      <c r="A55" s="112">
        <v>50</v>
      </c>
      <c r="B55" s="101" t="s">
        <v>101</v>
      </c>
      <c r="C55" s="30" t="s">
        <v>102</v>
      </c>
      <c r="D55" s="10">
        <f>'КС '!D55+Гемодиализ!F55+Гемодиализ!G55</f>
        <v>79027932</v>
      </c>
      <c r="E55" s="10">
        <f>ДС!D54+Гемодиализ!H55</f>
        <v>21501101</v>
      </c>
      <c r="F55" s="10">
        <f>'АПУ профилактика'!D56+'АПУ в неотл.форме'!D55+'АПУ обращения'!D56+'ОДИ ПГГ'!D55+'ОДИ МЗ РБ'!D55+ФАП!D55+Гемодиализ!E55+Гемодиализ!I55</f>
        <v>165363822</v>
      </c>
      <c r="G55" s="10">
        <f>СМП!D55</f>
        <v>29849933</v>
      </c>
      <c r="H55" s="10">
        <f t="shared" si="2"/>
        <v>295742788</v>
      </c>
      <c r="I55" s="58">
        <f>'бюджет РБ'!D26</f>
        <v>44591.5</v>
      </c>
      <c r="J55" s="10"/>
      <c r="K55" s="10">
        <f t="shared" si="1"/>
        <v>295787379.5</v>
      </c>
    </row>
    <row r="56" spans="1:11" ht="10.5" customHeight="1" x14ac:dyDescent="0.2">
      <c r="A56" s="112">
        <v>51</v>
      </c>
      <c r="B56" s="102" t="s">
        <v>103</v>
      </c>
      <c r="C56" s="30" t="s">
        <v>104</v>
      </c>
      <c r="D56" s="10">
        <f>'КС '!D56+Гемодиализ!F56+Гемодиализ!G56</f>
        <v>31912055</v>
      </c>
      <c r="E56" s="10">
        <f>ДС!D55+Гемодиализ!H56</f>
        <v>7965570</v>
      </c>
      <c r="F56" s="10">
        <f>'АПУ профилактика'!D57+'АПУ в неотл.форме'!D56+'АПУ обращения'!D57+'ОДИ ПГГ'!D56+'ОДИ МЗ РБ'!D56+ФАП!D56+Гемодиализ!E56+Гемодиализ!I56</f>
        <v>67821922</v>
      </c>
      <c r="G56" s="10">
        <f>СМП!D56</f>
        <v>5098962</v>
      </c>
      <c r="H56" s="10">
        <f t="shared" si="2"/>
        <v>112798509</v>
      </c>
      <c r="I56" s="58"/>
      <c r="J56" s="10"/>
      <c r="K56" s="10">
        <f t="shared" si="1"/>
        <v>112798509</v>
      </c>
    </row>
    <row r="57" spans="1:11" x14ac:dyDescent="0.2">
      <c r="A57" s="112">
        <v>52</v>
      </c>
      <c r="B57" s="101" t="s">
        <v>105</v>
      </c>
      <c r="C57" s="30" t="s">
        <v>106</v>
      </c>
      <c r="D57" s="10">
        <f>'КС '!D57+Гемодиализ!F57+Гемодиализ!G57</f>
        <v>50906412</v>
      </c>
      <c r="E57" s="10">
        <f>ДС!D56+Гемодиализ!H57</f>
        <v>15523094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118239208</v>
      </c>
      <c r="G57" s="10">
        <f>СМП!D57</f>
        <v>21101455</v>
      </c>
      <c r="H57" s="10">
        <f t="shared" si="2"/>
        <v>205770169</v>
      </c>
      <c r="I57" s="58">
        <f>'бюджет РБ'!D34</f>
        <v>30322.22</v>
      </c>
      <c r="J57" s="10"/>
      <c r="K57" s="10">
        <f t="shared" si="1"/>
        <v>205800491.22</v>
      </c>
    </row>
    <row r="58" spans="1:11" x14ac:dyDescent="0.2">
      <c r="A58" s="112">
        <v>53</v>
      </c>
      <c r="B58" s="102" t="s">
        <v>107</v>
      </c>
      <c r="C58" s="30" t="s">
        <v>108</v>
      </c>
      <c r="D58" s="10">
        <f>'КС '!D58+Гемодиализ!F58+Гемодиализ!G58</f>
        <v>71170902</v>
      </c>
      <c r="E58" s="10">
        <f>ДС!D57+Гемодиализ!H58</f>
        <v>18496779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169928329</v>
      </c>
      <c r="G58" s="10">
        <f>СМП!D58</f>
        <v>30575989</v>
      </c>
      <c r="H58" s="10">
        <f t="shared" si="2"/>
        <v>290171999</v>
      </c>
      <c r="I58" s="58">
        <f>'бюджет РБ'!D36</f>
        <v>45483.33</v>
      </c>
      <c r="J58" s="10"/>
      <c r="K58" s="10">
        <f t="shared" si="1"/>
        <v>290217482.32999998</v>
      </c>
    </row>
    <row r="59" spans="1:11" x14ac:dyDescent="0.2">
      <c r="A59" s="112">
        <v>54</v>
      </c>
      <c r="B59" s="102" t="s">
        <v>109</v>
      </c>
      <c r="C59" s="30" t="s">
        <v>110</v>
      </c>
      <c r="D59" s="10">
        <f>'КС '!D59+Гемодиализ!F59+Гемодиализ!G59</f>
        <v>430264297</v>
      </c>
      <c r="E59" s="10">
        <f>ДС!D58+Гемодиализ!H59</f>
        <v>70131413</v>
      </c>
      <c r="F59" s="10">
        <f>'АПУ профилактика'!D60+'АПУ в неотл.форме'!D59+'АПУ обращения'!D60+'ОДИ ПГГ'!D59+'ОДИ МЗ РБ'!D59+ФАП!D59+Гемодиализ!E59+Гемодиализ!I59</f>
        <v>516351843</v>
      </c>
      <c r="G59" s="10">
        <f>СМП!D59</f>
        <v>51462145</v>
      </c>
      <c r="H59" s="10">
        <f t="shared" si="2"/>
        <v>1068209698</v>
      </c>
      <c r="I59" s="58"/>
      <c r="J59" s="10"/>
      <c r="K59" s="10">
        <f t="shared" si="1"/>
        <v>1068209698</v>
      </c>
    </row>
    <row r="60" spans="1:11" x14ac:dyDescent="0.2">
      <c r="A60" s="112">
        <v>55</v>
      </c>
      <c r="B60" s="102" t="s">
        <v>111</v>
      </c>
      <c r="C60" s="30" t="s">
        <v>112</v>
      </c>
      <c r="D60" s="10">
        <f>'КС '!D60+Гемодиализ!F60+Гемодиализ!G60</f>
        <v>50186253</v>
      </c>
      <c r="E60" s="10">
        <f>ДС!D59+Гемодиализ!H60</f>
        <v>13470842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109937294.15296</v>
      </c>
      <c r="G60" s="10">
        <f>СМП!D60</f>
        <v>8295647</v>
      </c>
      <c r="H60" s="10">
        <f t="shared" si="2"/>
        <v>181890036.15296</v>
      </c>
      <c r="I60" s="58"/>
      <c r="J60" s="10"/>
      <c r="K60" s="10">
        <f t="shared" si="1"/>
        <v>181890036.15296</v>
      </c>
    </row>
    <row r="61" spans="1:11" x14ac:dyDescent="0.2">
      <c r="A61" s="112">
        <v>56</v>
      </c>
      <c r="B61" s="102" t="s">
        <v>113</v>
      </c>
      <c r="C61" s="30" t="s">
        <v>114</v>
      </c>
      <c r="D61" s="10">
        <f>'КС '!D61+Гемодиализ!F61+Гемодиализ!G61</f>
        <v>0</v>
      </c>
      <c r="E61" s="10">
        <f>ДС!D60+Гемодиализ!H61</f>
        <v>38884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93293</v>
      </c>
      <c r="G61" s="10">
        <f>СМП!D61</f>
        <v>0</v>
      </c>
      <c r="H61" s="10">
        <f t="shared" si="2"/>
        <v>132177</v>
      </c>
      <c r="I61" s="58"/>
      <c r="J61" s="10"/>
      <c r="K61" s="10">
        <f t="shared" si="1"/>
        <v>132177</v>
      </c>
    </row>
    <row r="62" spans="1:11" x14ac:dyDescent="0.2">
      <c r="A62" s="112">
        <v>57</v>
      </c>
      <c r="B62" s="102" t="s">
        <v>115</v>
      </c>
      <c r="C62" s="30" t="s">
        <v>116</v>
      </c>
      <c r="D62" s="10">
        <f>'КС '!D62+Гемодиализ!F62+Гемодиализ!G62</f>
        <v>148894848</v>
      </c>
      <c r="E62" s="10">
        <f>ДС!D61+Гемодиализ!H62</f>
        <v>0</v>
      </c>
      <c r="F62" s="10">
        <f>'АПУ профилактика'!D63+'АПУ в неотл.форме'!D62+'АПУ обращения'!D63+'ОДИ ПГГ'!D62+'ОДИ МЗ РБ'!D62+ФАП!D62+Гемодиализ!E62+Гемодиализ!I62</f>
        <v>0</v>
      </c>
      <c r="G62" s="10">
        <f>СМП!D62</f>
        <v>0</v>
      </c>
      <c r="H62" s="10">
        <f t="shared" si="2"/>
        <v>148894848</v>
      </c>
      <c r="I62" s="58"/>
      <c r="J62" s="10"/>
      <c r="K62" s="10">
        <f t="shared" si="1"/>
        <v>148894848</v>
      </c>
    </row>
    <row r="63" spans="1:11" ht="17.25" customHeight="1" x14ac:dyDescent="0.2">
      <c r="A63" s="112">
        <v>58</v>
      </c>
      <c r="B63" s="102" t="s">
        <v>117</v>
      </c>
      <c r="C63" s="30" t="s">
        <v>118</v>
      </c>
      <c r="D63" s="10">
        <f>'КС '!D63+Гемодиализ!F63+Гемодиализ!G63</f>
        <v>0</v>
      </c>
      <c r="E63" s="10">
        <f>ДС!D62+Гемодиализ!H63</f>
        <v>24079230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186675132</v>
      </c>
      <c r="G63" s="10">
        <f>СМП!D63</f>
        <v>0</v>
      </c>
      <c r="H63" s="10">
        <f t="shared" si="2"/>
        <v>210754362</v>
      </c>
      <c r="I63" s="58"/>
      <c r="J63" s="10"/>
      <c r="K63" s="10">
        <f t="shared" si="1"/>
        <v>210754362</v>
      </c>
    </row>
    <row r="64" spans="1:11" ht="15" customHeight="1" x14ac:dyDescent="0.2">
      <c r="A64" s="112">
        <v>59</v>
      </c>
      <c r="B64" s="101" t="s">
        <v>119</v>
      </c>
      <c r="C64" s="30" t="s">
        <v>371</v>
      </c>
      <c r="D64" s="10">
        <f>'КС '!D64+Гемодиализ!F64+Гемодиализ!G64</f>
        <v>0</v>
      </c>
      <c r="E64" s="10">
        <f>ДС!D63+Гемодиализ!H64</f>
        <v>20378177</v>
      </c>
      <c r="F64" s="10">
        <f>'АПУ профилактика'!D65+'АПУ в неотл.форме'!D64+'АПУ обращения'!D65+'ОДИ ПГГ'!D64+'ОДИ МЗ РБ'!D64+ФАП!D64+Гемодиализ!E64+Гемодиализ!I64</f>
        <v>155485608</v>
      </c>
      <c r="G64" s="10">
        <f>СМП!D64</f>
        <v>0</v>
      </c>
      <c r="H64" s="10">
        <f t="shared" si="2"/>
        <v>175863785</v>
      </c>
      <c r="I64" s="58"/>
      <c r="J64" s="10"/>
      <c r="K64" s="10">
        <f t="shared" si="1"/>
        <v>175863785</v>
      </c>
    </row>
    <row r="65" spans="1:11" ht="24" customHeight="1" x14ac:dyDescent="0.2">
      <c r="A65" s="112">
        <v>60</v>
      </c>
      <c r="B65" s="14" t="s">
        <v>121</v>
      </c>
      <c r="C65" s="30" t="s">
        <v>122</v>
      </c>
      <c r="D65" s="10">
        <f>'КС '!D65+Гемодиализ!F65+Гемодиализ!G65</f>
        <v>0</v>
      </c>
      <c r="E65" s="10">
        <f>ДС!D64+Гемодиализ!H65</f>
        <v>27054448</v>
      </c>
      <c r="F65" s="10">
        <f>'АПУ профилактика'!D66+'АПУ в неотл.форме'!D65+'АПУ обращения'!D66+'ОДИ ПГГ'!D65+'ОДИ МЗ РБ'!D65+ФАП!D65+Гемодиализ!E65+Гемодиализ!I65</f>
        <v>247340774</v>
      </c>
      <c r="G65" s="10">
        <f>СМП!D65</f>
        <v>0</v>
      </c>
      <c r="H65" s="10">
        <f t="shared" si="2"/>
        <v>274395222</v>
      </c>
      <c r="I65" s="58"/>
      <c r="J65" s="10"/>
      <c r="K65" s="10">
        <f t="shared" si="1"/>
        <v>274395222</v>
      </c>
    </row>
    <row r="66" spans="1:11" ht="17.25" customHeight="1" x14ac:dyDescent="0.2">
      <c r="A66" s="112">
        <v>61</v>
      </c>
      <c r="B66" s="101" t="s">
        <v>123</v>
      </c>
      <c r="C66" s="30" t="s">
        <v>372</v>
      </c>
      <c r="D66" s="10">
        <f>'КС '!D66+Гемодиализ!F66+Гемодиализ!G66</f>
        <v>0</v>
      </c>
      <c r="E66" s="10">
        <f>ДС!D65+Гемодиализ!H66</f>
        <v>35063497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296573157</v>
      </c>
      <c r="G66" s="10">
        <f>СМП!D66</f>
        <v>0</v>
      </c>
      <c r="H66" s="10">
        <f t="shared" si="2"/>
        <v>331636654</v>
      </c>
      <c r="I66" s="58"/>
      <c r="J66" s="10"/>
      <c r="K66" s="10">
        <f t="shared" si="1"/>
        <v>331636654</v>
      </c>
    </row>
    <row r="67" spans="1:11" ht="12.75" customHeight="1" x14ac:dyDescent="0.2">
      <c r="A67" s="112">
        <v>62</v>
      </c>
      <c r="B67" s="102" t="s">
        <v>125</v>
      </c>
      <c r="C67" s="30" t="s">
        <v>126</v>
      </c>
      <c r="D67" s="10">
        <f>'КС '!D67+Гемодиализ!F67+Гемодиализ!G67</f>
        <v>0</v>
      </c>
      <c r="E67" s="10">
        <f>ДС!D66+Гемодиализ!H67</f>
        <v>15928784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109114597</v>
      </c>
      <c r="G67" s="10">
        <f>СМП!D67</f>
        <v>0</v>
      </c>
      <c r="H67" s="10">
        <f t="shared" si="2"/>
        <v>125043381</v>
      </c>
      <c r="I67" s="58"/>
      <c r="J67" s="10"/>
      <c r="K67" s="10">
        <f t="shared" si="1"/>
        <v>125043381</v>
      </c>
    </row>
    <row r="68" spans="1:11" ht="27.75" customHeight="1" x14ac:dyDescent="0.2">
      <c r="A68" s="112">
        <v>63</v>
      </c>
      <c r="B68" s="14" t="s">
        <v>127</v>
      </c>
      <c r="C68" s="30" t="s">
        <v>373</v>
      </c>
      <c r="D68" s="10">
        <f>'КС '!D68+Гемодиализ!F68+Гемодиализ!G68</f>
        <v>0</v>
      </c>
      <c r="E68" s="10">
        <f>ДС!D67+Гемодиализ!H68</f>
        <v>0</v>
      </c>
      <c r="F68" s="10">
        <f>'АПУ профилактика'!D69+'АПУ в неотл.форме'!D68+'АПУ обращения'!D69+'ОДИ ПГГ'!D68+'ОДИ МЗ РБ'!D68+ФАП!D68+Гемодиализ!E68+Гемодиализ!I68</f>
        <v>65898856</v>
      </c>
      <c r="G68" s="10">
        <f>СМП!D68</f>
        <v>0</v>
      </c>
      <c r="H68" s="10">
        <f t="shared" si="2"/>
        <v>65898856</v>
      </c>
      <c r="I68" s="58"/>
      <c r="J68" s="10"/>
      <c r="K68" s="10">
        <f t="shared" si="1"/>
        <v>65898856</v>
      </c>
    </row>
    <row r="69" spans="1:11" ht="24" x14ac:dyDescent="0.2">
      <c r="A69" s="112">
        <v>64</v>
      </c>
      <c r="B69" s="14" t="s">
        <v>129</v>
      </c>
      <c r="C69" s="30" t="s">
        <v>374</v>
      </c>
      <c r="D69" s="10">
        <f>'КС '!D69+Гемодиализ!F69+Гемодиализ!G69</f>
        <v>0</v>
      </c>
      <c r="E69" s="10">
        <f>ДС!D68+Гемодиализ!H69</f>
        <v>0</v>
      </c>
      <c r="F69" s="10">
        <f>'АПУ профилактика'!D70+'АПУ в неотл.форме'!D69+'АПУ обращения'!D70+'ОДИ ПГГ'!D69+'ОДИ МЗ РБ'!D69+ФАП!D69+Гемодиализ!E69+Гемодиализ!I69</f>
        <v>104611869</v>
      </c>
      <c r="G69" s="10">
        <f>СМП!D69</f>
        <v>0</v>
      </c>
      <c r="H69" s="10">
        <f t="shared" si="2"/>
        <v>104611869</v>
      </c>
      <c r="I69" s="58"/>
      <c r="J69" s="10"/>
      <c r="K69" s="10">
        <f t="shared" si="1"/>
        <v>104611869</v>
      </c>
    </row>
    <row r="70" spans="1:11" x14ac:dyDescent="0.2">
      <c r="A70" s="112">
        <v>65</v>
      </c>
      <c r="B70" s="101" t="s">
        <v>131</v>
      </c>
      <c r="C70" s="30" t="s">
        <v>375</v>
      </c>
      <c r="D70" s="10">
        <f>'КС '!D70+Гемодиализ!F70+Гемодиализ!G70</f>
        <v>0</v>
      </c>
      <c r="E70" s="10">
        <f>ДС!D69+Гемодиализ!H70</f>
        <v>33054725</v>
      </c>
      <c r="F70" s="10">
        <f>'АПУ профилактика'!D71+'АПУ в неотл.форме'!D70+'АПУ обращения'!D71+'ОДИ ПГГ'!D70+'ОДИ МЗ РБ'!D70+ФАП!D70+Гемодиализ!E70+Гемодиализ!I70</f>
        <v>208329254</v>
      </c>
      <c r="G70" s="10">
        <f>СМП!D70</f>
        <v>0</v>
      </c>
      <c r="H70" s="10">
        <f t="shared" ref="H70:H101" si="3">D70+E70+F70+G70</f>
        <v>241383979</v>
      </c>
      <c r="I70" s="58"/>
      <c r="J70" s="10"/>
      <c r="K70" s="10">
        <f t="shared" ref="K70:K133" si="4">H70+I70+J70</f>
        <v>241383979</v>
      </c>
    </row>
    <row r="71" spans="1:11" x14ac:dyDescent="0.2">
      <c r="A71" s="112">
        <v>66</v>
      </c>
      <c r="B71" s="14" t="s">
        <v>133</v>
      </c>
      <c r="C71" s="30" t="s">
        <v>376</v>
      </c>
      <c r="D71" s="10">
        <f>'КС '!D71+Гемодиализ!F71+Гемодиализ!G71</f>
        <v>0</v>
      </c>
      <c r="E71" s="10">
        <f>ДС!D70+Гемодиализ!H71</f>
        <v>18712880</v>
      </c>
      <c r="F71" s="10">
        <f>'АПУ профилактика'!D72+'АПУ в неотл.форме'!D71+'АПУ обращения'!D72+'ОДИ ПГГ'!D71+'ОДИ МЗ РБ'!D71+ФАП!D71+Гемодиализ!E71+Гемодиализ!I71</f>
        <v>132924211.58</v>
      </c>
      <c r="G71" s="10">
        <f>СМП!D71</f>
        <v>0</v>
      </c>
      <c r="H71" s="10">
        <f t="shared" si="3"/>
        <v>151637091.57999998</v>
      </c>
      <c r="I71" s="58"/>
      <c r="J71" s="10"/>
      <c r="K71" s="10">
        <f t="shared" si="4"/>
        <v>151637091.57999998</v>
      </c>
    </row>
    <row r="72" spans="1:11" x14ac:dyDescent="0.2">
      <c r="A72" s="112">
        <v>67</v>
      </c>
      <c r="B72" s="101" t="s">
        <v>135</v>
      </c>
      <c r="C72" s="30" t="s">
        <v>377</v>
      </c>
      <c r="D72" s="10">
        <f>'КС '!D72+Гемодиализ!F72+Гемодиализ!G72</f>
        <v>0</v>
      </c>
      <c r="E72" s="10">
        <f>ДС!D71+Гемодиализ!H72</f>
        <v>51991905</v>
      </c>
      <c r="F72" s="10">
        <f>'АПУ профилактика'!D73+'АПУ в неотл.форме'!D72+'АПУ обращения'!D73+'ОДИ ПГГ'!D72+'ОДИ МЗ РБ'!D72+ФАП!D72+Гемодиализ!E72+Гемодиализ!I72</f>
        <v>135603640</v>
      </c>
      <c r="G72" s="10">
        <f>СМП!D72</f>
        <v>0</v>
      </c>
      <c r="H72" s="10">
        <f t="shared" si="3"/>
        <v>187595545</v>
      </c>
      <c r="I72" s="58"/>
      <c r="J72" s="10"/>
      <c r="K72" s="10">
        <f t="shared" si="4"/>
        <v>187595545</v>
      </c>
    </row>
    <row r="73" spans="1:11" x14ac:dyDescent="0.2">
      <c r="A73" s="112">
        <v>68</v>
      </c>
      <c r="B73" s="101" t="s">
        <v>137</v>
      </c>
      <c r="C73" s="30" t="s">
        <v>378</v>
      </c>
      <c r="D73" s="10">
        <f>'КС '!D73+Гемодиализ!F73+Гемодиализ!G73</f>
        <v>0</v>
      </c>
      <c r="E73" s="10">
        <f>ДС!D72+Гемодиализ!H73</f>
        <v>13126424</v>
      </c>
      <c r="F73" s="10">
        <f>'АПУ профилактика'!D74+'АПУ в неотл.форме'!D73+'АПУ обращения'!D74+'ОДИ ПГГ'!D73+'ОДИ МЗ РБ'!D73+ФАП!D73+Гемодиализ!E73+Гемодиализ!I73</f>
        <v>108350529</v>
      </c>
      <c r="G73" s="10">
        <f>СМП!D73</f>
        <v>0</v>
      </c>
      <c r="H73" s="10">
        <f t="shared" si="3"/>
        <v>121476953</v>
      </c>
      <c r="I73" s="58"/>
      <c r="J73" s="10"/>
      <c r="K73" s="10">
        <f t="shared" si="4"/>
        <v>121476953</v>
      </c>
    </row>
    <row r="74" spans="1:11" x14ac:dyDescent="0.2">
      <c r="A74" s="112">
        <v>69</v>
      </c>
      <c r="B74" s="101" t="s">
        <v>139</v>
      </c>
      <c r="C74" s="30" t="s">
        <v>379</v>
      </c>
      <c r="D74" s="10">
        <f>'КС '!D74+Гемодиализ!F74+Гемодиализ!G74</f>
        <v>0</v>
      </c>
      <c r="E74" s="10">
        <f>ДС!D73+Гемодиализ!H74</f>
        <v>36330176</v>
      </c>
      <c r="F74" s="10">
        <f>'АПУ профилактика'!D75+'АПУ в неотл.форме'!D74+'АПУ обращения'!D75+'ОДИ ПГГ'!D74+'ОДИ МЗ РБ'!D74+ФАП!D74+Гемодиализ!E74+Гемодиализ!I74</f>
        <v>252513554</v>
      </c>
      <c r="G74" s="10">
        <f>СМП!D74</f>
        <v>0</v>
      </c>
      <c r="H74" s="10">
        <f t="shared" si="3"/>
        <v>288843730</v>
      </c>
      <c r="I74" s="58"/>
      <c r="J74" s="10"/>
      <c r="K74" s="10">
        <f t="shared" si="4"/>
        <v>288843730</v>
      </c>
    </row>
    <row r="75" spans="1:11" x14ac:dyDescent="0.2">
      <c r="A75" s="112">
        <v>70</v>
      </c>
      <c r="B75" s="102" t="s">
        <v>141</v>
      </c>
      <c r="C75" s="30" t="s">
        <v>142</v>
      </c>
      <c r="D75" s="10">
        <f>'КС '!D75+Гемодиализ!F75+Гемодиализ!G75</f>
        <v>0</v>
      </c>
      <c r="E75" s="10">
        <f>ДС!D74+Гемодиализ!H75</f>
        <v>20752289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129983553</v>
      </c>
      <c r="G75" s="10">
        <f>СМП!D75</f>
        <v>0</v>
      </c>
      <c r="H75" s="10">
        <f t="shared" si="3"/>
        <v>150735842</v>
      </c>
      <c r="I75" s="58"/>
      <c r="J75" s="10"/>
      <c r="K75" s="10">
        <f t="shared" si="4"/>
        <v>150735842</v>
      </c>
    </row>
    <row r="76" spans="1:11" x14ac:dyDescent="0.2">
      <c r="A76" s="112">
        <v>71</v>
      </c>
      <c r="B76" s="101" t="s">
        <v>143</v>
      </c>
      <c r="C76" s="30" t="s">
        <v>144</v>
      </c>
      <c r="D76" s="10">
        <f>'КС '!D76+Гемодиализ!F76+Гемодиализ!G76</f>
        <v>0</v>
      </c>
      <c r="E76" s="10">
        <f>ДС!D75+Гемодиализ!H76</f>
        <v>20689485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170845698</v>
      </c>
      <c r="G76" s="10">
        <f>СМП!D76</f>
        <v>0</v>
      </c>
      <c r="H76" s="10">
        <f t="shared" si="3"/>
        <v>191535183</v>
      </c>
      <c r="I76" s="58"/>
      <c r="J76" s="10"/>
      <c r="K76" s="10">
        <f t="shared" si="4"/>
        <v>191535183</v>
      </c>
    </row>
    <row r="77" spans="1:11" x14ac:dyDescent="0.2">
      <c r="A77" s="112">
        <v>72</v>
      </c>
      <c r="B77" s="102" t="s">
        <v>145</v>
      </c>
      <c r="C77" s="30" t="s">
        <v>146</v>
      </c>
      <c r="D77" s="10">
        <f>'КС '!D77+Гемодиализ!F77+Гемодиализ!G77</f>
        <v>0</v>
      </c>
      <c r="E77" s="10">
        <f>ДС!D76+Гемодиализ!H77</f>
        <v>11373225</v>
      </c>
      <c r="F77" s="10">
        <f>'АПУ профилактика'!D78+'АПУ в неотл.форме'!D77+'АПУ обращения'!D78+'ОДИ ПГГ'!D77+'ОДИ МЗ РБ'!D77+ФАП!D77+Гемодиализ!E77+Гемодиализ!I77</f>
        <v>78577802</v>
      </c>
      <c r="G77" s="10">
        <f>СМП!D77</f>
        <v>0</v>
      </c>
      <c r="H77" s="10">
        <f t="shared" si="3"/>
        <v>89951027</v>
      </c>
      <c r="I77" s="58"/>
      <c r="J77" s="10"/>
      <c r="K77" s="10">
        <f t="shared" si="4"/>
        <v>89951027</v>
      </c>
    </row>
    <row r="78" spans="1:11" x14ac:dyDescent="0.2">
      <c r="A78" s="112">
        <v>73</v>
      </c>
      <c r="B78" s="101" t="s">
        <v>147</v>
      </c>
      <c r="C78" s="30" t="s">
        <v>380</v>
      </c>
      <c r="D78" s="10">
        <f>'КС '!D78+Гемодиализ!F78+Гемодиализ!G78</f>
        <v>0</v>
      </c>
      <c r="E78" s="10">
        <f>ДС!D77+Гемодиализ!H78</f>
        <v>37121994</v>
      </c>
      <c r="F78" s="10">
        <f>'АПУ профилактика'!D79+'АПУ в неотл.форме'!D78+'АПУ обращения'!D79+'ОДИ ПГГ'!D78+'ОДИ МЗ РБ'!D78+ФАП!D78+Гемодиализ!E78+Гемодиализ!I78</f>
        <v>247642671</v>
      </c>
      <c r="G78" s="10">
        <f>СМП!D78</f>
        <v>0</v>
      </c>
      <c r="H78" s="10">
        <f t="shared" si="3"/>
        <v>284764665</v>
      </c>
      <c r="I78" s="58"/>
      <c r="J78" s="10"/>
      <c r="K78" s="10">
        <f t="shared" si="4"/>
        <v>284764665</v>
      </c>
    </row>
    <row r="79" spans="1:11" x14ac:dyDescent="0.2">
      <c r="A79" s="112">
        <v>74</v>
      </c>
      <c r="B79" s="102" t="s">
        <v>149</v>
      </c>
      <c r="C79" s="30" t="s">
        <v>150</v>
      </c>
      <c r="D79" s="10">
        <f>'КС '!D79+Гемодиализ!F79+Гемодиализ!G79</f>
        <v>0</v>
      </c>
      <c r="E79" s="10">
        <f>ДС!D78+Гемодиализ!H79</f>
        <v>19990515</v>
      </c>
      <c r="F79" s="10">
        <f>'АПУ профилактика'!D80+'АПУ в неотл.форме'!D79+'АПУ обращения'!D80+'ОДИ ПГГ'!D79+'ОДИ МЗ РБ'!D79+ФАП!D79+Гемодиализ!E79+Гемодиализ!I79</f>
        <v>95716022</v>
      </c>
      <c r="G79" s="10">
        <f>СМП!D79</f>
        <v>0</v>
      </c>
      <c r="H79" s="10">
        <f t="shared" si="3"/>
        <v>115706537</v>
      </c>
      <c r="I79" s="58"/>
      <c r="J79" s="10"/>
      <c r="K79" s="10">
        <f t="shared" si="4"/>
        <v>115706537</v>
      </c>
    </row>
    <row r="80" spans="1:11" x14ac:dyDescent="0.2">
      <c r="A80" s="112">
        <v>75</v>
      </c>
      <c r="B80" s="102" t="s">
        <v>151</v>
      </c>
      <c r="C80" s="30" t="s">
        <v>152</v>
      </c>
      <c r="D80" s="10">
        <f>'КС '!D80+Гемодиализ!F80+Гемодиализ!G80</f>
        <v>0</v>
      </c>
      <c r="E80" s="10">
        <f>ДС!D79+Гемодиализ!H80</f>
        <v>16982541</v>
      </c>
      <c r="F80" s="10">
        <f>'АПУ профилактика'!D81+'АПУ в неотл.форме'!D80+'АПУ обращения'!D81+'ОДИ ПГГ'!D80+'ОДИ МЗ РБ'!D80+ФАП!D80+Гемодиализ!E80+Гемодиализ!I80</f>
        <v>107276527</v>
      </c>
      <c r="G80" s="10">
        <f>СМП!D80</f>
        <v>0</v>
      </c>
      <c r="H80" s="10">
        <f t="shared" si="3"/>
        <v>124259068</v>
      </c>
      <c r="I80" s="58"/>
      <c r="J80" s="10"/>
      <c r="K80" s="10">
        <f t="shared" si="4"/>
        <v>124259068</v>
      </c>
    </row>
    <row r="81" spans="1:11" ht="24" x14ac:dyDescent="0.2">
      <c r="A81" s="112">
        <v>76</v>
      </c>
      <c r="B81" s="107" t="s">
        <v>153</v>
      </c>
      <c r="C81" s="106" t="s">
        <v>381</v>
      </c>
      <c r="D81" s="10">
        <f>'КС '!D81+Гемодиализ!F81+Гемодиализ!G81</f>
        <v>0</v>
      </c>
      <c r="E81" s="10">
        <f>ДС!D80+Гемодиализ!H81</f>
        <v>0</v>
      </c>
      <c r="F81" s="10">
        <f>'АПУ профилактика'!D82+'АПУ в неотл.форме'!D81+'АПУ обращения'!D82+'ОДИ ПГГ'!D81+'ОДИ МЗ РБ'!D81+ФАП!D81+Гемодиализ!E81+Гемодиализ!I81</f>
        <v>39435913</v>
      </c>
      <c r="G81" s="10">
        <f>СМП!D81</f>
        <v>0</v>
      </c>
      <c r="H81" s="10">
        <f t="shared" si="3"/>
        <v>39435913</v>
      </c>
      <c r="I81" s="58"/>
      <c r="J81" s="10"/>
      <c r="K81" s="10">
        <f t="shared" si="4"/>
        <v>39435913</v>
      </c>
    </row>
    <row r="82" spans="1:11" ht="24" x14ac:dyDescent="0.2">
      <c r="A82" s="112">
        <v>77</v>
      </c>
      <c r="B82" s="14" t="s">
        <v>155</v>
      </c>
      <c r="C82" s="30" t="s">
        <v>382</v>
      </c>
      <c r="D82" s="10">
        <f>'КС '!D82+Гемодиализ!F82+Гемодиализ!G82</f>
        <v>0</v>
      </c>
      <c r="E82" s="10">
        <f>ДС!D81+Гемодиализ!H82</f>
        <v>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57732251</v>
      </c>
      <c r="G82" s="10">
        <f>СМП!D82</f>
        <v>0</v>
      </c>
      <c r="H82" s="10">
        <f t="shared" si="3"/>
        <v>57732251</v>
      </c>
      <c r="I82" s="58"/>
      <c r="J82" s="10"/>
      <c r="K82" s="10">
        <f t="shared" si="4"/>
        <v>57732251</v>
      </c>
    </row>
    <row r="83" spans="1:11" ht="24" x14ac:dyDescent="0.2">
      <c r="A83" s="112">
        <v>78</v>
      </c>
      <c r="B83" s="101" t="s">
        <v>157</v>
      </c>
      <c r="C83" s="30" t="s">
        <v>383</v>
      </c>
      <c r="D83" s="10">
        <f>'КС '!D83+Гемодиализ!F83+Гемодиализ!G83</f>
        <v>0</v>
      </c>
      <c r="E83" s="10">
        <f>ДС!D82+Гемодиализ!H83</f>
        <v>0</v>
      </c>
      <c r="F83" s="10">
        <f>'АПУ профилактика'!D84+'АПУ в неотл.форме'!D83+'АПУ обращения'!D84+'ОДИ ПГГ'!D83+'ОДИ МЗ РБ'!D83+ФАП!D83+Гемодиализ!E83+Гемодиализ!I83</f>
        <v>50364036</v>
      </c>
      <c r="G83" s="10">
        <f>СМП!D83</f>
        <v>0</v>
      </c>
      <c r="H83" s="10">
        <f t="shared" si="3"/>
        <v>50364036</v>
      </c>
      <c r="I83" s="58"/>
      <c r="J83" s="10"/>
      <c r="K83" s="10">
        <f t="shared" si="4"/>
        <v>50364036</v>
      </c>
    </row>
    <row r="84" spans="1:11" ht="24" x14ac:dyDescent="0.2">
      <c r="A84" s="112">
        <v>79</v>
      </c>
      <c r="B84" s="101" t="s">
        <v>159</v>
      </c>
      <c r="C84" s="30" t="s">
        <v>384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39873777</v>
      </c>
      <c r="G84" s="10">
        <f>СМП!D84</f>
        <v>0</v>
      </c>
      <c r="H84" s="10">
        <f t="shared" si="3"/>
        <v>39873777</v>
      </c>
      <c r="I84" s="58"/>
      <c r="J84" s="10"/>
      <c r="K84" s="10">
        <f t="shared" si="4"/>
        <v>39873777</v>
      </c>
    </row>
    <row r="85" spans="1:11" ht="24" x14ac:dyDescent="0.2">
      <c r="A85" s="112">
        <v>80</v>
      </c>
      <c r="B85" s="14" t="s">
        <v>161</v>
      </c>
      <c r="C85" s="30" t="s">
        <v>385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64294007</v>
      </c>
      <c r="G85" s="10">
        <f>СМП!D85</f>
        <v>0</v>
      </c>
      <c r="H85" s="10">
        <f t="shared" si="3"/>
        <v>64294007</v>
      </c>
      <c r="I85" s="58"/>
      <c r="J85" s="10"/>
      <c r="K85" s="10">
        <f t="shared" si="4"/>
        <v>64294007</v>
      </c>
    </row>
    <row r="86" spans="1:11" ht="24" x14ac:dyDescent="0.2">
      <c r="A86" s="112">
        <v>81</v>
      </c>
      <c r="B86" s="14" t="s">
        <v>163</v>
      </c>
      <c r="C86" s="30" t="s">
        <v>386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39138171</v>
      </c>
      <c r="G86" s="10">
        <f>СМП!D86</f>
        <v>0</v>
      </c>
      <c r="H86" s="10">
        <f t="shared" si="3"/>
        <v>39138171</v>
      </c>
      <c r="I86" s="58"/>
      <c r="J86" s="10"/>
      <c r="K86" s="10">
        <f t="shared" si="4"/>
        <v>39138171</v>
      </c>
    </row>
    <row r="87" spans="1:11" ht="24" x14ac:dyDescent="0.2">
      <c r="A87" s="112">
        <v>82</v>
      </c>
      <c r="B87" s="14" t="s">
        <v>165</v>
      </c>
      <c r="C87" s="30" t="s">
        <v>387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34528523</v>
      </c>
      <c r="G87" s="10">
        <f>СМП!D87</f>
        <v>0</v>
      </c>
      <c r="H87" s="10">
        <f t="shared" si="3"/>
        <v>34528523</v>
      </c>
      <c r="I87" s="58"/>
      <c r="J87" s="10"/>
      <c r="K87" s="10">
        <f t="shared" si="4"/>
        <v>34528523</v>
      </c>
    </row>
    <row r="88" spans="1:11" x14ac:dyDescent="0.2">
      <c r="A88" s="112">
        <v>83</v>
      </c>
      <c r="B88" s="102" t="s">
        <v>167</v>
      </c>
      <c r="C88" s="30" t="s">
        <v>168</v>
      </c>
      <c r="D88" s="10">
        <f>'КС '!D88+Гемодиализ!F88+Гемодиализ!G88</f>
        <v>655752281</v>
      </c>
      <c r="E88" s="10">
        <f>ДС!D87+Гемодиализ!H88</f>
        <v>34966758</v>
      </c>
      <c r="F88" s="10">
        <f>'АПУ профилактика'!D89+'АПУ в неотл.форме'!D88+'АПУ обращения'!D89+'ОДИ ПГГ'!D88+'ОДИ МЗ РБ'!D88+ФАП!D88+Гемодиализ!E88+Гемодиализ!I88</f>
        <v>273422116</v>
      </c>
      <c r="G88" s="10">
        <f>СМП!D88</f>
        <v>0</v>
      </c>
      <c r="H88" s="10">
        <f t="shared" si="3"/>
        <v>964141155</v>
      </c>
      <c r="I88" s="58"/>
      <c r="J88" s="10"/>
      <c r="K88" s="10">
        <f t="shared" si="4"/>
        <v>964141155</v>
      </c>
    </row>
    <row r="89" spans="1:11" x14ac:dyDescent="0.2">
      <c r="A89" s="112">
        <v>84</v>
      </c>
      <c r="B89" s="14" t="s">
        <v>169</v>
      </c>
      <c r="C89" s="30" t="s">
        <v>388</v>
      </c>
      <c r="D89" s="10">
        <f>'КС '!D89+Гемодиализ!F89+Гемодиализ!G89</f>
        <v>285786455</v>
      </c>
      <c r="E89" s="10">
        <f>ДС!D88+Гемодиализ!H89</f>
        <v>28560673</v>
      </c>
      <c r="F89" s="10">
        <f>'АПУ профилактика'!D90+'АПУ в неотл.форме'!D89+'АПУ обращения'!D90+'ОДИ ПГГ'!D89+'ОДИ МЗ РБ'!D89+ФАП!D89+Гемодиализ!E89+Гемодиализ!I89</f>
        <v>164283798</v>
      </c>
      <c r="G89" s="10">
        <f>СМП!D89</f>
        <v>0</v>
      </c>
      <c r="H89" s="10">
        <f t="shared" si="3"/>
        <v>478630926</v>
      </c>
      <c r="I89" s="58"/>
      <c r="J89" s="10"/>
      <c r="K89" s="10">
        <f t="shared" si="4"/>
        <v>478630926</v>
      </c>
    </row>
    <row r="90" spans="1:11" x14ac:dyDescent="0.2">
      <c r="A90" s="112">
        <v>85</v>
      </c>
      <c r="B90" s="102" t="s">
        <v>171</v>
      </c>
      <c r="C90" s="30" t="s">
        <v>172</v>
      </c>
      <c r="D90" s="10">
        <f>'КС '!D90+Гемодиализ!F90+Гемодиализ!G90</f>
        <v>747537754</v>
      </c>
      <c r="E90" s="10">
        <f>ДС!D89+Гемодиализ!H90</f>
        <v>5046676</v>
      </c>
      <c r="F90" s="10">
        <f>'АПУ профилактика'!D91+'АПУ в неотл.форме'!D90+'АПУ обращения'!D91+'ОДИ ПГГ'!D90+'ОДИ МЗ РБ'!D90+ФАП!D90+Гемодиализ!E90+Гемодиализ!I90</f>
        <v>133873755</v>
      </c>
      <c r="G90" s="10">
        <f>СМП!D90</f>
        <v>0</v>
      </c>
      <c r="H90" s="10">
        <f t="shared" si="3"/>
        <v>886458185</v>
      </c>
      <c r="I90" s="58"/>
      <c r="J90" s="10"/>
      <c r="K90" s="10">
        <f t="shared" si="4"/>
        <v>886458185</v>
      </c>
    </row>
    <row r="91" spans="1:11" x14ac:dyDescent="0.2">
      <c r="A91" s="112">
        <v>86</v>
      </c>
      <c r="B91" s="14" t="s">
        <v>173</v>
      </c>
      <c r="C91" s="30" t="s">
        <v>174</v>
      </c>
      <c r="D91" s="10">
        <f>'КС '!D91+Гемодиализ!F91+Гемодиализ!G91</f>
        <v>17082637</v>
      </c>
      <c r="E91" s="10">
        <f>ДС!D90+Гемодиализ!H91</f>
        <v>10565144</v>
      </c>
      <c r="F91" s="10">
        <f>'АПУ профилактика'!D92+'АПУ в неотл.форме'!D91+'АПУ обращения'!D92+'ОДИ ПГГ'!D91+'ОДИ МЗ РБ'!D91+ФАП!D91+Гемодиализ!E91+Гемодиализ!I91</f>
        <v>77927163</v>
      </c>
      <c r="G91" s="10">
        <f>СМП!D91</f>
        <v>0</v>
      </c>
      <c r="H91" s="10">
        <f t="shared" si="3"/>
        <v>105574944</v>
      </c>
      <c r="I91" s="58"/>
      <c r="J91" s="10"/>
      <c r="K91" s="10">
        <f t="shared" si="4"/>
        <v>105574944</v>
      </c>
    </row>
    <row r="92" spans="1:11" x14ac:dyDescent="0.2">
      <c r="A92" s="112">
        <v>87</v>
      </c>
      <c r="B92" s="14" t="s">
        <v>175</v>
      </c>
      <c r="C92" s="30" t="s">
        <v>389</v>
      </c>
      <c r="D92" s="10">
        <f>'КС '!D92+Гемодиализ!F92+Гемодиализ!G92</f>
        <v>316527943</v>
      </c>
      <c r="E92" s="10">
        <f>ДС!D91+Гемодиализ!H92</f>
        <v>19425518</v>
      </c>
      <c r="F92" s="10">
        <f>'АПУ профилактика'!D93+'АПУ в неотл.форме'!D92+'АПУ обращения'!D93+'ОДИ ПГГ'!D92+'ОДИ МЗ РБ'!D92+ФАП!D92+Гемодиализ!E92+Гемодиализ!I92</f>
        <v>67733205</v>
      </c>
      <c r="G92" s="10">
        <f>СМП!D92</f>
        <v>0</v>
      </c>
      <c r="H92" s="10">
        <f t="shared" si="3"/>
        <v>403686666</v>
      </c>
      <c r="I92" s="58"/>
      <c r="J92" s="10"/>
      <c r="K92" s="10">
        <f t="shared" si="4"/>
        <v>403686666</v>
      </c>
    </row>
    <row r="93" spans="1:11" x14ac:dyDescent="0.2">
      <c r="A93" s="112">
        <v>88</v>
      </c>
      <c r="B93" s="14" t="s">
        <v>177</v>
      </c>
      <c r="C93" s="30" t="s">
        <v>178</v>
      </c>
      <c r="D93" s="10">
        <f>'КС '!D93+Гемодиализ!F93+Гемодиализ!G93</f>
        <v>677145482</v>
      </c>
      <c r="E93" s="10">
        <f>ДС!D92+Гемодиализ!H93</f>
        <v>108525284</v>
      </c>
      <c r="F93" s="10">
        <f>'АПУ профилактика'!D94+'АПУ в неотл.форме'!D93+'АПУ обращения'!D94+'ОДИ ПГГ'!D93+'ОДИ МЗ РБ'!D93+ФАП!D93+Гемодиализ!E93+Гемодиализ!I93</f>
        <v>599976682</v>
      </c>
      <c r="G93" s="10">
        <f>СМП!D93</f>
        <v>0</v>
      </c>
      <c r="H93" s="10">
        <f t="shared" si="3"/>
        <v>1385647448</v>
      </c>
      <c r="I93" s="58"/>
      <c r="J93" s="10">
        <f>'бюджет РБ'!D65</f>
        <v>3598453</v>
      </c>
      <c r="K93" s="10">
        <f t="shared" si="4"/>
        <v>1389245901</v>
      </c>
    </row>
    <row r="94" spans="1:11" ht="13.5" customHeight="1" x14ac:dyDescent="0.2">
      <c r="A94" s="112">
        <v>89</v>
      </c>
      <c r="B94" s="14" t="s">
        <v>179</v>
      </c>
      <c r="C94" s="30" t="s">
        <v>180</v>
      </c>
      <c r="D94" s="10">
        <f>'КС '!D94+Гемодиализ!F94+Гемодиализ!G94</f>
        <v>552124198</v>
      </c>
      <c r="E94" s="10">
        <f>ДС!D93+Гемодиализ!H94</f>
        <v>23570203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193639494</v>
      </c>
      <c r="G94" s="10">
        <f>СМП!D94</f>
        <v>0</v>
      </c>
      <c r="H94" s="10">
        <f t="shared" si="3"/>
        <v>769333895</v>
      </c>
      <c r="I94" s="58"/>
      <c r="J94" s="10"/>
      <c r="K94" s="10">
        <f t="shared" si="4"/>
        <v>769333895</v>
      </c>
    </row>
    <row r="95" spans="1:11" ht="14.25" customHeight="1" x14ac:dyDescent="0.2">
      <c r="A95" s="112">
        <v>90</v>
      </c>
      <c r="B95" s="14" t="s">
        <v>181</v>
      </c>
      <c r="C95" s="30" t="s">
        <v>370</v>
      </c>
      <c r="D95" s="10">
        <f>'КС '!D95+Гемодиализ!F95+Гемодиализ!G95</f>
        <v>1698141219</v>
      </c>
      <c r="E95" s="10">
        <f>ДС!D94+Гемодиализ!H95</f>
        <v>22463674</v>
      </c>
      <c r="F95" s="10">
        <f>'АПУ профилактика'!D96+'АПУ в неотл.форме'!D95+'АПУ обращения'!D96+'ОДИ ПГГ'!D95+'ОДИ МЗ РБ'!D95+ФАП!D95+Гемодиализ!E95+Гемодиализ!I95</f>
        <v>189015555</v>
      </c>
      <c r="G95" s="10">
        <f>СМП!D95</f>
        <v>0</v>
      </c>
      <c r="H95" s="10">
        <f t="shared" si="3"/>
        <v>1909620448</v>
      </c>
      <c r="I95" s="58"/>
      <c r="J95" s="10"/>
      <c r="K95" s="10">
        <f t="shared" si="4"/>
        <v>1909620448</v>
      </c>
    </row>
    <row r="96" spans="1:11" x14ac:dyDescent="0.2">
      <c r="A96" s="112">
        <v>91</v>
      </c>
      <c r="B96" s="14" t="s">
        <v>183</v>
      </c>
      <c r="C96" s="30" t="s">
        <v>184</v>
      </c>
      <c r="D96" s="10">
        <f>'КС '!D96+Гемодиализ!F96+Гемодиализ!G96</f>
        <v>281644558</v>
      </c>
      <c r="E96" s="10">
        <f>ДС!D95+Гемодиализ!H96</f>
        <v>6559029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60648400</v>
      </c>
      <c r="G96" s="10">
        <f>СМП!D96</f>
        <v>0</v>
      </c>
      <c r="H96" s="10">
        <f t="shared" si="3"/>
        <v>348851987</v>
      </c>
      <c r="I96" s="58"/>
      <c r="J96" s="10"/>
      <c r="K96" s="10">
        <f t="shared" si="4"/>
        <v>348851987</v>
      </c>
    </row>
    <row r="97" spans="1:11" x14ac:dyDescent="0.2">
      <c r="A97" s="112">
        <v>92</v>
      </c>
      <c r="B97" s="101" t="s">
        <v>185</v>
      </c>
      <c r="C97" s="30" t="s">
        <v>390</v>
      </c>
      <c r="D97" s="10">
        <f>'КС '!D97+Гемодиализ!F97+Гемодиализ!G97</f>
        <v>0</v>
      </c>
      <c r="E97" s="10">
        <f>ДС!D96+Гемодиализ!H97</f>
        <v>0</v>
      </c>
      <c r="F97" s="10">
        <f>'АПУ профилактика'!D98+'АПУ в неотл.форме'!D97+'АПУ обращения'!D98+'ОДИ ПГГ'!D97+'ОДИ МЗ РБ'!D97+ФАП!D97+Гемодиализ!E97+Гемодиализ!I97</f>
        <v>0</v>
      </c>
      <c r="G97" s="10">
        <f>СМП!D97</f>
        <v>1203749167</v>
      </c>
      <c r="H97" s="10">
        <f t="shared" si="3"/>
        <v>1203749167</v>
      </c>
      <c r="I97" s="58">
        <f>'бюджет РБ'!D47</f>
        <v>1638291.71</v>
      </c>
      <c r="J97" s="10"/>
      <c r="K97" s="10">
        <f t="shared" si="4"/>
        <v>1205387458.71</v>
      </c>
    </row>
    <row r="98" spans="1:11" x14ac:dyDescent="0.2">
      <c r="A98" s="112">
        <v>93</v>
      </c>
      <c r="B98" s="102" t="s">
        <v>187</v>
      </c>
      <c r="C98" s="30" t="s">
        <v>188</v>
      </c>
      <c r="D98" s="10">
        <f>'КС '!D98+Гемодиализ!F98+Гемодиализ!G98</f>
        <v>156218258</v>
      </c>
      <c r="E98" s="10">
        <f>ДС!D97+Гемодиализ!H98</f>
        <v>165541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61748611</v>
      </c>
      <c r="G98" s="10">
        <f>СМП!D98</f>
        <v>0</v>
      </c>
      <c r="H98" s="10">
        <f t="shared" si="3"/>
        <v>218132410</v>
      </c>
      <c r="I98" s="58"/>
      <c r="J98" s="10">
        <f>'бюджет РБ'!D55</f>
        <v>968278</v>
      </c>
      <c r="K98" s="10">
        <f t="shared" si="4"/>
        <v>219100688</v>
      </c>
    </row>
    <row r="99" spans="1:11" ht="24" x14ac:dyDescent="0.2">
      <c r="A99" s="112">
        <v>94</v>
      </c>
      <c r="B99" s="101" t="s">
        <v>189</v>
      </c>
      <c r="C99" s="30" t="s">
        <v>190</v>
      </c>
      <c r="D99" s="10">
        <f>'КС '!D99+Гемодиализ!F99+Гемодиализ!G99</f>
        <v>0</v>
      </c>
      <c r="E99" s="10">
        <f>ДС!D98+Гемодиализ!H99</f>
        <v>0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3319722</v>
      </c>
      <c r="G99" s="10">
        <f>СМП!D99</f>
        <v>0</v>
      </c>
      <c r="H99" s="10">
        <f t="shared" si="3"/>
        <v>3319722</v>
      </c>
      <c r="I99" s="58"/>
      <c r="J99" s="10"/>
      <c r="K99" s="10">
        <f t="shared" si="4"/>
        <v>3319722</v>
      </c>
    </row>
    <row r="100" spans="1:11" x14ac:dyDescent="0.2">
      <c r="A100" s="112">
        <v>95</v>
      </c>
      <c r="B100" s="101" t="s">
        <v>191</v>
      </c>
      <c r="C100" s="30" t="s">
        <v>192</v>
      </c>
      <c r="D100" s="10">
        <f>'КС '!D100+Гемодиализ!F100+Гемодиализ!G100</f>
        <v>0</v>
      </c>
      <c r="E100" s="10">
        <f>ДС!D99+Гемодиализ!H100</f>
        <v>1672249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17690130</v>
      </c>
      <c r="G100" s="10">
        <f>СМП!D100</f>
        <v>0</v>
      </c>
      <c r="H100" s="10">
        <f t="shared" si="3"/>
        <v>19362379</v>
      </c>
      <c r="I100" s="58"/>
      <c r="J100" s="10"/>
      <c r="K100" s="10">
        <f t="shared" si="4"/>
        <v>19362379</v>
      </c>
    </row>
    <row r="101" spans="1:11" x14ac:dyDescent="0.2">
      <c r="A101" s="112">
        <v>96</v>
      </c>
      <c r="B101" s="102" t="s">
        <v>193</v>
      </c>
      <c r="C101" s="30" t="s">
        <v>194</v>
      </c>
      <c r="D101" s="10">
        <f>'КС '!D101+Гемодиализ!F101+Гемодиализ!G101</f>
        <v>197459893</v>
      </c>
      <c r="E101" s="10">
        <f>ДС!D100+Гемодиализ!H101</f>
        <v>14829662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85188438</v>
      </c>
      <c r="G101" s="10">
        <f>СМП!D101</f>
        <v>0</v>
      </c>
      <c r="H101" s="10">
        <f t="shared" si="3"/>
        <v>297477993</v>
      </c>
      <c r="I101" s="58"/>
      <c r="J101" s="10"/>
      <c r="K101" s="10">
        <f t="shared" si="4"/>
        <v>297477993</v>
      </c>
    </row>
    <row r="102" spans="1:11" x14ac:dyDescent="0.2">
      <c r="A102" s="112">
        <v>97</v>
      </c>
      <c r="B102" s="101" t="s">
        <v>195</v>
      </c>
      <c r="C102" s="106" t="s">
        <v>196</v>
      </c>
      <c r="D102" s="10">
        <f>'КС '!D102+Гемодиализ!F102+Гемодиализ!G102</f>
        <v>33459623</v>
      </c>
      <c r="E102" s="10">
        <f>ДС!D101+Гемодиализ!H102</f>
        <v>9670930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91808794</v>
      </c>
      <c r="G102" s="10">
        <f>СМП!D102</f>
        <v>14000400</v>
      </c>
      <c r="H102" s="10">
        <f t="shared" ref="H102:H133" si="5">D102+E102+F102+G102</f>
        <v>148939747</v>
      </c>
      <c r="I102" s="58">
        <f>'бюджет РБ'!D18</f>
        <v>20512.09</v>
      </c>
      <c r="J102" s="10"/>
      <c r="K102" s="10">
        <f t="shared" si="4"/>
        <v>148960259.09</v>
      </c>
    </row>
    <row r="103" spans="1:11" x14ac:dyDescent="0.2">
      <c r="A103" s="112">
        <v>98</v>
      </c>
      <c r="B103" s="102" t="s">
        <v>197</v>
      </c>
      <c r="C103" s="30" t="s">
        <v>198</v>
      </c>
      <c r="D103" s="10">
        <f>'КС '!D103+Гемодиализ!F103+Гемодиализ!G103</f>
        <v>30206344</v>
      </c>
      <c r="E103" s="10">
        <f>ДС!D102+Гемодиализ!H103</f>
        <v>11366627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81627845</v>
      </c>
      <c r="G103" s="10">
        <f>СМП!D103</f>
        <v>0</v>
      </c>
      <c r="H103" s="10">
        <f t="shared" si="5"/>
        <v>123200816</v>
      </c>
      <c r="I103" s="58"/>
      <c r="J103" s="10"/>
      <c r="K103" s="10">
        <f t="shared" si="4"/>
        <v>123200816</v>
      </c>
    </row>
    <row r="104" spans="1:11" x14ac:dyDescent="0.2">
      <c r="A104" s="112">
        <v>99</v>
      </c>
      <c r="B104" s="102" t="s">
        <v>199</v>
      </c>
      <c r="C104" s="30" t="s">
        <v>200</v>
      </c>
      <c r="D104" s="10">
        <f>'КС '!D104+Гемодиализ!F104+Гемодиализ!G104</f>
        <v>103861589</v>
      </c>
      <c r="E104" s="10">
        <f>ДС!D103+Гемодиализ!H104</f>
        <v>20079713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200760476</v>
      </c>
      <c r="G104" s="10">
        <f>СМП!D104</f>
        <v>38949915</v>
      </c>
      <c r="H104" s="10">
        <f t="shared" si="5"/>
        <v>363651693</v>
      </c>
      <c r="I104" s="58">
        <f>'бюджет РБ'!D22</f>
        <v>58860.78</v>
      </c>
      <c r="J104" s="10"/>
      <c r="K104" s="10">
        <f t="shared" si="4"/>
        <v>363710553.77999997</v>
      </c>
    </row>
    <row r="105" spans="1:11" x14ac:dyDescent="0.2">
      <c r="A105" s="112">
        <v>100</v>
      </c>
      <c r="B105" s="101" t="s">
        <v>201</v>
      </c>
      <c r="C105" s="30" t="s">
        <v>202</v>
      </c>
      <c r="D105" s="10">
        <f>'КС '!D105+Гемодиализ!F105+Гемодиализ!G105</f>
        <v>44843977</v>
      </c>
      <c r="E105" s="10">
        <f>ДС!D104+Гемодиализ!H105</f>
        <v>14108186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102114598</v>
      </c>
      <c r="G105" s="10">
        <f>СМП!D105</f>
        <v>0</v>
      </c>
      <c r="H105" s="10">
        <f t="shared" si="5"/>
        <v>161066761</v>
      </c>
      <c r="I105" s="58"/>
      <c r="J105" s="10"/>
      <c r="K105" s="10">
        <f t="shared" si="4"/>
        <v>161066761</v>
      </c>
    </row>
    <row r="106" spans="1:11" x14ac:dyDescent="0.2">
      <c r="A106" s="112">
        <v>101</v>
      </c>
      <c r="B106" s="101" t="s">
        <v>203</v>
      </c>
      <c r="C106" s="30" t="s">
        <v>204</v>
      </c>
      <c r="D106" s="10">
        <f>'КС '!D106+Гемодиализ!F106+Гемодиализ!G106</f>
        <v>69582257</v>
      </c>
      <c r="E106" s="10">
        <f>ДС!D105+Гемодиализ!H106</f>
        <v>15872579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127417680</v>
      </c>
      <c r="G106" s="10">
        <f>СМП!D106</f>
        <v>22172712</v>
      </c>
      <c r="H106" s="10">
        <f t="shared" si="5"/>
        <v>235045228</v>
      </c>
      <c r="I106" s="58">
        <f>'бюджет РБ'!D23</f>
        <v>32105.88</v>
      </c>
      <c r="J106" s="10"/>
      <c r="K106" s="10">
        <f t="shared" si="4"/>
        <v>235077333.88</v>
      </c>
    </row>
    <row r="107" spans="1:11" x14ac:dyDescent="0.2">
      <c r="A107" s="112">
        <v>102</v>
      </c>
      <c r="B107" s="14" t="s">
        <v>205</v>
      </c>
      <c r="C107" s="30" t="s">
        <v>206</v>
      </c>
      <c r="D107" s="10">
        <f>'КС '!D107+Гемодиализ!F107+Гемодиализ!G107</f>
        <v>85325346</v>
      </c>
      <c r="E107" s="10">
        <f>ДС!D106+Гемодиализ!H107</f>
        <v>25565778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235256755</v>
      </c>
      <c r="G107" s="10">
        <f>СМП!D107</f>
        <v>43040665</v>
      </c>
      <c r="H107" s="10">
        <f t="shared" si="5"/>
        <v>389188544</v>
      </c>
      <c r="I107" s="58">
        <f>'бюджет РБ'!D27</f>
        <v>65103.59</v>
      </c>
      <c r="J107" s="10"/>
      <c r="K107" s="10">
        <f t="shared" si="4"/>
        <v>389253647.58999997</v>
      </c>
    </row>
    <row r="108" spans="1:11" x14ac:dyDescent="0.2">
      <c r="A108" s="112">
        <v>103</v>
      </c>
      <c r="B108" s="14" t="s">
        <v>207</v>
      </c>
      <c r="C108" s="30" t="s">
        <v>208</v>
      </c>
      <c r="D108" s="10">
        <f>'КС '!D108+Гемодиализ!F108+Гемодиализ!G108</f>
        <v>88638135</v>
      </c>
      <c r="E108" s="10">
        <f>ДС!D107+Гемодиализ!H108</f>
        <v>28168769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196995294</v>
      </c>
      <c r="G108" s="10">
        <f>СМП!D108</f>
        <v>36662181</v>
      </c>
      <c r="H108" s="10">
        <f t="shared" si="5"/>
        <v>350464379</v>
      </c>
      <c r="I108" s="58">
        <f>'бюджет РБ'!D30</f>
        <v>55293.46</v>
      </c>
      <c r="J108" s="10"/>
      <c r="K108" s="10">
        <f t="shared" si="4"/>
        <v>350519672.45999998</v>
      </c>
    </row>
    <row r="109" spans="1:11" x14ac:dyDescent="0.2">
      <c r="A109" s="112">
        <v>104</v>
      </c>
      <c r="B109" s="102" t="s">
        <v>209</v>
      </c>
      <c r="C109" s="30" t="s">
        <v>210</v>
      </c>
      <c r="D109" s="10">
        <f>'КС '!D109+Гемодиализ!F109+Гемодиализ!G109</f>
        <v>43914215</v>
      </c>
      <c r="E109" s="10">
        <f>ДС!D108+Гемодиализ!H109</f>
        <v>8082104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76470176</v>
      </c>
      <c r="G109" s="10">
        <f>СМП!D109</f>
        <v>0</v>
      </c>
      <c r="H109" s="10">
        <f t="shared" si="5"/>
        <v>128466495</v>
      </c>
      <c r="I109" s="58"/>
      <c r="J109" s="10"/>
      <c r="K109" s="10">
        <f t="shared" si="4"/>
        <v>128466495</v>
      </c>
    </row>
    <row r="110" spans="1:11" x14ac:dyDescent="0.2">
      <c r="A110" s="112">
        <v>105</v>
      </c>
      <c r="B110" s="14" t="s">
        <v>211</v>
      </c>
      <c r="C110" s="30" t="s">
        <v>212</v>
      </c>
      <c r="D110" s="10">
        <f>'КС '!D110+Гемодиализ!F110+Гемодиализ!G110</f>
        <v>42025148</v>
      </c>
      <c r="E110" s="10">
        <f>ДС!D109+Гемодиализ!H110</f>
        <v>14914736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108671440</v>
      </c>
      <c r="G110" s="10">
        <f>СМП!D110</f>
        <v>20907162</v>
      </c>
      <c r="H110" s="10">
        <f t="shared" si="5"/>
        <v>186518486</v>
      </c>
      <c r="I110" s="58">
        <f>'бюджет РБ'!D32</f>
        <v>30322.22</v>
      </c>
      <c r="J110" s="10"/>
      <c r="K110" s="10">
        <f t="shared" si="4"/>
        <v>186548808.22</v>
      </c>
    </row>
    <row r="111" spans="1:11" x14ac:dyDescent="0.2">
      <c r="A111" s="112">
        <v>106</v>
      </c>
      <c r="B111" s="14" t="s">
        <v>213</v>
      </c>
      <c r="C111" s="30" t="s">
        <v>214</v>
      </c>
      <c r="D111" s="10">
        <f>'КС '!D111+Гемодиализ!F111+Гемодиализ!G111</f>
        <v>73143512</v>
      </c>
      <c r="E111" s="10">
        <f>ДС!D110+Гемодиализ!H111</f>
        <v>15330323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122066568</v>
      </c>
      <c r="G111" s="10">
        <f>СМП!D111</f>
        <v>0</v>
      </c>
      <c r="H111" s="10">
        <f t="shared" si="5"/>
        <v>210540403</v>
      </c>
      <c r="I111" s="58"/>
      <c r="J111" s="10"/>
      <c r="K111" s="10">
        <f t="shared" si="4"/>
        <v>210540403</v>
      </c>
    </row>
    <row r="112" spans="1:11" x14ac:dyDescent="0.2">
      <c r="A112" s="112">
        <v>107</v>
      </c>
      <c r="B112" s="101" t="s">
        <v>215</v>
      </c>
      <c r="C112" s="30" t="s">
        <v>216</v>
      </c>
      <c r="D112" s="10">
        <f>'КС '!D112+Гемодиализ!F112+Гемодиализ!G112</f>
        <v>231609440</v>
      </c>
      <c r="E112" s="10">
        <f>ДС!D111+Гемодиализ!H112</f>
        <v>18542244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139791614</v>
      </c>
      <c r="G112" s="10">
        <f>СМП!D112</f>
        <v>87336878</v>
      </c>
      <c r="H112" s="10">
        <f t="shared" si="5"/>
        <v>477280176</v>
      </c>
      <c r="I112" s="58">
        <f>'бюджет РБ'!D50</f>
        <v>131099.01</v>
      </c>
      <c r="J112" s="10"/>
      <c r="K112" s="10">
        <f t="shared" si="4"/>
        <v>477411275.00999999</v>
      </c>
    </row>
    <row r="113" spans="1:11" x14ac:dyDescent="0.2">
      <c r="A113" s="112">
        <v>108</v>
      </c>
      <c r="B113" s="102" t="s">
        <v>217</v>
      </c>
      <c r="C113" s="30" t="s">
        <v>218</v>
      </c>
      <c r="D113" s="10">
        <f>'КС '!D113+Гемодиализ!F113+Гемодиализ!G113</f>
        <v>33736186</v>
      </c>
      <c r="E113" s="10">
        <f>ДС!D112+Гемодиализ!H113</f>
        <v>11643646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88494255</v>
      </c>
      <c r="G113" s="10">
        <f>СМП!D113</f>
        <v>15081918</v>
      </c>
      <c r="H113" s="10">
        <f t="shared" si="5"/>
        <v>148956005</v>
      </c>
      <c r="I113" s="58">
        <f>'бюджет РБ'!D35</f>
        <v>22295.75</v>
      </c>
      <c r="J113" s="10"/>
      <c r="K113" s="10">
        <f t="shared" si="4"/>
        <v>148978300.75</v>
      </c>
    </row>
    <row r="114" spans="1:11" ht="12" customHeight="1" x14ac:dyDescent="0.2">
      <c r="A114" s="112">
        <v>109</v>
      </c>
      <c r="B114" s="102" t="s">
        <v>219</v>
      </c>
      <c r="C114" s="30" t="s">
        <v>220</v>
      </c>
      <c r="D114" s="10">
        <f>'КС '!D114+Гемодиализ!F114+Гемодиализ!G114</f>
        <v>51775985</v>
      </c>
      <c r="E114" s="10">
        <f>ДС!D113+Гемодиализ!H114</f>
        <v>17334736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131614296</v>
      </c>
      <c r="G114" s="10">
        <f>СМП!D114</f>
        <v>22469524</v>
      </c>
      <c r="H114" s="10">
        <f t="shared" si="5"/>
        <v>223194541</v>
      </c>
      <c r="I114" s="58">
        <f>'бюджет РБ'!D39</f>
        <v>32997.71</v>
      </c>
      <c r="J114" s="10"/>
      <c r="K114" s="10">
        <f t="shared" si="4"/>
        <v>223227538.71000001</v>
      </c>
    </row>
    <row r="115" spans="1:11" x14ac:dyDescent="0.2">
      <c r="A115" s="112">
        <v>110</v>
      </c>
      <c r="B115" s="14" t="s">
        <v>221</v>
      </c>
      <c r="C115" s="30" t="s">
        <v>222</v>
      </c>
      <c r="D115" s="10">
        <f>'КС '!D115+Гемодиализ!F115+Гемодиализ!G115</f>
        <v>130340632</v>
      </c>
      <c r="E115" s="10">
        <f>ДС!D114+Гемодиализ!H115</f>
        <v>24773722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205182161</v>
      </c>
      <c r="G115" s="10">
        <f>СМП!D115</f>
        <v>38631550</v>
      </c>
      <c r="H115" s="10">
        <f t="shared" si="5"/>
        <v>398928065</v>
      </c>
      <c r="I115" s="58">
        <f>'бюджет РБ'!D40</f>
        <v>56185.29</v>
      </c>
      <c r="J115" s="10"/>
      <c r="K115" s="10">
        <f t="shared" si="4"/>
        <v>398984250.29000002</v>
      </c>
    </row>
    <row r="116" spans="1:11" x14ac:dyDescent="0.2">
      <c r="A116" s="112">
        <v>111</v>
      </c>
      <c r="B116" s="101" t="s">
        <v>223</v>
      </c>
      <c r="C116" s="30" t="s">
        <v>224</v>
      </c>
      <c r="D116" s="10">
        <f>'КС '!D116+Гемодиализ!F116+Гемодиализ!G116</f>
        <v>35386404</v>
      </c>
      <c r="E116" s="10">
        <f>ДС!D115+Гемодиализ!H116</f>
        <v>12865311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100787985</v>
      </c>
      <c r="G116" s="10">
        <f>СМП!D116</f>
        <v>17510726</v>
      </c>
      <c r="H116" s="10">
        <f t="shared" si="5"/>
        <v>166550426</v>
      </c>
      <c r="I116" s="58">
        <f>'бюджет РБ'!D41</f>
        <v>25863.07</v>
      </c>
      <c r="J116" s="10"/>
      <c r="K116" s="10">
        <f t="shared" si="4"/>
        <v>166576289.06999999</v>
      </c>
    </row>
    <row r="117" spans="1:11" x14ac:dyDescent="0.2">
      <c r="A117" s="112">
        <v>112</v>
      </c>
      <c r="B117" s="14" t="s">
        <v>225</v>
      </c>
      <c r="C117" s="30" t="s">
        <v>226</v>
      </c>
      <c r="D117" s="10">
        <f>'КС '!D117+Гемодиализ!F117+Гемодиализ!G117</f>
        <v>0</v>
      </c>
      <c r="E117" s="10">
        <f>ДС!D116+Гемодиализ!H117</f>
        <v>0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149103857</v>
      </c>
      <c r="G117" s="10">
        <f>СМП!D117</f>
        <v>0</v>
      </c>
      <c r="H117" s="10">
        <f t="shared" si="5"/>
        <v>149103857</v>
      </c>
      <c r="I117" s="58"/>
      <c r="J117" s="10"/>
      <c r="K117" s="10">
        <f t="shared" si="4"/>
        <v>149103857</v>
      </c>
    </row>
    <row r="118" spans="1:11" x14ac:dyDescent="0.2">
      <c r="A118" s="112">
        <v>113</v>
      </c>
      <c r="B118" s="14" t="s">
        <v>227</v>
      </c>
      <c r="C118" s="30" t="s">
        <v>228</v>
      </c>
      <c r="D118" s="10">
        <f>'КС '!D118+Гемодиализ!F118+Гемодиализ!G118</f>
        <v>0</v>
      </c>
      <c r="E118" s="10">
        <f>ДС!D117+Гемодиализ!H118</f>
        <v>83046567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0</v>
      </c>
      <c r="G118" s="10">
        <f>СМП!D118</f>
        <v>0</v>
      </c>
      <c r="H118" s="10">
        <f t="shared" si="5"/>
        <v>83046567</v>
      </c>
      <c r="I118" s="58"/>
      <c r="J118" s="10"/>
      <c r="K118" s="10">
        <f t="shared" si="4"/>
        <v>83046567</v>
      </c>
    </row>
    <row r="119" spans="1:11" x14ac:dyDescent="0.2">
      <c r="A119" s="112">
        <v>114</v>
      </c>
      <c r="B119" s="102" t="s">
        <v>229</v>
      </c>
      <c r="C119" s="30" t="s">
        <v>230</v>
      </c>
      <c r="D119" s="10">
        <f>'КС '!D119+Гемодиализ!F119+Гемодиализ!G119</f>
        <v>0</v>
      </c>
      <c r="E119" s="10">
        <f>ДС!D118+Гемодиализ!H119</f>
        <v>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44398254</v>
      </c>
      <c r="G119" s="10">
        <f>СМП!D119</f>
        <v>0</v>
      </c>
      <c r="H119" s="10">
        <f t="shared" si="5"/>
        <v>44398254</v>
      </c>
      <c r="I119" s="58"/>
      <c r="J119" s="10"/>
      <c r="K119" s="10">
        <f t="shared" si="4"/>
        <v>44398254</v>
      </c>
    </row>
    <row r="120" spans="1:11" ht="13.5" customHeight="1" x14ac:dyDescent="0.2">
      <c r="A120" s="112">
        <v>115</v>
      </c>
      <c r="B120" s="102" t="s">
        <v>231</v>
      </c>
      <c r="C120" s="30" t="s">
        <v>232</v>
      </c>
      <c r="D120" s="10">
        <f>'КС '!D120+Гемодиализ!F120+Гемодиализ!G120</f>
        <v>0</v>
      </c>
      <c r="E120" s="10">
        <f>ДС!D119+Гемодиализ!H120</f>
        <v>784397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34467</v>
      </c>
      <c r="G120" s="10">
        <f>СМП!D120</f>
        <v>0</v>
      </c>
      <c r="H120" s="10">
        <f t="shared" si="5"/>
        <v>818864</v>
      </c>
      <c r="I120" s="58"/>
      <c r="J120" s="10"/>
      <c r="K120" s="10">
        <f t="shared" si="4"/>
        <v>818864</v>
      </c>
    </row>
    <row r="121" spans="1:11" x14ac:dyDescent="0.2">
      <c r="A121" s="112">
        <v>116</v>
      </c>
      <c r="B121" s="102" t="s">
        <v>233</v>
      </c>
      <c r="C121" s="30" t="s">
        <v>234</v>
      </c>
      <c r="D121" s="10">
        <f>'КС '!D121+Гемодиализ!F121+Гемодиализ!G121</f>
        <v>0</v>
      </c>
      <c r="E121" s="10">
        <f>ДС!D120+Гемодиализ!H121</f>
        <v>226234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5"/>
        <v>226234</v>
      </c>
      <c r="I121" s="58"/>
      <c r="J121" s="10"/>
      <c r="K121" s="10">
        <f t="shared" si="4"/>
        <v>226234</v>
      </c>
    </row>
    <row r="122" spans="1:11" ht="24" x14ac:dyDescent="0.2">
      <c r="A122" s="112">
        <v>117</v>
      </c>
      <c r="B122" s="102" t="s">
        <v>235</v>
      </c>
      <c r="C122" s="30" t="s">
        <v>236</v>
      </c>
      <c r="D122" s="10">
        <f>'КС '!D122+Гемодиализ!F122+Гемодиализ!G122</f>
        <v>0</v>
      </c>
      <c r="E122" s="10">
        <f>ДС!D121+Гемодиализ!H122</f>
        <v>253924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11196</v>
      </c>
      <c r="G122" s="10">
        <f>СМП!D122</f>
        <v>0</v>
      </c>
      <c r="H122" s="10">
        <f t="shared" si="5"/>
        <v>265120</v>
      </c>
      <c r="I122" s="58"/>
      <c r="J122" s="10"/>
      <c r="K122" s="10">
        <f t="shared" si="4"/>
        <v>265120</v>
      </c>
    </row>
    <row r="123" spans="1:11" x14ac:dyDescent="0.2">
      <c r="A123" s="112">
        <v>118</v>
      </c>
      <c r="B123" s="102" t="s">
        <v>237</v>
      </c>
      <c r="C123" s="30" t="s">
        <v>238</v>
      </c>
      <c r="D123" s="10">
        <f>'КС '!D123+Гемодиализ!F123+Гемодиализ!G123</f>
        <v>0</v>
      </c>
      <c r="E123" s="10">
        <f>ДС!D122+Гемодиализ!H123</f>
        <v>0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3001908</v>
      </c>
      <c r="G123" s="10">
        <f>СМП!D123</f>
        <v>0</v>
      </c>
      <c r="H123" s="10">
        <f t="shared" si="5"/>
        <v>3001908</v>
      </c>
      <c r="I123" s="58"/>
      <c r="J123" s="10"/>
      <c r="K123" s="10">
        <f t="shared" si="4"/>
        <v>3001908</v>
      </c>
    </row>
    <row r="124" spans="1:11" ht="12.75" customHeight="1" x14ac:dyDescent="0.2">
      <c r="A124" s="112">
        <v>119</v>
      </c>
      <c r="B124" s="102" t="s">
        <v>239</v>
      </c>
      <c r="C124" s="30" t="s">
        <v>240</v>
      </c>
      <c r="D124" s="10">
        <f>'КС '!D124+Гемодиализ!F124+Гемодиализ!G124</f>
        <v>0</v>
      </c>
      <c r="E124" s="10">
        <f>ДС!D123+Гемодиализ!H124</f>
        <v>12739822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664632193</v>
      </c>
      <c r="G124" s="10">
        <f>СМП!D124</f>
        <v>0</v>
      </c>
      <c r="H124" s="10">
        <f t="shared" si="5"/>
        <v>677372015</v>
      </c>
      <c r="I124" s="58"/>
      <c r="J124" s="10"/>
      <c r="K124" s="10">
        <f t="shared" si="4"/>
        <v>677372015</v>
      </c>
    </row>
    <row r="125" spans="1:11" x14ac:dyDescent="0.2">
      <c r="A125" s="112">
        <v>120</v>
      </c>
      <c r="B125" s="108" t="s">
        <v>241</v>
      </c>
      <c r="C125" s="104" t="s">
        <v>242</v>
      </c>
      <c r="D125" s="10">
        <f>'КС '!D125+Гемодиализ!F125+Гемодиализ!G125</f>
        <v>0</v>
      </c>
      <c r="E125" s="10">
        <f>ДС!D124+Гемодиализ!H125</f>
        <v>0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40996472</v>
      </c>
      <c r="G125" s="10">
        <f>СМП!D125</f>
        <v>0</v>
      </c>
      <c r="H125" s="10">
        <f t="shared" si="5"/>
        <v>40996472</v>
      </c>
      <c r="I125" s="58"/>
      <c r="J125" s="10"/>
      <c r="K125" s="10">
        <f t="shared" si="4"/>
        <v>40996472</v>
      </c>
    </row>
    <row r="126" spans="1:11" x14ac:dyDescent="0.2">
      <c r="A126" s="112">
        <v>121</v>
      </c>
      <c r="B126" s="101" t="s">
        <v>243</v>
      </c>
      <c r="C126" s="30" t="s">
        <v>244</v>
      </c>
      <c r="D126" s="10">
        <f>'КС '!D126+Гемодиализ!F126+Гемодиализ!G126</f>
        <v>243294204</v>
      </c>
      <c r="E126" s="10">
        <f>ДС!D125+Гемодиализ!H126</f>
        <v>46634144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23578300</v>
      </c>
      <c r="G126" s="10">
        <f>СМП!D126</f>
        <v>0</v>
      </c>
      <c r="H126" s="10">
        <f t="shared" si="5"/>
        <v>313506648</v>
      </c>
      <c r="I126" s="58"/>
      <c r="J126" s="10"/>
      <c r="K126" s="10">
        <f t="shared" si="4"/>
        <v>313506648</v>
      </c>
    </row>
    <row r="127" spans="1:11" x14ac:dyDescent="0.2">
      <c r="A127" s="112">
        <v>122</v>
      </c>
      <c r="B127" s="102" t="s">
        <v>245</v>
      </c>
      <c r="C127" s="30" t="s">
        <v>246</v>
      </c>
      <c r="D127" s="10">
        <f>'КС '!D127+Гемодиализ!F127+Гемодиализ!G127</f>
        <v>74918</v>
      </c>
      <c r="E127" s="10">
        <f>ДС!D126+Гемодиализ!H127</f>
        <v>0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22722</v>
      </c>
      <c r="G127" s="10">
        <f>СМП!D127</f>
        <v>0</v>
      </c>
      <c r="H127" s="10">
        <f t="shared" si="5"/>
        <v>97640</v>
      </c>
      <c r="I127" s="58"/>
      <c r="J127" s="10"/>
      <c r="K127" s="10">
        <f t="shared" si="4"/>
        <v>97640</v>
      </c>
    </row>
    <row r="128" spans="1:11" x14ac:dyDescent="0.2">
      <c r="A128" s="112">
        <v>123</v>
      </c>
      <c r="B128" s="14" t="s">
        <v>247</v>
      </c>
      <c r="C128" s="109" t="s">
        <v>248</v>
      </c>
      <c r="D128" s="10">
        <f>'КС '!D128+Гемодиализ!F128+Гемодиализ!G128</f>
        <v>0</v>
      </c>
      <c r="E128" s="10">
        <f>ДС!D127+Гемодиализ!H128</f>
        <v>19460720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0</v>
      </c>
      <c r="G128" s="10">
        <f>СМП!D128</f>
        <v>0</v>
      </c>
      <c r="H128" s="10">
        <f t="shared" si="5"/>
        <v>19460720</v>
      </c>
      <c r="I128" s="58"/>
      <c r="J128" s="10"/>
      <c r="K128" s="10">
        <f t="shared" si="4"/>
        <v>19460720</v>
      </c>
    </row>
    <row r="129" spans="1:11" ht="24" x14ac:dyDescent="0.2">
      <c r="A129" s="112">
        <v>124</v>
      </c>
      <c r="B129" s="102" t="s">
        <v>249</v>
      </c>
      <c r="C129" s="30" t="s">
        <v>250</v>
      </c>
      <c r="D129" s="10">
        <f>'КС '!D129+Гемодиализ!F129+Гемодиализ!G129</f>
        <v>0</v>
      </c>
      <c r="E129" s="10">
        <f>ДС!D128+Гемодиализ!H129</f>
        <v>144931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0</v>
      </c>
      <c r="G129" s="10">
        <f>СМП!D129</f>
        <v>0</v>
      </c>
      <c r="H129" s="10">
        <f t="shared" si="5"/>
        <v>144931</v>
      </c>
      <c r="I129" s="58"/>
      <c r="J129" s="10"/>
      <c r="K129" s="10">
        <f t="shared" si="4"/>
        <v>144931</v>
      </c>
    </row>
    <row r="130" spans="1:11" ht="21.75" customHeight="1" x14ac:dyDescent="0.2">
      <c r="A130" s="112">
        <v>125</v>
      </c>
      <c r="B130" s="102" t="s">
        <v>251</v>
      </c>
      <c r="C130" s="30" t="s">
        <v>252</v>
      </c>
      <c r="D130" s="10">
        <f>'КС '!D130+Гемодиализ!F130+Гемодиализ!G130</f>
        <v>0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1215820</v>
      </c>
      <c r="G130" s="10">
        <f>СМП!D130</f>
        <v>0</v>
      </c>
      <c r="H130" s="10">
        <f t="shared" si="5"/>
        <v>1215820</v>
      </c>
      <c r="I130" s="58"/>
      <c r="J130" s="10"/>
      <c r="K130" s="10">
        <f t="shared" si="4"/>
        <v>1215820</v>
      </c>
    </row>
    <row r="131" spans="1:11" x14ac:dyDescent="0.2">
      <c r="A131" s="112">
        <v>126</v>
      </c>
      <c r="B131" s="101" t="s">
        <v>253</v>
      </c>
      <c r="C131" s="30" t="s">
        <v>391</v>
      </c>
      <c r="D131" s="10">
        <f>'КС '!D131+Гемодиализ!F131+Гемодиализ!G131</f>
        <v>0</v>
      </c>
      <c r="E131" s="10">
        <f>ДС!D130+Гемодиализ!H131</f>
        <v>124547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5716254</v>
      </c>
      <c r="G131" s="10">
        <f>СМП!D131</f>
        <v>0</v>
      </c>
      <c r="H131" s="10">
        <f t="shared" si="5"/>
        <v>5840801</v>
      </c>
      <c r="I131" s="58"/>
      <c r="J131" s="10"/>
      <c r="K131" s="10">
        <f t="shared" si="4"/>
        <v>5840801</v>
      </c>
    </row>
    <row r="132" spans="1:11" x14ac:dyDescent="0.2">
      <c r="A132" s="112">
        <v>127</v>
      </c>
      <c r="B132" s="14" t="s">
        <v>255</v>
      </c>
      <c r="C132" s="30" t="s">
        <v>256</v>
      </c>
      <c r="D132" s="10">
        <f>'КС '!D132+Гемодиализ!F132+Гемодиализ!G132</f>
        <v>0</v>
      </c>
      <c r="E132" s="10">
        <f>ДС!D131+Гемодиализ!H132</f>
        <v>0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5"/>
        <v>0</v>
      </c>
      <c r="I132" s="58">
        <f>'бюджет РБ'!D10</f>
        <v>78559758</v>
      </c>
      <c r="J132" s="10"/>
      <c r="K132" s="10">
        <f t="shared" si="4"/>
        <v>78559758</v>
      </c>
    </row>
    <row r="133" spans="1:11" x14ac:dyDescent="0.2">
      <c r="A133" s="112">
        <v>128</v>
      </c>
      <c r="B133" s="102" t="s">
        <v>257</v>
      </c>
      <c r="C133" s="30" t="s">
        <v>258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0</v>
      </c>
      <c r="G133" s="10">
        <f>СМП!D133</f>
        <v>0</v>
      </c>
      <c r="H133" s="10">
        <f t="shared" si="5"/>
        <v>0</v>
      </c>
      <c r="I133" s="58">
        <f>'бюджет РБ'!D11</f>
        <v>43283777</v>
      </c>
      <c r="J133" s="10"/>
      <c r="K133" s="10">
        <f t="shared" si="4"/>
        <v>43283777</v>
      </c>
    </row>
    <row r="134" spans="1:11" ht="24" customHeight="1" x14ac:dyDescent="0.2">
      <c r="A134" s="112">
        <v>129</v>
      </c>
      <c r="B134" s="14" t="s">
        <v>259</v>
      </c>
      <c r="C134" s="30" t="s">
        <v>260</v>
      </c>
      <c r="D134" s="10">
        <f>'КС '!D134+Гемодиализ!F134+Гемодиализ!G134</f>
        <v>0</v>
      </c>
      <c r="E134" s="10">
        <f>ДС!D133+Гемодиализ!H134</f>
        <v>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58775293</v>
      </c>
      <c r="G134" s="10">
        <f>СМП!D134</f>
        <v>0</v>
      </c>
      <c r="H134" s="10">
        <f t="shared" ref="H134:H153" si="6">D134+E134+F134+G134</f>
        <v>58775293</v>
      </c>
      <c r="I134" s="58"/>
      <c r="J134" s="10"/>
      <c r="K134" s="10">
        <f t="shared" ref="K134:K153" si="7">H134+I134+J134</f>
        <v>58775293</v>
      </c>
    </row>
    <row r="135" spans="1:11" x14ac:dyDescent="0.2">
      <c r="A135" s="112">
        <v>130</v>
      </c>
      <c r="B135" s="101" t="s">
        <v>261</v>
      </c>
      <c r="C135" s="30" t="s">
        <v>262</v>
      </c>
      <c r="D135" s="10">
        <f>'КС '!D135+Гемодиализ!F135+Гемодиализ!G135</f>
        <v>0</v>
      </c>
      <c r="E135" s="10">
        <f>ДС!D134+Гемодиализ!H135</f>
        <v>34366854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22722</v>
      </c>
      <c r="G135" s="10">
        <f>СМП!D135</f>
        <v>0</v>
      </c>
      <c r="H135" s="10">
        <f t="shared" si="6"/>
        <v>34389576</v>
      </c>
      <c r="I135" s="58"/>
      <c r="J135" s="10"/>
      <c r="K135" s="10">
        <f t="shared" si="7"/>
        <v>34389576</v>
      </c>
    </row>
    <row r="136" spans="1:11" x14ac:dyDescent="0.2">
      <c r="A136" s="112">
        <v>131</v>
      </c>
      <c r="B136" s="102" t="s">
        <v>263</v>
      </c>
      <c r="C136" s="30" t="s">
        <v>264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249394442</v>
      </c>
      <c r="G136" s="10">
        <f>СМП!D136</f>
        <v>0</v>
      </c>
      <c r="H136" s="10">
        <f t="shared" si="6"/>
        <v>249394442</v>
      </c>
      <c r="I136" s="58"/>
      <c r="J136" s="10"/>
      <c r="K136" s="10">
        <f t="shared" si="7"/>
        <v>249394442</v>
      </c>
    </row>
    <row r="137" spans="1:11" x14ac:dyDescent="0.2">
      <c r="A137" s="112">
        <v>132</v>
      </c>
      <c r="B137" s="102" t="s">
        <v>265</v>
      </c>
      <c r="C137" s="30" t="s">
        <v>266</v>
      </c>
      <c r="D137" s="10">
        <f>'КС '!D137+Гемодиализ!F137+Гемодиализ!G137</f>
        <v>0</v>
      </c>
      <c r="E137" s="10">
        <f>ДС!D136+Гемодиализ!H137</f>
        <v>190885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0</v>
      </c>
      <c r="G137" s="10">
        <f>СМП!D137</f>
        <v>0</v>
      </c>
      <c r="H137" s="10">
        <f t="shared" si="6"/>
        <v>190885</v>
      </c>
      <c r="I137" s="58"/>
      <c r="J137" s="10"/>
      <c r="K137" s="10">
        <f t="shared" si="7"/>
        <v>190885</v>
      </c>
    </row>
    <row r="138" spans="1:11" ht="13.5" customHeight="1" x14ac:dyDescent="0.2">
      <c r="A138" s="112">
        <v>133</v>
      </c>
      <c r="B138" s="102" t="s">
        <v>267</v>
      </c>
      <c r="C138" s="30" t="s">
        <v>268</v>
      </c>
      <c r="D138" s="10">
        <f>'КС '!D138+Гемодиализ!F138+Гемодиализ!G138</f>
        <v>1917069663</v>
      </c>
      <c r="E138" s="10">
        <f>ДС!D137+Гемодиализ!H138</f>
        <v>38237815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262733441</v>
      </c>
      <c r="G138" s="10">
        <f>СМП!D138</f>
        <v>0</v>
      </c>
      <c r="H138" s="10">
        <f t="shared" si="6"/>
        <v>2218040919</v>
      </c>
      <c r="I138" s="58"/>
      <c r="J138" s="10">
        <f>'бюджет РБ'!D64</f>
        <v>1571300</v>
      </c>
      <c r="K138" s="10">
        <f t="shared" si="7"/>
        <v>2219612219</v>
      </c>
    </row>
    <row r="139" spans="1:11" x14ac:dyDescent="0.2">
      <c r="A139" s="112">
        <v>134</v>
      </c>
      <c r="B139" s="102" t="s">
        <v>269</v>
      </c>
      <c r="C139" s="30" t="s">
        <v>270</v>
      </c>
      <c r="D139" s="10">
        <f>'КС '!D139+Гемодиализ!F139+Гемодиализ!G139</f>
        <v>3279426415.7719998</v>
      </c>
      <c r="E139" s="10">
        <f>ДС!D138+Гемодиализ!H139</f>
        <v>2280390938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459087930</v>
      </c>
      <c r="G139" s="10">
        <f>СМП!D139</f>
        <v>0</v>
      </c>
      <c r="H139" s="10">
        <f t="shared" si="6"/>
        <v>6018905283.7719994</v>
      </c>
      <c r="I139" s="58"/>
      <c r="J139" s="10">
        <f>'бюджет РБ'!D62+'бюджет РБ'!D82</f>
        <v>801397577</v>
      </c>
      <c r="K139" s="10">
        <f t="shared" si="7"/>
        <v>6820302860.7719994</v>
      </c>
    </row>
    <row r="140" spans="1:11" x14ac:dyDescent="0.2">
      <c r="A140" s="112">
        <v>135</v>
      </c>
      <c r="B140" s="102" t="s">
        <v>271</v>
      </c>
      <c r="C140" s="30" t="s">
        <v>272</v>
      </c>
      <c r="D140" s="10">
        <f>'КС '!D140+Гемодиализ!F140+Гемодиализ!G140</f>
        <v>1065560685</v>
      </c>
      <c r="E140" s="10">
        <f>ДС!D139+Гемодиализ!H140</f>
        <v>4940982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59295876</v>
      </c>
      <c r="G140" s="10">
        <f>СМП!D140</f>
        <v>0</v>
      </c>
      <c r="H140" s="10">
        <f t="shared" si="6"/>
        <v>1129797543</v>
      </c>
      <c r="I140" s="58"/>
      <c r="J140" s="10"/>
      <c r="K140" s="10">
        <f t="shared" si="7"/>
        <v>1129797543</v>
      </c>
    </row>
    <row r="141" spans="1:11" x14ac:dyDescent="0.2">
      <c r="A141" s="112">
        <v>136</v>
      </c>
      <c r="B141" s="14" t="s">
        <v>273</v>
      </c>
      <c r="C141" s="30" t="s">
        <v>274</v>
      </c>
      <c r="D141" s="10">
        <f>'КС '!D141+Гемодиализ!F141+Гемодиализ!G141</f>
        <v>926155183</v>
      </c>
      <c r="E141" s="10">
        <f>ДС!D140+Гемодиализ!H141</f>
        <v>58228393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118434012</v>
      </c>
      <c r="G141" s="10">
        <f>СМП!D141</f>
        <v>0</v>
      </c>
      <c r="H141" s="10">
        <f t="shared" si="6"/>
        <v>1102817588</v>
      </c>
      <c r="I141" s="58"/>
      <c r="J141" s="10"/>
      <c r="K141" s="10">
        <f t="shared" si="7"/>
        <v>1102817588</v>
      </c>
    </row>
    <row r="142" spans="1:11" ht="10.5" customHeight="1" x14ac:dyDescent="0.2">
      <c r="A142" s="112">
        <v>137</v>
      </c>
      <c r="B142" s="102" t="s">
        <v>275</v>
      </c>
      <c r="C142" s="30" t="s">
        <v>276</v>
      </c>
      <c r="D142" s="10">
        <f>'КС '!D142+Гемодиализ!F142+Гемодиализ!G142</f>
        <v>593291569</v>
      </c>
      <c r="E142" s="10">
        <f>ДС!D141+Гемодиализ!H142</f>
        <v>234551531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28073590</v>
      </c>
      <c r="G142" s="10">
        <f>СМП!D142</f>
        <v>0</v>
      </c>
      <c r="H142" s="10">
        <f t="shared" si="6"/>
        <v>855916690</v>
      </c>
      <c r="I142" s="58"/>
      <c r="J142" s="10"/>
      <c r="K142" s="10">
        <f t="shared" si="7"/>
        <v>855916690</v>
      </c>
    </row>
    <row r="143" spans="1:11" x14ac:dyDescent="0.2">
      <c r="A143" s="112">
        <v>138</v>
      </c>
      <c r="B143" s="14" t="s">
        <v>277</v>
      </c>
      <c r="C143" s="30" t="s">
        <v>278</v>
      </c>
      <c r="D143" s="10">
        <f>'КС '!D143+Гемодиализ!F143+Гемодиализ!G143</f>
        <v>177575550</v>
      </c>
      <c r="E143" s="10">
        <f>ДС!D142+Гемодиализ!H143</f>
        <v>30376204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78963981</v>
      </c>
      <c r="G143" s="10">
        <f>СМП!D143</f>
        <v>0</v>
      </c>
      <c r="H143" s="10">
        <f t="shared" si="6"/>
        <v>286915735</v>
      </c>
      <c r="I143" s="58"/>
      <c r="J143" s="10">
        <f>'бюджет РБ'!D57</f>
        <v>3730454</v>
      </c>
      <c r="K143" s="10">
        <f t="shared" si="7"/>
        <v>290646189</v>
      </c>
    </row>
    <row r="144" spans="1:11" x14ac:dyDescent="0.2">
      <c r="A144" s="112">
        <v>139</v>
      </c>
      <c r="B144" s="14" t="s">
        <v>279</v>
      </c>
      <c r="C144" s="30" t="s">
        <v>280</v>
      </c>
      <c r="D144" s="10">
        <f>'КС '!D144+Гемодиализ!F144+Гемодиализ!G144</f>
        <v>932096825</v>
      </c>
      <c r="E144" s="10">
        <f>ДС!D143+Гемодиализ!H144</f>
        <v>27242623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85341832</v>
      </c>
      <c r="G144" s="10">
        <f>СМП!D144</f>
        <v>0</v>
      </c>
      <c r="H144" s="10">
        <f t="shared" si="6"/>
        <v>1044681280</v>
      </c>
      <c r="I144" s="58"/>
      <c r="J144" s="10"/>
      <c r="K144" s="10">
        <f t="shared" si="7"/>
        <v>1044681280</v>
      </c>
    </row>
    <row r="145" spans="1:11" x14ac:dyDescent="0.2">
      <c r="A145" s="112">
        <v>140</v>
      </c>
      <c r="B145" s="102" t="s">
        <v>281</v>
      </c>
      <c r="C145" s="30" t="s">
        <v>282</v>
      </c>
      <c r="D145" s="10">
        <f>'КС '!D145+Гемодиализ!F145+Гемодиализ!G145</f>
        <v>0</v>
      </c>
      <c r="E145" s="10">
        <f>ДС!D144+Гемодиализ!H145</f>
        <v>59962562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127978784</v>
      </c>
      <c r="G145" s="10">
        <f>СМП!D145</f>
        <v>0</v>
      </c>
      <c r="H145" s="10">
        <f t="shared" si="6"/>
        <v>187941346</v>
      </c>
      <c r="I145" s="58"/>
      <c r="J145" s="10">
        <f>'бюджет РБ'!D56</f>
        <v>4908212</v>
      </c>
      <c r="K145" s="10">
        <f t="shared" si="7"/>
        <v>192849558</v>
      </c>
    </row>
    <row r="146" spans="1:11" x14ac:dyDescent="0.2">
      <c r="A146" s="112">
        <v>141</v>
      </c>
      <c r="B146" s="102" t="s">
        <v>283</v>
      </c>
      <c r="C146" s="30" t="s">
        <v>284</v>
      </c>
      <c r="D146" s="10">
        <f>'КС '!D146+Гемодиализ!F146+Гемодиализ!G146</f>
        <v>0</v>
      </c>
      <c r="E146" s="10">
        <f>ДС!D145+Гемодиализ!H146</f>
        <v>25532550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44659546</v>
      </c>
      <c r="G146" s="10">
        <f>СМП!D146</f>
        <v>0</v>
      </c>
      <c r="H146" s="10">
        <f t="shared" si="6"/>
        <v>70192096</v>
      </c>
      <c r="I146" s="58"/>
      <c r="J146" s="10"/>
      <c r="K146" s="10">
        <f t="shared" si="7"/>
        <v>70192096</v>
      </c>
    </row>
    <row r="147" spans="1:11" x14ac:dyDescent="0.2">
      <c r="A147" s="112">
        <v>142</v>
      </c>
      <c r="B147" s="102" t="s">
        <v>285</v>
      </c>
      <c r="C147" s="30" t="s">
        <v>286</v>
      </c>
      <c r="D147" s="10">
        <f>'КС '!D147+Гемодиализ!F147+Гемодиализ!G147</f>
        <v>474423251</v>
      </c>
      <c r="E147" s="10">
        <f>ДС!D146+Гемодиализ!H147</f>
        <v>18454714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29065943</v>
      </c>
      <c r="G147" s="10">
        <f>СМП!D147</f>
        <v>0</v>
      </c>
      <c r="H147" s="10">
        <f t="shared" si="6"/>
        <v>521943908</v>
      </c>
      <c r="I147" s="58"/>
      <c r="J147" s="10"/>
      <c r="K147" s="10">
        <f t="shared" si="7"/>
        <v>521943908</v>
      </c>
    </row>
    <row r="148" spans="1:11" x14ac:dyDescent="0.2">
      <c r="A148" s="112">
        <v>143</v>
      </c>
      <c r="B148" s="14" t="s">
        <v>287</v>
      </c>
      <c r="C148" s="30" t="s">
        <v>288</v>
      </c>
      <c r="D148" s="10">
        <f>'КС '!D148+Гемодиализ!F148+Гемодиализ!G148</f>
        <v>1031735662</v>
      </c>
      <c r="E148" s="10">
        <f>ДС!D147+Гемодиализ!H148</f>
        <v>0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87979705</v>
      </c>
      <c r="G148" s="10">
        <f>СМП!D148</f>
        <v>0</v>
      </c>
      <c r="H148" s="10">
        <f t="shared" si="6"/>
        <v>1119715367</v>
      </c>
      <c r="I148" s="58"/>
      <c r="J148" s="10"/>
      <c r="K148" s="10">
        <f t="shared" si="7"/>
        <v>1119715367</v>
      </c>
    </row>
    <row r="149" spans="1:11" x14ac:dyDescent="0.2">
      <c r="A149" s="112">
        <v>144</v>
      </c>
      <c r="B149" s="101" t="s">
        <v>289</v>
      </c>
      <c r="C149" s="30" t="s">
        <v>290</v>
      </c>
      <c r="D149" s="10">
        <f>'КС '!D149+Гемодиализ!F149+Гемодиализ!G149</f>
        <v>994077844</v>
      </c>
      <c r="E149" s="10">
        <f>ДС!D148+Гемодиализ!H149</f>
        <v>84836224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529789918</v>
      </c>
      <c r="G149" s="10">
        <f>СМП!D149</f>
        <v>0</v>
      </c>
      <c r="H149" s="10">
        <f t="shared" si="6"/>
        <v>1608703986</v>
      </c>
      <c r="I149" s="58"/>
      <c r="J149" s="10">
        <f>'бюджет РБ'!D59</f>
        <v>5231244</v>
      </c>
      <c r="K149" s="10">
        <f t="shared" si="7"/>
        <v>1613935230</v>
      </c>
    </row>
    <row r="150" spans="1:11" x14ac:dyDescent="0.2">
      <c r="A150" s="112">
        <v>145</v>
      </c>
      <c r="B150" s="102" t="s">
        <v>291</v>
      </c>
      <c r="C150" s="30" t="s">
        <v>292</v>
      </c>
      <c r="D150" s="10">
        <f>'КС '!D150+Гемодиализ!F150+Гемодиализ!G150</f>
        <v>1486267069</v>
      </c>
      <c r="E150" s="10">
        <f>ДС!D149+Гемодиализ!H150</f>
        <v>42171851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52262265</v>
      </c>
      <c r="G150" s="10">
        <f>СМП!D150</f>
        <v>0</v>
      </c>
      <c r="H150" s="10">
        <f t="shared" si="6"/>
        <v>1580701185</v>
      </c>
      <c r="I150" s="58"/>
      <c r="J150" s="10">
        <f>'бюджет РБ'!D61</f>
        <v>3137271</v>
      </c>
      <c r="K150" s="10">
        <f t="shared" si="7"/>
        <v>1583838456</v>
      </c>
    </row>
    <row r="151" spans="1:11" x14ac:dyDescent="0.2">
      <c r="A151" s="112">
        <v>146</v>
      </c>
      <c r="B151" s="14" t="s">
        <v>293</v>
      </c>
      <c r="C151" s="30" t="s">
        <v>294</v>
      </c>
      <c r="D151" s="10">
        <f>'КС '!D151+Гемодиализ!F151+Гемодиализ!G151</f>
        <v>0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44466608</v>
      </c>
      <c r="G151" s="10">
        <f>СМП!D151</f>
        <v>0</v>
      </c>
      <c r="H151" s="10">
        <f t="shared" si="6"/>
        <v>44466608</v>
      </c>
      <c r="I151" s="58"/>
      <c r="J151" s="10"/>
      <c r="K151" s="10">
        <f t="shared" si="7"/>
        <v>44466608</v>
      </c>
    </row>
    <row r="152" spans="1:11" x14ac:dyDescent="0.2">
      <c r="A152" s="112">
        <v>147</v>
      </c>
      <c r="B152" s="14" t="s">
        <v>295</v>
      </c>
      <c r="C152" s="30" t="s">
        <v>296</v>
      </c>
      <c r="D152" s="10">
        <f>'КС '!D152+Гемодиализ!F152+Гемодиализ!G152</f>
        <v>0</v>
      </c>
      <c r="E152" s="10">
        <f>ДС!D151+Гемодиализ!H152</f>
        <v>0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496524.6</v>
      </c>
      <c r="G152" s="10">
        <f>СМП!D152</f>
        <v>0</v>
      </c>
      <c r="H152" s="10">
        <f t="shared" si="6"/>
        <v>496524.6</v>
      </c>
      <c r="I152" s="58"/>
      <c r="J152" s="10"/>
      <c r="K152" s="10">
        <f t="shared" si="7"/>
        <v>496524.6</v>
      </c>
    </row>
    <row r="153" spans="1:11" ht="12.75" x14ac:dyDescent="0.2">
      <c r="A153" s="112">
        <v>148</v>
      </c>
      <c r="B153" s="110" t="s">
        <v>297</v>
      </c>
      <c r="C153" s="67" t="s">
        <v>298</v>
      </c>
      <c r="D153" s="10">
        <f>'КС '!D153+Гемодиализ!F153+Гемодиализ!G153</f>
        <v>0</v>
      </c>
      <c r="E153" s="10">
        <f>ДС!D152+Гемодиализ!H153</f>
        <v>309281830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216721234</v>
      </c>
      <c r="G153" s="10">
        <f>СМП!D153</f>
        <v>0</v>
      </c>
      <c r="H153" s="10">
        <f t="shared" si="6"/>
        <v>526003064</v>
      </c>
      <c r="I153" s="58">
        <f>'бюджет РБ'!D12</f>
        <v>82100000</v>
      </c>
      <c r="J153" s="10">
        <f>'бюджет РБ'!D73+'бюджет РБ'!D78</f>
        <v>235065143</v>
      </c>
      <c r="K153" s="10">
        <f t="shared" si="7"/>
        <v>843168207</v>
      </c>
    </row>
    <row r="154" spans="1:11" x14ac:dyDescent="0.2">
      <c r="E154" s="3"/>
      <c r="F154" s="3"/>
      <c r="G154" s="3"/>
      <c r="H154" s="3"/>
      <c r="I154" s="94"/>
      <c r="K154" s="3"/>
    </row>
  </sheetData>
  <mergeCells count="7">
    <mergeCell ref="K4:K5"/>
    <mergeCell ref="D4:H4"/>
    <mergeCell ref="A2:K2"/>
    <mergeCell ref="A4:A5"/>
    <mergeCell ref="B4:B5"/>
    <mergeCell ref="C4:C5"/>
    <mergeCell ref="I4:J4"/>
  </mergeCells>
  <pageMargins left="0.59055118110236227" right="0" top="0.19685039370078741" bottom="0" header="0" footer="0"/>
  <pageSetup paperSize="9" scale="53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K13" sqref="K1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20.42578125" style="3" customWidth="1"/>
    <col min="10" max="10" width="11.7109375" style="3" customWidth="1"/>
    <col min="11" max="16384" width="9.140625" style="3"/>
  </cols>
  <sheetData>
    <row r="2" spans="1:11" ht="30" customHeight="1" x14ac:dyDescent="0.2">
      <c r="A2" s="219" t="s">
        <v>342</v>
      </c>
      <c r="B2" s="219"/>
      <c r="C2" s="219"/>
      <c r="D2" s="219"/>
      <c r="E2" s="219"/>
      <c r="F2" s="219"/>
      <c r="G2" s="219"/>
      <c r="H2" s="219"/>
      <c r="I2" s="60"/>
      <c r="J2" s="60"/>
      <c r="K2" s="60"/>
    </row>
    <row r="3" spans="1:11" x14ac:dyDescent="0.2">
      <c r="C3" s="4"/>
      <c r="D3" s="4"/>
      <c r="I3" s="3" t="s">
        <v>326</v>
      </c>
    </row>
    <row r="4" spans="1:11" s="5" customFormat="1" ht="24.75" customHeight="1" x14ac:dyDescent="0.2">
      <c r="A4" s="181" t="s">
        <v>0</v>
      </c>
      <c r="B4" s="181" t="s">
        <v>1</v>
      </c>
      <c r="C4" s="181" t="s">
        <v>2</v>
      </c>
      <c r="D4" s="221" t="s">
        <v>299</v>
      </c>
      <c r="E4" s="223" t="s">
        <v>394</v>
      </c>
      <c r="F4" s="223"/>
      <c r="G4" s="223"/>
      <c r="H4" s="223"/>
      <c r="I4" s="181" t="s">
        <v>396</v>
      </c>
    </row>
    <row r="5" spans="1:11" ht="82.5" customHeight="1" x14ac:dyDescent="0.2">
      <c r="A5" s="182"/>
      <c r="B5" s="182"/>
      <c r="C5" s="182"/>
      <c r="D5" s="222"/>
      <c r="E5" s="37" t="s">
        <v>308</v>
      </c>
      <c r="F5" s="37" t="s">
        <v>309</v>
      </c>
      <c r="G5" s="37" t="s">
        <v>310</v>
      </c>
      <c r="H5" s="37" t="s">
        <v>311</v>
      </c>
      <c r="I5" s="224"/>
    </row>
    <row r="6" spans="1:11" ht="12" customHeight="1" x14ac:dyDescent="0.2">
      <c r="A6" s="7">
        <v>1</v>
      </c>
      <c r="B6" s="8" t="s">
        <v>3</v>
      </c>
      <c r="C6" s="9" t="s">
        <v>4</v>
      </c>
      <c r="D6" s="76">
        <f>E6+F6+G6+H6</f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65"/>
      <c r="K6" s="65"/>
    </row>
    <row r="7" spans="1:11" x14ac:dyDescent="0.2">
      <c r="A7" s="7">
        <v>2</v>
      </c>
      <c r="B7" s="11" t="s">
        <v>5</v>
      </c>
      <c r="C7" s="9" t="s">
        <v>6</v>
      </c>
      <c r="D7" s="76">
        <f t="shared" ref="D7:D70" si="0">E7+F7+G7+H7</f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65"/>
      <c r="K7" s="65"/>
    </row>
    <row r="8" spans="1:11" x14ac:dyDescent="0.2">
      <c r="A8" s="7">
        <v>3</v>
      </c>
      <c r="B8" s="12" t="s">
        <v>7</v>
      </c>
      <c r="C8" s="13" t="s">
        <v>8</v>
      </c>
      <c r="D8" s="77">
        <f t="shared" si="0"/>
        <v>1164300</v>
      </c>
      <c r="E8" s="10">
        <v>0</v>
      </c>
      <c r="F8" s="10">
        <v>0</v>
      </c>
      <c r="G8" s="10">
        <v>0</v>
      </c>
      <c r="H8" s="10">
        <v>1164300</v>
      </c>
      <c r="I8" s="10"/>
      <c r="J8" s="65"/>
      <c r="K8" s="65"/>
    </row>
    <row r="9" spans="1:11" ht="14.25" customHeight="1" x14ac:dyDescent="0.2">
      <c r="A9" s="7">
        <v>4</v>
      </c>
      <c r="B9" s="8" t="s">
        <v>9</v>
      </c>
      <c r="C9" s="9" t="s">
        <v>10</v>
      </c>
      <c r="D9" s="76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65"/>
      <c r="K9" s="65"/>
    </row>
    <row r="10" spans="1:11" x14ac:dyDescent="0.2">
      <c r="A10" s="7">
        <v>5</v>
      </c>
      <c r="B10" s="8" t="s">
        <v>11</v>
      </c>
      <c r="C10" s="9" t="s">
        <v>12</v>
      </c>
      <c r="D10" s="76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65"/>
      <c r="K10" s="65"/>
    </row>
    <row r="11" spans="1:11" x14ac:dyDescent="0.2">
      <c r="A11" s="7">
        <v>6</v>
      </c>
      <c r="B11" s="12" t="s">
        <v>13</v>
      </c>
      <c r="C11" s="13" t="s">
        <v>14</v>
      </c>
      <c r="D11" s="77">
        <f t="shared" si="0"/>
        <v>3029100</v>
      </c>
      <c r="E11" s="10">
        <v>0</v>
      </c>
      <c r="F11" s="10">
        <v>0</v>
      </c>
      <c r="G11" s="10">
        <v>0</v>
      </c>
      <c r="H11" s="10">
        <v>3029100</v>
      </c>
      <c r="I11" s="10"/>
      <c r="J11" s="65"/>
      <c r="K11" s="65"/>
    </row>
    <row r="12" spans="1:11" x14ac:dyDescent="0.2">
      <c r="A12" s="7">
        <v>7</v>
      </c>
      <c r="B12" s="14" t="s">
        <v>15</v>
      </c>
      <c r="C12" s="15" t="s">
        <v>16</v>
      </c>
      <c r="D12" s="78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10"/>
      <c r="J12" s="65"/>
      <c r="K12" s="65"/>
    </row>
    <row r="13" spans="1:11" x14ac:dyDescent="0.2">
      <c r="A13" s="7">
        <v>8</v>
      </c>
      <c r="B13" s="12" t="s">
        <v>17</v>
      </c>
      <c r="C13" s="13" t="s">
        <v>18</v>
      </c>
      <c r="D13" s="77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10"/>
      <c r="J13" s="65"/>
      <c r="K13" s="65"/>
    </row>
    <row r="14" spans="1:11" x14ac:dyDescent="0.2">
      <c r="A14" s="7">
        <v>9</v>
      </c>
      <c r="B14" s="12" t="s">
        <v>19</v>
      </c>
      <c r="C14" s="13" t="s">
        <v>20</v>
      </c>
      <c r="D14" s="77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I14" s="10"/>
      <c r="J14" s="65"/>
      <c r="K14" s="65"/>
    </row>
    <row r="15" spans="1:11" x14ac:dyDescent="0.2">
      <c r="A15" s="7">
        <v>10</v>
      </c>
      <c r="B15" s="12" t="s">
        <v>21</v>
      </c>
      <c r="C15" s="13" t="s">
        <v>22</v>
      </c>
      <c r="D15" s="77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10"/>
      <c r="J15" s="65"/>
      <c r="K15" s="65"/>
    </row>
    <row r="16" spans="1:11" x14ac:dyDescent="0.2">
      <c r="A16" s="7">
        <v>11</v>
      </c>
      <c r="B16" s="12" t="s">
        <v>23</v>
      </c>
      <c r="C16" s="13" t="s">
        <v>24</v>
      </c>
      <c r="D16" s="77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I16" s="10"/>
      <c r="J16" s="65"/>
      <c r="K16" s="65"/>
    </row>
    <row r="17" spans="1:11" x14ac:dyDescent="0.2">
      <c r="A17" s="7">
        <v>12</v>
      </c>
      <c r="B17" s="12" t="s">
        <v>25</v>
      </c>
      <c r="C17" s="13" t="s">
        <v>26</v>
      </c>
      <c r="D17" s="77">
        <f t="shared" si="0"/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65"/>
      <c r="K17" s="65"/>
    </row>
    <row r="18" spans="1:11" x14ac:dyDescent="0.2">
      <c r="A18" s="7">
        <v>13</v>
      </c>
      <c r="B18" s="8" t="s">
        <v>27</v>
      </c>
      <c r="C18" s="13" t="s">
        <v>28</v>
      </c>
      <c r="D18" s="77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65"/>
      <c r="K18" s="65"/>
    </row>
    <row r="19" spans="1:11" x14ac:dyDescent="0.2">
      <c r="A19" s="7">
        <v>14</v>
      </c>
      <c r="B19" s="8" t="s">
        <v>29</v>
      </c>
      <c r="C19" s="9" t="s">
        <v>30</v>
      </c>
      <c r="D19" s="76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65"/>
      <c r="K19" s="65"/>
    </row>
    <row r="20" spans="1:11" x14ac:dyDescent="0.2">
      <c r="A20" s="7">
        <v>15</v>
      </c>
      <c r="B20" s="12" t="s">
        <v>31</v>
      </c>
      <c r="C20" s="13" t="s">
        <v>32</v>
      </c>
      <c r="D20" s="77">
        <f t="shared" si="0"/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65"/>
      <c r="K20" s="65"/>
    </row>
    <row r="21" spans="1:11" x14ac:dyDescent="0.2">
      <c r="A21" s="7">
        <v>16</v>
      </c>
      <c r="B21" s="12" t="s">
        <v>33</v>
      </c>
      <c r="C21" s="13" t="s">
        <v>34</v>
      </c>
      <c r="D21" s="77">
        <f t="shared" si="0"/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65"/>
      <c r="K21" s="65"/>
    </row>
    <row r="22" spans="1:11" x14ac:dyDescent="0.2">
      <c r="A22" s="7">
        <v>17</v>
      </c>
      <c r="B22" s="12" t="s">
        <v>35</v>
      </c>
      <c r="C22" s="13" t="s">
        <v>36</v>
      </c>
      <c r="D22" s="77">
        <f t="shared" si="0"/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65"/>
      <c r="K22" s="65"/>
    </row>
    <row r="23" spans="1:11" x14ac:dyDescent="0.2">
      <c r="A23" s="7">
        <v>18</v>
      </c>
      <c r="B23" s="12" t="s">
        <v>37</v>
      </c>
      <c r="C23" s="13" t="s">
        <v>38</v>
      </c>
      <c r="D23" s="77">
        <f t="shared" si="0"/>
        <v>2985000</v>
      </c>
      <c r="E23" s="10">
        <v>0</v>
      </c>
      <c r="F23" s="10">
        <v>0</v>
      </c>
      <c r="G23" s="10">
        <v>0</v>
      </c>
      <c r="H23" s="10">
        <v>2985000</v>
      </c>
      <c r="I23" s="10"/>
      <c r="J23" s="65"/>
      <c r="K23" s="65"/>
    </row>
    <row r="24" spans="1:11" x14ac:dyDescent="0.2">
      <c r="A24" s="7">
        <v>19</v>
      </c>
      <c r="B24" s="8" t="s">
        <v>39</v>
      </c>
      <c r="C24" s="9" t="s">
        <v>40</v>
      </c>
      <c r="D24" s="76">
        <f t="shared" si="0"/>
        <v>0</v>
      </c>
      <c r="E24" s="10">
        <v>0</v>
      </c>
      <c r="F24" s="10">
        <v>0</v>
      </c>
      <c r="G24" s="10">
        <v>0</v>
      </c>
      <c r="H24" s="10">
        <v>0</v>
      </c>
      <c r="I24" s="10"/>
      <c r="J24" s="65"/>
      <c r="K24" s="65"/>
    </row>
    <row r="25" spans="1:11" x14ac:dyDescent="0.2">
      <c r="A25" s="7">
        <v>20</v>
      </c>
      <c r="B25" s="8" t="s">
        <v>41</v>
      </c>
      <c r="C25" s="9" t="s">
        <v>42</v>
      </c>
      <c r="D25" s="76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I25" s="10"/>
      <c r="J25" s="65"/>
      <c r="K25" s="65"/>
    </row>
    <row r="26" spans="1:11" x14ac:dyDescent="0.2">
      <c r="A26" s="7">
        <v>21</v>
      </c>
      <c r="B26" s="8" t="s">
        <v>43</v>
      </c>
      <c r="C26" s="9" t="s">
        <v>44</v>
      </c>
      <c r="D26" s="76">
        <f t="shared" si="0"/>
        <v>0</v>
      </c>
      <c r="E26" s="27">
        <v>0</v>
      </c>
      <c r="F26" s="27">
        <v>0</v>
      </c>
      <c r="G26" s="27">
        <v>0</v>
      </c>
      <c r="H26" s="27">
        <v>0</v>
      </c>
      <c r="I26" s="27"/>
      <c r="J26" s="65"/>
      <c r="K26" s="65"/>
    </row>
    <row r="27" spans="1:11" x14ac:dyDescent="0.2">
      <c r="A27" s="7">
        <v>22</v>
      </c>
      <c r="B27" s="8" t="s">
        <v>45</v>
      </c>
      <c r="C27" s="9" t="s">
        <v>46</v>
      </c>
      <c r="D27" s="76">
        <f t="shared" si="0"/>
        <v>2388000</v>
      </c>
      <c r="E27" s="10">
        <v>0</v>
      </c>
      <c r="F27" s="10">
        <v>0</v>
      </c>
      <c r="G27" s="10">
        <v>0</v>
      </c>
      <c r="H27" s="10">
        <v>2388000</v>
      </c>
      <c r="I27" s="10"/>
      <c r="J27" s="65"/>
      <c r="K27" s="65"/>
    </row>
    <row r="28" spans="1:11" x14ac:dyDescent="0.2">
      <c r="A28" s="7">
        <v>23</v>
      </c>
      <c r="B28" s="12" t="s">
        <v>47</v>
      </c>
      <c r="C28" s="13" t="s">
        <v>48</v>
      </c>
      <c r="D28" s="77">
        <f t="shared" si="0"/>
        <v>0</v>
      </c>
      <c r="E28" s="10">
        <v>0</v>
      </c>
      <c r="F28" s="10">
        <v>0</v>
      </c>
      <c r="G28" s="10">
        <v>0</v>
      </c>
      <c r="H28" s="10">
        <v>0</v>
      </c>
      <c r="I28" s="10"/>
      <c r="J28" s="65"/>
      <c r="K28" s="65"/>
    </row>
    <row r="29" spans="1:11" ht="12" customHeight="1" x14ac:dyDescent="0.2">
      <c r="A29" s="7">
        <v>24</v>
      </c>
      <c r="B29" s="12" t="s">
        <v>49</v>
      </c>
      <c r="C29" s="13" t="s">
        <v>50</v>
      </c>
      <c r="D29" s="77">
        <f t="shared" si="0"/>
        <v>0</v>
      </c>
      <c r="E29" s="10">
        <v>0</v>
      </c>
      <c r="F29" s="10">
        <v>0</v>
      </c>
      <c r="G29" s="10">
        <v>0</v>
      </c>
      <c r="H29" s="10">
        <v>0</v>
      </c>
      <c r="I29" s="10"/>
      <c r="J29" s="65"/>
      <c r="K29" s="65"/>
    </row>
    <row r="30" spans="1:11" ht="24" x14ac:dyDescent="0.2">
      <c r="A30" s="7">
        <v>25</v>
      </c>
      <c r="B30" s="12" t="s">
        <v>51</v>
      </c>
      <c r="C30" s="13" t="s">
        <v>52</v>
      </c>
      <c r="D30" s="77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/>
      <c r="J30" s="65"/>
      <c r="K30" s="65"/>
    </row>
    <row r="31" spans="1:11" x14ac:dyDescent="0.2">
      <c r="A31" s="7">
        <v>26</v>
      </c>
      <c r="B31" s="8" t="s">
        <v>53</v>
      </c>
      <c r="C31" s="15" t="s">
        <v>54</v>
      </c>
      <c r="D31" s="78">
        <f t="shared" si="0"/>
        <v>1265172</v>
      </c>
      <c r="E31" s="10">
        <v>0</v>
      </c>
      <c r="F31" s="10">
        <v>1265172</v>
      </c>
      <c r="G31" s="10">
        <v>0</v>
      </c>
      <c r="H31" s="10">
        <v>0</v>
      </c>
      <c r="I31" s="10"/>
      <c r="J31" s="65"/>
      <c r="K31" s="65"/>
    </row>
    <row r="32" spans="1:11" x14ac:dyDescent="0.2">
      <c r="A32" s="7">
        <v>27</v>
      </c>
      <c r="B32" s="12" t="s">
        <v>55</v>
      </c>
      <c r="C32" s="13" t="s">
        <v>56</v>
      </c>
      <c r="D32" s="77">
        <f t="shared" si="0"/>
        <v>5953050</v>
      </c>
      <c r="E32" s="10">
        <v>0</v>
      </c>
      <c r="F32" s="10">
        <v>0</v>
      </c>
      <c r="G32" s="10">
        <v>0</v>
      </c>
      <c r="H32" s="10">
        <v>5953050</v>
      </c>
      <c r="I32" s="10"/>
      <c r="J32" s="65"/>
      <c r="K32" s="65"/>
    </row>
    <row r="33" spans="1:11" ht="24" customHeight="1" x14ac:dyDescent="0.2">
      <c r="A33" s="7">
        <v>28</v>
      </c>
      <c r="B33" s="12" t="s">
        <v>57</v>
      </c>
      <c r="C33" s="13" t="s">
        <v>58</v>
      </c>
      <c r="D33" s="77">
        <f t="shared" si="0"/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65"/>
      <c r="K33" s="65"/>
    </row>
    <row r="34" spans="1:11" ht="12" customHeight="1" x14ac:dyDescent="0.2">
      <c r="A34" s="7">
        <v>29</v>
      </c>
      <c r="B34" s="8" t="s">
        <v>59</v>
      </c>
      <c r="C34" s="9" t="s">
        <v>60</v>
      </c>
      <c r="D34" s="76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/>
      <c r="J34" s="65"/>
      <c r="K34" s="65"/>
    </row>
    <row r="35" spans="1:11" x14ac:dyDescent="0.2">
      <c r="A35" s="7">
        <v>30</v>
      </c>
      <c r="B35" s="11" t="s">
        <v>61</v>
      </c>
      <c r="C35" s="15" t="s">
        <v>62</v>
      </c>
      <c r="D35" s="78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65"/>
      <c r="K35" s="65"/>
    </row>
    <row r="36" spans="1:11" ht="24" x14ac:dyDescent="0.2">
      <c r="A36" s="7">
        <v>31</v>
      </c>
      <c r="B36" s="8" t="s">
        <v>63</v>
      </c>
      <c r="C36" s="9" t="s">
        <v>64</v>
      </c>
      <c r="D36" s="76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/>
      <c r="J36" s="65"/>
      <c r="K36" s="65"/>
    </row>
    <row r="37" spans="1:11" x14ac:dyDescent="0.2">
      <c r="A37" s="7">
        <v>32</v>
      </c>
      <c r="B37" s="12" t="s">
        <v>65</v>
      </c>
      <c r="C37" s="13" t="s">
        <v>66</v>
      </c>
      <c r="D37" s="77">
        <f t="shared" si="0"/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65"/>
      <c r="K37" s="65"/>
    </row>
    <row r="38" spans="1:11" x14ac:dyDescent="0.2">
      <c r="A38" s="7">
        <v>33</v>
      </c>
      <c r="B38" s="11" t="s">
        <v>67</v>
      </c>
      <c r="C38" s="9" t="s">
        <v>68</v>
      </c>
      <c r="D38" s="76">
        <f t="shared" si="0"/>
        <v>2089500</v>
      </c>
      <c r="E38" s="10">
        <v>0</v>
      </c>
      <c r="F38" s="10">
        <v>0</v>
      </c>
      <c r="G38" s="10">
        <v>0</v>
      </c>
      <c r="H38" s="10">
        <v>2089500</v>
      </c>
      <c r="I38" s="10"/>
      <c r="J38" s="65"/>
      <c r="K38" s="65"/>
    </row>
    <row r="39" spans="1:11" x14ac:dyDescent="0.2">
      <c r="A39" s="7">
        <v>34</v>
      </c>
      <c r="B39" s="14" t="s">
        <v>69</v>
      </c>
      <c r="C39" s="15" t="s">
        <v>70</v>
      </c>
      <c r="D39" s="78">
        <f t="shared" si="0"/>
        <v>3283500</v>
      </c>
      <c r="E39" s="27">
        <v>0</v>
      </c>
      <c r="F39" s="27">
        <v>0</v>
      </c>
      <c r="G39" s="27">
        <v>0</v>
      </c>
      <c r="H39" s="27">
        <v>3283500</v>
      </c>
      <c r="I39" s="27"/>
      <c r="J39" s="65"/>
      <c r="K39" s="65"/>
    </row>
    <row r="40" spans="1:11" x14ac:dyDescent="0.2">
      <c r="A40" s="7">
        <v>35</v>
      </c>
      <c r="B40" s="8" t="s">
        <v>71</v>
      </c>
      <c r="C40" s="9" t="s">
        <v>72</v>
      </c>
      <c r="D40" s="76">
        <f t="shared" si="0"/>
        <v>0</v>
      </c>
      <c r="E40" s="10">
        <v>0</v>
      </c>
      <c r="F40" s="10">
        <v>0</v>
      </c>
      <c r="G40" s="10">
        <v>0</v>
      </c>
      <c r="H40" s="10">
        <v>0</v>
      </c>
      <c r="I40" s="10"/>
      <c r="J40" s="65"/>
      <c r="K40" s="65"/>
    </row>
    <row r="41" spans="1:11" x14ac:dyDescent="0.2">
      <c r="A41" s="7">
        <v>36</v>
      </c>
      <c r="B41" s="11" t="s">
        <v>73</v>
      </c>
      <c r="C41" s="9" t="s">
        <v>74</v>
      </c>
      <c r="D41" s="76">
        <f t="shared" si="0"/>
        <v>0</v>
      </c>
      <c r="E41" s="10">
        <v>0</v>
      </c>
      <c r="F41" s="10">
        <v>0</v>
      </c>
      <c r="G41" s="10">
        <v>0</v>
      </c>
      <c r="H41" s="10">
        <v>0</v>
      </c>
      <c r="I41" s="10"/>
      <c r="J41" s="65"/>
      <c r="K41" s="65"/>
    </row>
    <row r="42" spans="1:11" x14ac:dyDescent="0.2">
      <c r="A42" s="7">
        <v>37</v>
      </c>
      <c r="B42" s="12" t="s">
        <v>75</v>
      </c>
      <c r="C42" s="13" t="s">
        <v>76</v>
      </c>
      <c r="D42" s="77">
        <f t="shared" si="0"/>
        <v>0</v>
      </c>
      <c r="E42" s="10">
        <v>0</v>
      </c>
      <c r="F42" s="10">
        <v>0</v>
      </c>
      <c r="G42" s="10">
        <v>0</v>
      </c>
      <c r="H42" s="10">
        <v>0</v>
      </c>
      <c r="I42" s="10"/>
      <c r="J42" s="65"/>
      <c r="K42" s="65"/>
    </row>
    <row r="43" spans="1:11" x14ac:dyDescent="0.2">
      <c r="A43" s="7">
        <v>38</v>
      </c>
      <c r="B43" s="11" t="s">
        <v>77</v>
      </c>
      <c r="C43" s="9" t="s">
        <v>78</v>
      </c>
      <c r="D43" s="76">
        <f t="shared" si="0"/>
        <v>0</v>
      </c>
      <c r="E43" s="10">
        <v>0</v>
      </c>
      <c r="F43" s="10">
        <v>0</v>
      </c>
      <c r="G43" s="10">
        <v>0</v>
      </c>
      <c r="H43" s="10">
        <v>0</v>
      </c>
      <c r="I43" s="10"/>
      <c r="J43" s="65"/>
      <c r="K43" s="65"/>
    </row>
    <row r="44" spans="1:11" x14ac:dyDescent="0.2">
      <c r="A44" s="7">
        <v>39</v>
      </c>
      <c r="B44" s="8" t="s">
        <v>79</v>
      </c>
      <c r="C44" s="9" t="s">
        <v>80</v>
      </c>
      <c r="D44" s="76">
        <f t="shared" si="0"/>
        <v>0</v>
      </c>
      <c r="E44" s="27">
        <v>0</v>
      </c>
      <c r="F44" s="27">
        <v>0</v>
      </c>
      <c r="G44" s="27">
        <v>0</v>
      </c>
      <c r="H44" s="27">
        <v>0</v>
      </c>
      <c r="I44" s="27"/>
      <c r="J44" s="65"/>
      <c r="K44" s="65"/>
    </row>
    <row r="45" spans="1:11" x14ac:dyDescent="0.2">
      <c r="A45" s="7">
        <v>40</v>
      </c>
      <c r="B45" s="16" t="s">
        <v>81</v>
      </c>
      <c r="C45" s="17" t="s">
        <v>82</v>
      </c>
      <c r="D45" s="79">
        <f t="shared" si="0"/>
        <v>0</v>
      </c>
      <c r="E45" s="10">
        <v>0</v>
      </c>
      <c r="F45" s="10">
        <v>0</v>
      </c>
      <c r="G45" s="10">
        <v>0</v>
      </c>
      <c r="H45" s="10">
        <v>0</v>
      </c>
      <c r="I45" s="10"/>
      <c r="J45" s="65"/>
      <c r="K45" s="65"/>
    </row>
    <row r="46" spans="1:11" x14ac:dyDescent="0.2">
      <c r="A46" s="7">
        <v>41</v>
      </c>
      <c r="B46" s="8" t="s">
        <v>83</v>
      </c>
      <c r="C46" s="9" t="s">
        <v>84</v>
      </c>
      <c r="D46" s="76">
        <f t="shared" si="0"/>
        <v>0</v>
      </c>
      <c r="E46" s="10">
        <v>0</v>
      </c>
      <c r="F46" s="10">
        <v>0</v>
      </c>
      <c r="G46" s="10">
        <v>0</v>
      </c>
      <c r="H46" s="10">
        <v>0</v>
      </c>
      <c r="I46" s="10"/>
      <c r="J46" s="65"/>
      <c r="K46" s="65"/>
    </row>
    <row r="47" spans="1:11" x14ac:dyDescent="0.2">
      <c r="A47" s="7">
        <v>42</v>
      </c>
      <c r="B47" s="14" t="s">
        <v>85</v>
      </c>
      <c r="C47" s="15" t="s">
        <v>86</v>
      </c>
      <c r="D47" s="78">
        <f t="shared" si="0"/>
        <v>0</v>
      </c>
      <c r="E47" s="10">
        <v>0</v>
      </c>
      <c r="F47" s="10">
        <v>0</v>
      </c>
      <c r="G47" s="10">
        <v>0</v>
      </c>
      <c r="H47" s="10">
        <v>0</v>
      </c>
      <c r="I47" s="10"/>
      <c r="J47" s="65"/>
      <c r="K47" s="65"/>
    </row>
    <row r="48" spans="1:11" x14ac:dyDescent="0.2">
      <c r="A48" s="7">
        <v>43</v>
      </c>
      <c r="B48" s="12" t="s">
        <v>87</v>
      </c>
      <c r="C48" s="13" t="s">
        <v>88</v>
      </c>
      <c r="D48" s="77">
        <f t="shared" si="0"/>
        <v>0</v>
      </c>
      <c r="E48" s="10">
        <v>0</v>
      </c>
      <c r="F48" s="10">
        <v>0</v>
      </c>
      <c r="G48" s="10">
        <v>0</v>
      </c>
      <c r="H48" s="10">
        <v>0</v>
      </c>
      <c r="I48" s="10"/>
      <c r="J48" s="65"/>
      <c r="K48" s="65"/>
    </row>
    <row r="49" spans="1:11" x14ac:dyDescent="0.2">
      <c r="A49" s="7">
        <v>44</v>
      </c>
      <c r="B49" s="11" t="s">
        <v>89</v>
      </c>
      <c r="C49" s="9" t="s">
        <v>90</v>
      </c>
      <c r="D49" s="76">
        <f t="shared" si="0"/>
        <v>0</v>
      </c>
      <c r="E49" s="10">
        <v>0</v>
      </c>
      <c r="F49" s="10">
        <v>0</v>
      </c>
      <c r="G49" s="10">
        <v>0</v>
      </c>
      <c r="H49" s="10">
        <v>0</v>
      </c>
      <c r="I49" s="10"/>
      <c r="J49" s="65"/>
      <c r="K49" s="65"/>
    </row>
    <row r="50" spans="1:11" x14ac:dyDescent="0.2">
      <c r="A50" s="7">
        <v>45</v>
      </c>
      <c r="B50" s="12" t="s">
        <v>91</v>
      </c>
      <c r="C50" s="13" t="s">
        <v>92</v>
      </c>
      <c r="D50" s="77">
        <f t="shared" si="0"/>
        <v>2985000</v>
      </c>
      <c r="E50" s="10">
        <v>0</v>
      </c>
      <c r="F50" s="10">
        <v>0</v>
      </c>
      <c r="G50" s="10">
        <v>0</v>
      </c>
      <c r="H50" s="10">
        <v>2985000</v>
      </c>
      <c r="I50" s="10"/>
      <c r="J50" s="65"/>
      <c r="K50" s="65"/>
    </row>
    <row r="51" spans="1:11" x14ac:dyDescent="0.2">
      <c r="A51" s="7">
        <v>46</v>
      </c>
      <c r="B51" s="8" t="s">
        <v>93</v>
      </c>
      <c r="C51" s="9" t="s">
        <v>94</v>
      </c>
      <c r="D51" s="76">
        <f t="shared" si="0"/>
        <v>0</v>
      </c>
      <c r="E51" s="10">
        <v>0</v>
      </c>
      <c r="F51" s="10">
        <v>0</v>
      </c>
      <c r="G51" s="10">
        <v>0</v>
      </c>
      <c r="H51" s="10">
        <v>0</v>
      </c>
      <c r="I51" s="10"/>
      <c r="J51" s="65"/>
      <c r="K51" s="65"/>
    </row>
    <row r="52" spans="1:11" ht="10.5" customHeight="1" x14ac:dyDescent="0.2">
      <c r="A52" s="7">
        <v>47</v>
      </c>
      <c r="B52" s="8" t="s">
        <v>95</v>
      </c>
      <c r="C52" s="9" t="s">
        <v>96</v>
      </c>
      <c r="D52" s="76">
        <f t="shared" si="0"/>
        <v>0</v>
      </c>
      <c r="E52" s="10">
        <v>0</v>
      </c>
      <c r="F52" s="10">
        <v>0</v>
      </c>
      <c r="G52" s="10">
        <v>0</v>
      </c>
      <c r="H52" s="10">
        <v>0</v>
      </c>
      <c r="I52" s="10"/>
      <c r="J52" s="65"/>
      <c r="K52" s="65"/>
    </row>
    <row r="53" spans="1:11" x14ac:dyDescent="0.2">
      <c r="A53" s="7">
        <v>48</v>
      </c>
      <c r="B53" s="18" t="s">
        <v>97</v>
      </c>
      <c r="C53" s="19" t="s">
        <v>98</v>
      </c>
      <c r="D53" s="80">
        <f>E53+F53+G53+H53</f>
        <v>0</v>
      </c>
      <c r="E53" s="10">
        <v>0</v>
      </c>
      <c r="F53" s="10">
        <v>0</v>
      </c>
      <c r="G53" s="10">
        <v>0</v>
      </c>
      <c r="H53" s="10">
        <v>0</v>
      </c>
      <c r="I53" s="10"/>
      <c r="J53" s="65"/>
      <c r="K53" s="65"/>
    </row>
    <row r="54" spans="1:11" x14ac:dyDescent="0.2">
      <c r="A54" s="7">
        <v>49</v>
      </c>
      <c r="B54" s="12" t="s">
        <v>99</v>
      </c>
      <c r="C54" s="13" t="s">
        <v>100</v>
      </c>
      <c r="D54" s="77">
        <f t="shared" si="0"/>
        <v>0</v>
      </c>
      <c r="E54" s="10">
        <v>0</v>
      </c>
      <c r="F54" s="10">
        <v>0</v>
      </c>
      <c r="G54" s="10">
        <v>0</v>
      </c>
      <c r="H54" s="10">
        <v>0</v>
      </c>
      <c r="I54" s="10"/>
      <c r="J54" s="65"/>
      <c r="K54" s="65"/>
    </row>
    <row r="55" spans="1:11" x14ac:dyDescent="0.2">
      <c r="A55" s="7">
        <v>50</v>
      </c>
      <c r="B55" s="11" t="s">
        <v>101</v>
      </c>
      <c r="C55" s="9" t="s">
        <v>102</v>
      </c>
      <c r="D55" s="76">
        <f t="shared" si="0"/>
        <v>0</v>
      </c>
      <c r="E55" s="10">
        <v>0</v>
      </c>
      <c r="F55" s="10">
        <v>0</v>
      </c>
      <c r="G55" s="10">
        <v>0</v>
      </c>
      <c r="H55" s="10">
        <v>0</v>
      </c>
      <c r="I55" s="10"/>
      <c r="J55" s="65"/>
      <c r="K55" s="65"/>
    </row>
    <row r="56" spans="1:11" ht="10.5" customHeight="1" x14ac:dyDescent="0.2">
      <c r="A56" s="7">
        <v>51</v>
      </c>
      <c r="B56" s="12" t="s">
        <v>103</v>
      </c>
      <c r="C56" s="13" t="s">
        <v>104</v>
      </c>
      <c r="D56" s="77">
        <f t="shared" si="0"/>
        <v>0</v>
      </c>
      <c r="E56" s="10">
        <v>0</v>
      </c>
      <c r="F56" s="10">
        <v>0</v>
      </c>
      <c r="G56" s="10">
        <v>0</v>
      </c>
      <c r="H56" s="10">
        <v>0</v>
      </c>
      <c r="I56" s="10"/>
      <c r="J56" s="65"/>
      <c r="K56" s="65"/>
    </row>
    <row r="57" spans="1:11" x14ac:dyDescent="0.2">
      <c r="A57" s="7">
        <v>52</v>
      </c>
      <c r="B57" s="11" t="s">
        <v>105</v>
      </c>
      <c r="C57" s="9" t="s">
        <v>106</v>
      </c>
      <c r="D57" s="76">
        <f t="shared" si="0"/>
        <v>0</v>
      </c>
      <c r="E57" s="10">
        <v>0</v>
      </c>
      <c r="F57" s="10">
        <v>0</v>
      </c>
      <c r="G57" s="10">
        <v>0</v>
      </c>
      <c r="H57" s="10">
        <v>0</v>
      </c>
      <c r="I57" s="10"/>
      <c r="J57" s="65"/>
      <c r="K57" s="65"/>
    </row>
    <row r="58" spans="1:11" x14ac:dyDescent="0.2">
      <c r="A58" s="7">
        <v>53</v>
      </c>
      <c r="B58" s="12" t="s">
        <v>107</v>
      </c>
      <c r="C58" s="13" t="s">
        <v>108</v>
      </c>
      <c r="D58" s="77">
        <f t="shared" si="0"/>
        <v>0</v>
      </c>
      <c r="E58" s="10">
        <v>0</v>
      </c>
      <c r="F58" s="10">
        <v>0</v>
      </c>
      <c r="G58" s="10">
        <v>0</v>
      </c>
      <c r="H58" s="10">
        <v>0</v>
      </c>
      <c r="I58" s="10"/>
      <c r="J58" s="65"/>
      <c r="K58" s="65"/>
    </row>
    <row r="59" spans="1:11" x14ac:dyDescent="0.2">
      <c r="A59" s="7">
        <v>54</v>
      </c>
      <c r="B59" s="12" t="s">
        <v>109</v>
      </c>
      <c r="C59" s="13" t="s">
        <v>110</v>
      </c>
      <c r="D59" s="77">
        <f t="shared" si="0"/>
        <v>1806250</v>
      </c>
      <c r="E59" s="10">
        <v>0</v>
      </c>
      <c r="F59" s="10">
        <v>0</v>
      </c>
      <c r="G59" s="10">
        <v>0</v>
      </c>
      <c r="H59" s="10">
        <v>1806250</v>
      </c>
      <c r="I59" s="10"/>
      <c r="J59" s="65"/>
      <c r="K59" s="65"/>
    </row>
    <row r="60" spans="1:11" x14ac:dyDescent="0.2">
      <c r="A60" s="7">
        <v>55</v>
      </c>
      <c r="B60" s="12" t="s">
        <v>111</v>
      </c>
      <c r="C60" s="13" t="s">
        <v>112</v>
      </c>
      <c r="D60" s="77">
        <f t="shared" si="0"/>
        <v>0</v>
      </c>
      <c r="E60" s="10">
        <v>0</v>
      </c>
      <c r="F60" s="10">
        <v>0</v>
      </c>
      <c r="G60" s="10">
        <v>0</v>
      </c>
      <c r="H60" s="10">
        <v>0</v>
      </c>
      <c r="I60" s="10"/>
      <c r="J60" s="65"/>
      <c r="K60" s="65"/>
    </row>
    <row r="61" spans="1:11" x14ac:dyDescent="0.2">
      <c r="A61" s="7">
        <v>56</v>
      </c>
      <c r="B61" s="12" t="s">
        <v>113</v>
      </c>
      <c r="C61" s="13" t="s">
        <v>114</v>
      </c>
      <c r="D61" s="77">
        <f t="shared" si="0"/>
        <v>0</v>
      </c>
      <c r="E61" s="10">
        <v>0</v>
      </c>
      <c r="F61" s="10">
        <v>0</v>
      </c>
      <c r="G61" s="10">
        <v>0</v>
      </c>
      <c r="H61" s="10">
        <v>0</v>
      </c>
      <c r="I61" s="10"/>
      <c r="J61" s="65"/>
      <c r="K61" s="65"/>
    </row>
    <row r="62" spans="1:11" x14ac:dyDescent="0.2">
      <c r="A62" s="7">
        <v>57</v>
      </c>
      <c r="B62" s="12" t="s">
        <v>115</v>
      </c>
      <c r="C62" s="13" t="s">
        <v>116</v>
      </c>
      <c r="D62" s="77">
        <f t="shared" si="0"/>
        <v>0</v>
      </c>
      <c r="E62" s="10">
        <v>0</v>
      </c>
      <c r="F62" s="10">
        <v>0</v>
      </c>
      <c r="G62" s="10">
        <v>0</v>
      </c>
      <c r="H62" s="10">
        <v>0</v>
      </c>
      <c r="I62" s="10"/>
      <c r="J62" s="65"/>
      <c r="K62" s="65"/>
    </row>
    <row r="63" spans="1:11" ht="17.25" customHeight="1" x14ac:dyDescent="0.2">
      <c r="A63" s="7">
        <v>58</v>
      </c>
      <c r="B63" s="12" t="s">
        <v>117</v>
      </c>
      <c r="C63" s="13" t="s">
        <v>118</v>
      </c>
      <c r="D63" s="77">
        <f t="shared" si="0"/>
        <v>0</v>
      </c>
      <c r="E63" s="10">
        <v>0</v>
      </c>
      <c r="F63" s="10">
        <v>0</v>
      </c>
      <c r="G63" s="10">
        <v>0</v>
      </c>
      <c r="H63" s="10">
        <v>0</v>
      </c>
      <c r="I63" s="10"/>
      <c r="J63" s="65"/>
      <c r="K63" s="65"/>
    </row>
    <row r="64" spans="1:11" ht="15" customHeight="1" x14ac:dyDescent="0.2">
      <c r="A64" s="7">
        <v>59</v>
      </c>
      <c r="B64" s="11" t="s">
        <v>119</v>
      </c>
      <c r="C64" s="13" t="s">
        <v>120</v>
      </c>
      <c r="D64" s="77">
        <f t="shared" si="0"/>
        <v>0</v>
      </c>
      <c r="E64" s="10">
        <v>0</v>
      </c>
      <c r="F64" s="10">
        <v>0</v>
      </c>
      <c r="G64" s="10">
        <v>0</v>
      </c>
      <c r="H64" s="10">
        <v>0</v>
      </c>
      <c r="I64" s="10"/>
      <c r="J64" s="65"/>
      <c r="K64" s="65"/>
    </row>
    <row r="65" spans="1:11" ht="16.5" customHeight="1" x14ac:dyDescent="0.2">
      <c r="A65" s="7">
        <v>60</v>
      </c>
      <c r="B65" s="14" t="s">
        <v>121</v>
      </c>
      <c r="C65" s="15" t="s">
        <v>122</v>
      </c>
      <c r="D65" s="78">
        <f t="shared" si="0"/>
        <v>0</v>
      </c>
      <c r="E65" s="10">
        <v>0</v>
      </c>
      <c r="F65" s="10">
        <v>0</v>
      </c>
      <c r="G65" s="10">
        <v>0</v>
      </c>
      <c r="H65" s="10">
        <v>0</v>
      </c>
      <c r="I65" s="10"/>
      <c r="J65" s="65"/>
      <c r="K65" s="65"/>
    </row>
    <row r="66" spans="1:11" ht="17.25" customHeight="1" x14ac:dyDescent="0.2">
      <c r="A66" s="7">
        <v>61</v>
      </c>
      <c r="B66" s="11" t="s">
        <v>123</v>
      </c>
      <c r="C66" s="13" t="s">
        <v>124</v>
      </c>
      <c r="D66" s="77">
        <f t="shared" si="0"/>
        <v>0</v>
      </c>
      <c r="E66" s="10">
        <v>0</v>
      </c>
      <c r="F66" s="10">
        <v>0</v>
      </c>
      <c r="G66" s="10">
        <v>0</v>
      </c>
      <c r="H66" s="10">
        <v>0</v>
      </c>
      <c r="I66" s="10"/>
      <c r="J66" s="65"/>
      <c r="K66" s="65"/>
    </row>
    <row r="67" spans="1:11" ht="12.75" customHeight="1" x14ac:dyDescent="0.2">
      <c r="A67" s="7">
        <v>62</v>
      </c>
      <c r="B67" s="12" t="s">
        <v>125</v>
      </c>
      <c r="C67" s="13" t="s">
        <v>126</v>
      </c>
      <c r="D67" s="77">
        <f t="shared" si="0"/>
        <v>0</v>
      </c>
      <c r="E67" s="10">
        <v>0</v>
      </c>
      <c r="F67" s="10">
        <v>0</v>
      </c>
      <c r="G67" s="10">
        <v>0</v>
      </c>
      <c r="H67" s="10">
        <v>0</v>
      </c>
      <c r="I67" s="10"/>
      <c r="J67" s="65"/>
      <c r="K67" s="65"/>
    </row>
    <row r="68" spans="1:11" ht="27.75" customHeight="1" x14ac:dyDescent="0.2">
      <c r="A68" s="7">
        <v>63</v>
      </c>
      <c r="B68" s="8" t="s">
        <v>127</v>
      </c>
      <c r="C68" s="13" t="s">
        <v>128</v>
      </c>
      <c r="D68" s="77">
        <f t="shared" si="0"/>
        <v>0</v>
      </c>
      <c r="E68" s="10">
        <v>0</v>
      </c>
      <c r="F68" s="10">
        <v>0</v>
      </c>
      <c r="G68" s="10">
        <v>0</v>
      </c>
      <c r="H68" s="10">
        <v>0</v>
      </c>
      <c r="I68" s="10"/>
      <c r="J68" s="65"/>
      <c r="K68" s="65"/>
    </row>
    <row r="69" spans="1:11" ht="24" x14ac:dyDescent="0.2">
      <c r="A69" s="7">
        <v>64</v>
      </c>
      <c r="B69" s="8" t="s">
        <v>129</v>
      </c>
      <c r="C69" s="13" t="s">
        <v>130</v>
      </c>
      <c r="D69" s="77">
        <f t="shared" si="0"/>
        <v>0</v>
      </c>
      <c r="E69" s="10">
        <v>0</v>
      </c>
      <c r="F69" s="10">
        <v>0</v>
      </c>
      <c r="G69" s="10">
        <v>0</v>
      </c>
      <c r="H69" s="10">
        <v>0</v>
      </c>
      <c r="I69" s="10"/>
      <c r="J69" s="65"/>
      <c r="K69" s="65"/>
    </row>
    <row r="70" spans="1:11" x14ac:dyDescent="0.2">
      <c r="A70" s="7">
        <v>65</v>
      </c>
      <c r="B70" s="11" t="s">
        <v>131</v>
      </c>
      <c r="C70" s="13" t="s">
        <v>132</v>
      </c>
      <c r="D70" s="77">
        <f t="shared" si="0"/>
        <v>0</v>
      </c>
      <c r="E70" s="10">
        <v>0</v>
      </c>
      <c r="F70" s="10">
        <v>0</v>
      </c>
      <c r="G70" s="10">
        <v>0</v>
      </c>
      <c r="H70" s="10">
        <v>0</v>
      </c>
      <c r="I70" s="10"/>
      <c r="J70" s="65"/>
      <c r="K70" s="65"/>
    </row>
    <row r="71" spans="1:11" x14ac:dyDescent="0.2">
      <c r="A71" s="7">
        <v>66</v>
      </c>
      <c r="B71" s="8" t="s">
        <v>133</v>
      </c>
      <c r="C71" s="13" t="s">
        <v>134</v>
      </c>
      <c r="D71" s="77">
        <f t="shared" ref="D71:D134" si="1">E71+F71+G71+H71</f>
        <v>0</v>
      </c>
      <c r="E71" s="10">
        <v>0</v>
      </c>
      <c r="F71" s="10">
        <v>0</v>
      </c>
      <c r="G71" s="10">
        <v>0</v>
      </c>
      <c r="H71" s="10">
        <v>0</v>
      </c>
      <c r="I71" s="10"/>
      <c r="J71" s="65"/>
      <c r="K71" s="65"/>
    </row>
    <row r="72" spans="1:11" x14ac:dyDescent="0.2">
      <c r="A72" s="7">
        <v>67</v>
      </c>
      <c r="B72" s="11" t="s">
        <v>135</v>
      </c>
      <c r="C72" s="13" t="s">
        <v>136</v>
      </c>
      <c r="D72" s="77">
        <f t="shared" si="1"/>
        <v>0</v>
      </c>
      <c r="E72" s="10">
        <v>0</v>
      </c>
      <c r="F72" s="10">
        <v>0</v>
      </c>
      <c r="G72" s="10">
        <v>0</v>
      </c>
      <c r="H72" s="10">
        <v>0</v>
      </c>
      <c r="I72" s="10"/>
      <c r="J72" s="65"/>
      <c r="K72" s="65"/>
    </row>
    <row r="73" spans="1:11" x14ac:dyDescent="0.2">
      <c r="A73" s="7">
        <v>68</v>
      </c>
      <c r="B73" s="11" t="s">
        <v>137</v>
      </c>
      <c r="C73" s="13" t="s">
        <v>138</v>
      </c>
      <c r="D73" s="77">
        <f t="shared" si="1"/>
        <v>0</v>
      </c>
      <c r="E73" s="10">
        <v>0</v>
      </c>
      <c r="F73" s="10">
        <v>0</v>
      </c>
      <c r="G73" s="10">
        <v>0</v>
      </c>
      <c r="H73" s="10">
        <v>0</v>
      </c>
      <c r="I73" s="10"/>
      <c r="J73" s="65"/>
      <c r="K73" s="65"/>
    </row>
    <row r="74" spans="1:11" x14ac:dyDescent="0.2">
      <c r="A74" s="7">
        <v>69</v>
      </c>
      <c r="B74" s="11" t="s">
        <v>139</v>
      </c>
      <c r="C74" s="13" t="s">
        <v>140</v>
      </c>
      <c r="D74" s="77">
        <f t="shared" si="1"/>
        <v>1290250</v>
      </c>
      <c r="E74" s="10">
        <v>0</v>
      </c>
      <c r="F74" s="10">
        <v>0</v>
      </c>
      <c r="G74" s="10">
        <v>0</v>
      </c>
      <c r="H74" s="10">
        <v>1290250</v>
      </c>
      <c r="I74" s="10"/>
      <c r="J74" s="65"/>
      <c r="K74" s="65"/>
    </row>
    <row r="75" spans="1:11" x14ac:dyDescent="0.2">
      <c r="A75" s="7">
        <v>70</v>
      </c>
      <c r="B75" s="12" t="s">
        <v>141</v>
      </c>
      <c r="C75" s="13" t="s">
        <v>142</v>
      </c>
      <c r="D75" s="77">
        <f t="shared" si="1"/>
        <v>0</v>
      </c>
      <c r="E75" s="10">
        <v>0</v>
      </c>
      <c r="F75" s="10">
        <v>0</v>
      </c>
      <c r="G75" s="10">
        <v>0</v>
      </c>
      <c r="H75" s="10">
        <v>0</v>
      </c>
      <c r="I75" s="10"/>
      <c r="J75" s="65"/>
      <c r="K75" s="65"/>
    </row>
    <row r="76" spans="1:11" x14ac:dyDescent="0.2">
      <c r="A76" s="7">
        <v>71</v>
      </c>
      <c r="B76" s="11" t="s">
        <v>143</v>
      </c>
      <c r="C76" s="9" t="s">
        <v>144</v>
      </c>
      <c r="D76" s="76">
        <f t="shared" si="1"/>
        <v>0</v>
      </c>
      <c r="E76" s="10">
        <v>0</v>
      </c>
      <c r="F76" s="10">
        <v>0</v>
      </c>
      <c r="G76" s="10">
        <v>0</v>
      </c>
      <c r="H76" s="10">
        <v>0</v>
      </c>
      <c r="I76" s="10"/>
      <c r="J76" s="65"/>
      <c r="K76" s="65"/>
    </row>
    <row r="77" spans="1:11" x14ac:dyDescent="0.2">
      <c r="A77" s="7">
        <v>72</v>
      </c>
      <c r="B77" s="12" t="s">
        <v>145</v>
      </c>
      <c r="C77" s="13" t="s">
        <v>146</v>
      </c>
      <c r="D77" s="77">
        <f t="shared" si="1"/>
        <v>0</v>
      </c>
      <c r="E77" s="10">
        <v>0</v>
      </c>
      <c r="F77" s="10">
        <v>0</v>
      </c>
      <c r="G77" s="10">
        <v>0</v>
      </c>
      <c r="H77" s="10">
        <v>0</v>
      </c>
      <c r="I77" s="10"/>
      <c r="J77" s="65"/>
      <c r="K77" s="65"/>
    </row>
    <row r="78" spans="1:11" x14ac:dyDescent="0.2">
      <c r="A78" s="7">
        <v>73</v>
      </c>
      <c r="B78" s="11" t="s">
        <v>147</v>
      </c>
      <c r="C78" s="13" t="s">
        <v>148</v>
      </c>
      <c r="D78" s="77">
        <f t="shared" si="1"/>
        <v>2237900</v>
      </c>
      <c r="E78" s="10">
        <v>0</v>
      </c>
      <c r="F78" s="10">
        <v>0</v>
      </c>
      <c r="G78" s="10">
        <v>0</v>
      </c>
      <c r="H78" s="10">
        <v>2237900</v>
      </c>
      <c r="I78" s="10"/>
      <c r="J78" s="65"/>
      <c r="K78" s="65"/>
    </row>
    <row r="79" spans="1:11" x14ac:dyDescent="0.2">
      <c r="A79" s="7">
        <v>74</v>
      </c>
      <c r="B79" s="12" t="s">
        <v>149</v>
      </c>
      <c r="C79" s="13" t="s">
        <v>150</v>
      </c>
      <c r="D79" s="77">
        <f t="shared" si="1"/>
        <v>0</v>
      </c>
      <c r="E79" s="10">
        <v>0</v>
      </c>
      <c r="F79" s="10">
        <v>0</v>
      </c>
      <c r="G79" s="10">
        <v>0</v>
      </c>
      <c r="H79" s="10">
        <v>0</v>
      </c>
      <c r="I79" s="10"/>
      <c r="J79" s="65"/>
      <c r="K79" s="65"/>
    </row>
    <row r="80" spans="1:11" x14ac:dyDescent="0.2">
      <c r="A80" s="7">
        <v>75</v>
      </c>
      <c r="B80" s="12" t="s">
        <v>151</v>
      </c>
      <c r="C80" s="13" t="s">
        <v>152</v>
      </c>
      <c r="D80" s="77">
        <f t="shared" si="1"/>
        <v>0</v>
      </c>
      <c r="E80" s="10">
        <v>0</v>
      </c>
      <c r="F80" s="10">
        <v>0</v>
      </c>
      <c r="G80" s="10">
        <v>0</v>
      </c>
      <c r="H80" s="10">
        <v>0</v>
      </c>
      <c r="I80" s="10"/>
      <c r="J80" s="65"/>
      <c r="K80" s="65"/>
    </row>
    <row r="81" spans="1:11" ht="24" x14ac:dyDescent="0.2">
      <c r="A81" s="7">
        <v>76</v>
      </c>
      <c r="B81" s="20" t="s">
        <v>153</v>
      </c>
      <c r="C81" s="19" t="s">
        <v>154</v>
      </c>
      <c r="D81" s="80">
        <f t="shared" si="1"/>
        <v>0</v>
      </c>
      <c r="E81" s="10">
        <v>0</v>
      </c>
      <c r="F81" s="10">
        <v>0</v>
      </c>
      <c r="G81" s="10">
        <v>0</v>
      </c>
      <c r="H81" s="10">
        <v>0</v>
      </c>
      <c r="I81" s="10"/>
      <c r="J81" s="65"/>
      <c r="K81" s="65"/>
    </row>
    <row r="82" spans="1:11" ht="24" x14ac:dyDescent="0.2">
      <c r="A82" s="7">
        <v>77</v>
      </c>
      <c r="B82" s="8" t="s">
        <v>155</v>
      </c>
      <c r="C82" s="13" t="s">
        <v>156</v>
      </c>
      <c r="D82" s="77">
        <f t="shared" si="1"/>
        <v>0</v>
      </c>
      <c r="E82" s="10">
        <v>0</v>
      </c>
      <c r="F82" s="10">
        <v>0</v>
      </c>
      <c r="G82" s="10">
        <v>0</v>
      </c>
      <c r="H82" s="10">
        <v>0</v>
      </c>
      <c r="I82" s="10"/>
      <c r="J82" s="65"/>
      <c r="K82" s="65"/>
    </row>
    <row r="83" spans="1:11" ht="24" x14ac:dyDescent="0.2">
      <c r="A83" s="7">
        <v>78</v>
      </c>
      <c r="B83" s="11" t="s">
        <v>157</v>
      </c>
      <c r="C83" s="13" t="s">
        <v>158</v>
      </c>
      <c r="D83" s="77">
        <f t="shared" si="1"/>
        <v>0</v>
      </c>
      <c r="E83" s="10">
        <v>0</v>
      </c>
      <c r="F83" s="10">
        <v>0</v>
      </c>
      <c r="G83" s="10">
        <v>0</v>
      </c>
      <c r="H83" s="10">
        <v>0</v>
      </c>
      <c r="I83" s="10"/>
      <c r="J83" s="65"/>
      <c r="K83" s="65"/>
    </row>
    <row r="84" spans="1:11" ht="24" x14ac:dyDescent="0.2">
      <c r="A84" s="7">
        <v>79</v>
      </c>
      <c r="B84" s="11" t="s">
        <v>159</v>
      </c>
      <c r="C84" s="13" t="s">
        <v>160</v>
      </c>
      <c r="D84" s="77">
        <f t="shared" si="1"/>
        <v>0</v>
      </c>
      <c r="E84" s="10">
        <v>0</v>
      </c>
      <c r="F84" s="10">
        <v>0</v>
      </c>
      <c r="G84" s="10">
        <v>0</v>
      </c>
      <c r="H84" s="10">
        <v>0</v>
      </c>
      <c r="I84" s="10"/>
      <c r="J84" s="65"/>
      <c r="K84" s="65"/>
    </row>
    <row r="85" spans="1:11" ht="24" x14ac:dyDescent="0.2">
      <c r="A85" s="7">
        <v>80</v>
      </c>
      <c r="B85" s="8" t="s">
        <v>161</v>
      </c>
      <c r="C85" s="13" t="s">
        <v>162</v>
      </c>
      <c r="D85" s="77">
        <f t="shared" si="1"/>
        <v>0</v>
      </c>
      <c r="E85" s="10">
        <v>0</v>
      </c>
      <c r="F85" s="10">
        <v>0</v>
      </c>
      <c r="G85" s="10">
        <v>0</v>
      </c>
      <c r="H85" s="10">
        <v>0</v>
      </c>
      <c r="I85" s="10"/>
      <c r="J85" s="65"/>
      <c r="K85" s="65"/>
    </row>
    <row r="86" spans="1:11" ht="24" x14ac:dyDescent="0.2">
      <c r="A86" s="7">
        <v>81</v>
      </c>
      <c r="B86" s="8" t="s">
        <v>163</v>
      </c>
      <c r="C86" s="13" t="s">
        <v>164</v>
      </c>
      <c r="D86" s="77">
        <f t="shared" si="1"/>
        <v>0</v>
      </c>
      <c r="E86" s="10">
        <v>0</v>
      </c>
      <c r="F86" s="10">
        <v>0</v>
      </c>
      <c r="G86" s="10">
        <v>0</v>
      </c>
      <c r="H86" s="10">
        <v>0</v>
      </c>
      <c r="I86" s="10"/>
      <c r="J86" s="65"/>
      <c r="K86" s="65"/>
    </row>
    <row r="87" spans="1:11" ht="24" x14ac:dyDescent="0.2">
      <c r="A87" s="7">
        <v>82</v>
      </c>
      <c r="B87" s="8" t="s">
        <v>165</v>
      </c>
      <c r="C87" s="13" t="s">
        <v>166</v>
      </c>
      <c r="D87" s="77">
        <f t="shared" si="1"/>
        <v>0</v>
      </c>
      <c r="E87" s="10">
        <v>0</v>
      </c>
      <c r="F87" s="10">
        <v>0</v>
      </c>
      <c r="G87" s="10">
        <v>0</v>
      </c>
      <c r="H87" s="10">
        <v>0</v>
      </c>
      <c r="I87" s="10"/>
      <c r="J87" s="65"/>
      <c r="K87" s="65"/>
    </row>
    <row r="88" spans="1:11" x14ac:dyDescent="0.2">
      <c r="A88" s="7">
        <v>83</v>
      </c>
      <c r="B88" s="12" t="s">
        <v>167</v>
      </c>
      <c r="C88" s="13" t="s">
        <v>168</v>
      </c>
      <c r="D88" s="77">
        <f t="shared" si="1"/>
        <v>0</v>
      </c>
      <c r="E88" s="10">
        <v>0</v>
      </c>
      <c r="F88" s="10">
        <v>0</v>
      </c>
      <c r="G88" s="10">
        <v>0</v>
      </c>
      <c r="H88" s="10">
        <v>0</v>
      </c>
      <c r="I88" s="10"/>
      <c r="J88" s="65"/>
      <c r="K88" s="65"/>
    </row>
    <row r="89" spans="1:11" x14ac:dyDescent="0.2">
      <c r="A89" s="7">
        <v>84</v>
      </c>
      <c r="B89" s="8" t="s">
        <v>169</v>
      </c>
      <c r="C89" s="13" t="s">
        <v>170</v>
      </c>
      <c r="D89" s="77">
        <f t="shared" si="1"/>
        <v>0</v>
      </c>
      <c r="E89" s="10">
        <v>0</v>
      </c>
      <c r="F89" s="10">
        <v>0</v>
      </c>
      <c r="G89" s="10">
        <v>0</v>
      </c>
      <c r="H89" s="10">
        <v>0</v>
      </c>
      <c r="I89" s="10"/>
      <c r="J89" s="65"/>
      <c r="K89" s="65"/>
    </row>
    <row r="90" spans="1:11" x14ac:dyDescent="0.2">
      <c r="A90" s="7">
        <v>85</v>
      </c>
      <c r="B90" s="12" t="s">
        <v>171</v>
      </c>
      <c r="C90" s="13" t="s">
        <v>172</v>
      </c>
      <c r="D90" s="77">
        <f t="shared" si="1"/>
        <v>0</v>
      </c>
      <c r="E90" s="10">
        <v>0</v>
      </c>
      <c r="F90" s="10">
        <v>0</v>
      </c>
      <c r="G90" s="10">
        <v>0</v>
      </c>
      <c r="H90" s="10">
        <v>0</v>
      </c>
      <c r="I90" s="10"/>
      <c r="J90" s="65"/>
      <c r="K90" s="65"/>
    </row>
    <row r="91" spans="1:11" x14ac:dyDescent="0.2">
      <c r="A91" s="7">
        <v>86</v>
      </c>
      <c r="B91" s="14" t="s">
        <v>173</v>
      </c>
      <c r="C91" s="15" t="s">
        <v>174</v>
      </c>
      <c r="D91" s="78">
        <f t="shared" si="1"/>
        <v>0</v>
      </c>
      <c r="E91" s="10">
        <v>0</v>
      </c>
      <c r="F91" s="10">
        <v>0</v>
      </c>
      <c r="G91" s="10">
        <v>0</v>
      </c>
      <c r="H91" s="10">
        <v>0</v>
      </c>
      <c r="I91" s="10"/>
      <c r="J91" s="65"/>
      <c r="K91" s="65"/>
    </row>
    <row r="92" spans="1:11" x14ac:dyDescent="0.2">
      <c r="A92" s="7">
        <v>87</v>
      </c>
      <c r="B92" s="8" t="s">
        <v>175</v>
      </c>
      <c r="C92" s="13" t="s">
        <v>176</v>
      </c>
      <c r="D92" s="77">
        <f t="shared" si="1"/>
        <v>0</v>
      </c>
      <c r="E92" s="10">
        <v>0</v>
      </c>
      <c r="F92" s="10">
        <v>0</v>
      </c>
      <c r="G92" s="10">
        <v>0</v>
      </c>
      <c r="H92" s="10">
        <v>0</v>
      </c>
      <c r="I92" s="10"/>
      <c r="J92" s="65"/>
      <c r="K92" s="65"/>
    </row>
    <row r="93" spans="1:11" x14ac:dyDescent="0.2">
      <c r="A93" s="7">
        <v>88</v>
      </c>
      <c r="B93" s="8" t="s">
        <v>177</v>
      </c>
      <c r="C93" s="13" t="s">
        <v>178</v>
      </c>
      <c r="D93" s="77">
        <f t="shared" si="1"/>
        <v>3253800</v>
      </c>
      <c r="E93" s="10">
        <v>0</v>
      </c>
      <c r="F93" s="10">
        <v>0</v>
      </c>
      <c r="G93" s="10">
        <v>0</v>
      </c>
      <c r="H93" s="10">
        <v>3253800</v>
      </c>
      <c r="I93" s="10"/>
      <c r="J93" s="65"/>
      <c r="K93" s="65"/>
    </row>
    <row r="94" spans="1:11" ht="13.5" customHeight="1" x14ac:dyDescent="0.2">
      <c r="A94" s="7">
        <v>89</v>
      </c>
      <c r="B94" s="14" t="s">
        <v>179</v>
      </c>
      <c r="C94" s="15" t="s">
        <v>180</v>
      </c>
      <c r="D94" s="78">
        <f t="shared" si="1"/>
        <v>0</v>
      </c>
      <c r="E94" s="10">
        <v>0</v>
      </c>
      <c r="F94" s="10">
        <v>0</v>
      </c>
      <c r="G94" s="10">
        <v>0</v>
      </c>
      <c r="H94" s="10">
        <v>0</v>
      </c>
      <c r="I94" s="10"/>
      <c r="J94" s="65"/>
      <c r="K94" s="65"/>
    </row>
    <row r="95" spans="1:11" ht="14.25" customHeight="1" x14ac:dyDescent="0.2">
      <c r="A95" s="7">
        <v>90</v>
      </c>
      <c r="B95" s="8" t="s">
        <v>181</v>
      </c>
      <c r="C95" s="13" t="s">
        <v>182</v>
      </c>
      <c r="D95" s="77">
        <f t="shared" si="1"/>
        <v>0</v>
      </c>
      <c r="E95" s="10">
        <v>0</v>
      </c>
      <c r="F95" s="10">
        <v>0</v>
      </c>
      <c r="G95" s="10">
        <v>0</v>
      </c>
      <c r="H95" s="10">
        <v>0</v>
      </c>
      <c r="I95" s="10"/>
      <c r="J95" s="65"/>
      <c r="K95" s="65"/>
    </row>
    <row r="96" spans="1:11" x14ac:dyDescent="0.2">
      <c r="A96" s="7">
        <v>91</v>
      </c>
      <c r="B96" s="14" t="s">
        <v>183</v>
      </c>
      <c r="C96" s="15" t="s">
        <v>184</v>
      </c>
      <c r="D96" s="78">
        <f t="shared" si="1"/>
        <v>2985000</v>
      </c>
      <c r="E96" s="10">
        <v>0</v>
      </c>
      <c r="F96" s="10">
        <v>0</v>
      </c>
      <c r="G96" s="10">
        <v>0</v>
      </c>
      <c r="H96" s="10">
        <v>2985000</v>
      </c>
      <c r="I96" s="10"/>
      <c r="J96" s="65"/>
      <c r="K96" s="65"/>
    </row>
    <row r="97" spans="1:11" x14ac:dyDescent="0.2">
      <c r="A97" s="7">
        <v>92</v>
      </c>
      <c r="B97" s="11" t="s">
        <v>185</v>
      </c>
      <c r="C97" s="13" t="s">
        <v>186</v>
      </c>
      <c r="D97" s="77">
        <f t="shared" si="1"/>
        <v>0</v>
      </c>
      <c r="E97" s="10">
        <v>0</v>
      </c>
      <c r="F97" s="10">
        <v>0</v>
      </c>
      <c r="G97" s="10">
        <v>0</v>
      </c>
      <c r="H97" s="10">
        <v>0</v>
      </c>
      <c r="I97" s="10"/>
      <c r="J97" s="65"/>
      <c r="K97" s="65"/>
    </row>
    <row r="98" spans="1:11" x14ac:dyDescent="0.2">
      <c r="A98" s="7">
        <v>93</v>
      </c>
      <c r="B98" s="12" t="s">
        <v>187</v>
      </c>
      <c r="C98" s="13" t="s">
        <v>188</v>
      </c>
      <c r="D98" s="77">
        <f t="shared" si="1"/>
        <v>3418310</v>
      </c>
      <c r="E98" s="10">
        <v>3418310</v>
      </c>
      <c r="F98" s="10">
        <v>0</v>
      </c>
      <c r="G98" s="10">
        <v>0</v>
      </c>
      <c r="H98" s="10">
        <v>0</v>
      </c>
      <c r="I98" s="10"/>
      <c r="J98" s="65"/>
      <c r="K98" s="65"/>
    </row>
    <row r="99" spans="1:11" ht="24" x14ac:dyDescent="0.2">
      <c r="A99" s="7">
        <v>94</v>
      </c>
      <c r="B99" s="11" t="s">
        <v>189</v>
      </c>
      <c r="C99" s="9" t="s">
        <v>190</v>
      </c>
      <c r="D99" s="76">
        <f t="shared" si="1"/>
        <v>0</v>
      </c>
      <c r="E99" s="10">
        <v>0</v>
      </c>
      <c r="F99" s="10">
        <v>0</v>
      </c>
      <c r="G99" s="10">
        <v>0</v>
      </c>
      <c r="H99" s="10">
        <v>0</v>
      </c>
      <c r="I99" s="10"/>
      <c r="J99" s="65"/>
      <c r="K99" s="65"/>
    </row>
    <row r="100" spans="1:11" x14ac:dyDescent="0.2">
      <c r="A100" s="7">
        <v>95</v>
      </c>
      <c r="B100" s="11" t="s">
        <v>191</v>
      </c>
      <c r="C100" s="15" t="s">
        <v>192</v>
      </c>
      <c r="D100" s="78">
        <f t="shared" si="1"/>
        <v>0</v>
      </c>
      <c r="E100" s="10">
        <v>0</v>
      </c>
      <c r="F100" s="10">
        <v>0</v>
      </c>
      <c r="G100" s="10">
        <v>0</v>
      </c>
      <c r="H100" s="10">
        <v>0</v>
      </c>
      <c r="I100" s="10"/>
      <c r="J100" s="65"/>
      <c r="K100" s="65"/>
    </row>
    <row r="101" spans="1:11" x14ac:dyDescent="0.2">
      <c r="A101" s="7">
        <v>96</v>
      </c>
      <c r="B101" s="12" t="s">
        <v>193</v>
      </c>
      <c r="C101" s="13" t="s">
        <v>194</v>
      </c>
      <c r="D101" s="77">
        <f t="shared" si="1"/>
        <v>873875</v>
      </c>
      <c r="E101" s="10">
        <v>0</v>
      </c>
      <c r="F101" s="10">
        <v>0</v>
      </c>
      <c r="G101" s="10">
        <v>0</v>
      </c>
      <c r="H101" s="10">
        <v>873875</v>
      </c>
      <c r="I101" s="10"/>
      <c r="J101" s="65"/>
      <c r="K101" s="65"/>
    </row>
    <row r="102" spans="1:11" x14ac:dyDescent="0.2">
      <c r="A102" s="7">
        <v>97</v>
      </c>
      <c r="B102" s="11" t="s">
        <v>195</v>
      </c>
      <c r="C102" s="21" t="s">
        <v>196</v>
      </c>
      <c r="D102" s="81">
        <f t="shared" si="1"/>
        <v>0</v>
      </c>
      <c r="E102" s="10">
        <v>0</v>
      </c>
      <c r="F102" s="10">
        <v>0</v>
      </c>
      <c r="G102" s="10">
        <v>0</v>
      </c>
      <c r="H102" s="10">
        <v>0</v>
      </c>
      <c r="I102" s="10"/>
      <c r="J102" s="65"/>
      <c r="K102" s="65"/>
    </row>
    <row r="103" spans="1:11" x14ac:dyDescent="0.2">
      <c r="A103" s="7">
        <v>98</v>
      </c>
      <c r="B103" s="12" t="s">
        <v>197</v>
      </c>
      <c r="C103" s="13" t="s">
        <v>198</v>
      </c>
      <c r="D103" s="77">
        <f t="shared" si="1"/>
        <v>0</v>
      </c>
      <c r="E103" s="10">
        <v>0</v>
      </c>
      <c r="F103" s="10">
        <v>0</v>
      </c>
      <c r="G103" s="10">
        <v>0</v>
      </c>
      <c r="H103" s="10">
        <v>0</v>
      </c>
      <c r="I103" s="10"/>
      <c r="J103" s="65"/>
      <c r="K103" s="65"/>
    </row>
    <row r="104" spans="1:11" x14ac:dyDescent="0.2">
      <c r="A104" s="7">
        <v>99</v>
      </c>
      <c r="B104" s="12" t="s">
        <v>199</v>
      </c>
      <c r="C104" s="13" t="s">
        <v>200</v>
      </c>
      <c r="D104" s="77">
        <f t="shared" si="1"/>
        <v>0</v>
      </c>
      <c r="E104" s="10">
        <v>0</v>
      </c>
      <c r="F104" s="10">
        <v>0</v>
      </c>
      <c r="G104" s="10">
        <v>0</v>
      </c>
      <c r="H104" s="10">
        <v>0</v>
      </c>
      <c r="I104" s="10"/>
      <c r="J104" s="65"/>
      <c r="K104" s="65"/>
    </row>
    <row r="105" spans="1:11" x14ac:dyDescent="0.2">
      <c r="A105" s="7">
        <v>100</v>
      </c>
      <c r="B105" s="11" t="s">
        <v>201</v>
      </c>
      <c r="C105" s="15" t="s">
        <v>202</v>
      </c>
      <c r="D105" s="78">
        <f t="shared" si="1"/>
        <v>0</v>
      </c>
      <c r="E105" s="10">
        <v>0</v>
      </c>
      <c r="F105" s="10">
        <v>0</v>
      </c>
      <c r="G105" s="10">
        <v>0</v>
      </c>
      <c r="H105" s="10">
        <v>0</v>
      </c>
      <c r="I105" s="10"/>
      <c r="J105" s="65"/>
      <c r="K105" s="65"/>
    </row>
    <row r="106" spans="1:11" x14ac:dyDescent="0.2">
      <c r="A106" s="7">
        <v>101</v>
      </c>
      <c r="B106" s="11" t="s">
        <v>203</v>
      </c>
      <c r="C106" s="9" t="s">
        <v>204</v>
      </c>
      <c r="D106" s="76">
        <f t="shared" si="1"/>
        <v>0</v>
      </c>
      <c r="E106" s="10">
        <v>0</v>
      </c>
      <c r="F106" s="10">
        <v>0</v>
      </c>
      <c r="G106" s="10">
        <v>0</v>
      </c>
      <c r="H106" s="10">
        <v>0</v>
      </c>
      <c r="I106" s="10"/>
      <c r="J106" s="65"/>
      <c r="K106" s="65"/>
    </row>
    <row r="107" spans="1:11" x14ac:dyDescent="0.2">
      <c r="A107" s="7">
        <v>102</v>
      </c>
      <c r="B107" s="8" t="s">
        <v>205</v>
      </c>
      <c r="C107" s="9" t="s">
        <v>206</v>
      </c>
      <c r="D107" s="76">
        <f t="shared" si="1"/>
        <v>0</v>
      </c>
      <c r="E107" s="10">
        <v>0</v>
      </c>
      <c r="F107" s="10">
        <v>0</v>
      </c>
      <c r="G107" s="10">
        <v>0</v>
      </c>
      <c r="H107" s="10">
        <v>0</v>
      </c>
      <c r="I107" s="10"/>
      <c r="J107" s="65"/>
      <c r="K107" s="65"/>
    </row>
    <row r="108" spans="1:11" x14ac:dyDescent="0.2">
      <c r="A108" s="7">
        <v>103</v>
      </c>
      <c r="B108" s="8" t="s">
        <v>207</v>
      </c>
      <c r="C108" s="9" t="s">
        <v>208</v>
      </c>
      <c r="D108" s="76">
        <f t="shared" si="1"/>
        <v>0</v>
      </c>
      <c r="E108" s="10">
        <v>0</v>
      </c>
      <c r="F108" s="10">
        <v>0</v>
      </c>
      <c r="G108" s="10">
        <v>0</v>
      </c>
      <c r="H108" s="10">
        <v>0</v>
      </c>
      <c r="I108" s="10"/>
      <c r="J108" s="65"/>
      <c r="K108" s="65"/>
    </row>
    <row r="109" spans="1:11" x14ac:dyDescent="0.2">
      <c r="A109" s="7">
        <v>104</v>
      </c>
      <c r="B109" s="12" t="s">
        <v>209</v>
      </c>
      <c r="C109" s="13" t="s">
        <v>210</v>
      </c>
      <c r="D109" s="77">
        <f t="shared" si="1"/>
        <v>0</v>
      </c>
      <c r="E109" s="10">
        <v>0</v>
      </c>
      <c r="F109" s="10">
        <v>0</v>
      </c>
      <c r="G109" s="10">
        <v>0</v>
      </c>
      <c r="H109" s="10">
        <v>0</v>
      </c>
      <c r="I109" s="10"/>
      <c r="J109" s="65"/>
      <c r="K109" s="65"/>
    </row>
    <row r="110" spans="1:11" x14ac:dyDescent="0.2">
      <c r="A110" s="7">
        <v>105</v>
      </c>
      <c r="B110" s="14" t="s">
        <v>211</v>
      </c>
      <c r="C110" s="15" t="s">
        <v>212</v>
      </c>
      <c r="D110" s="78">
        <f t="shared" si="1"/>
        <v>0</v>
      </c>
      <c r="E110" s="10">
        <v>0</v>
      </c>
      <c r="F110" s="10">
        <v>0</v>
      </c>
      <c r="G110" s="10">
        <v>0</v>
      </c>
      <c r="H110" s="10">
        <v>0</v>
      </c>
      <c r="I110" s="10"/>
      <c r="J110" s="65"/>
      <c r="K110" s="65"/>
    </row>
    <row r="111" spans="1:11" x14ac:dyDescent="0.2">
      <c r="A111" s="7">
        <v>106</v>
      </c>
      <c r="B111" s="8" t="s">
        <v>213</v>
      </c>
      <c r="C111" s="9" t="s">
        <v>214</v>
      </c>
      <c r="D111" s="76">
        <f t="shared" si="1"/>
        <v>0</v>
      </c>
      <c r="E111" s="10">
        <v>0</v>
      </c>
      <c r="F111" s="10">
        <v>0</v>
      </c>
      <c r="G111" s="10">
        <v>0</v>
      </c>
      <c r="H111" s="10">
        <v>0</v>
      </c>
      <c r="I111" s="10"/>
      <c r="J111" s="65"/>
      <c r="K111" s="65"/>
    </row>
    <row r="112" spans="1:11" x14ac:dyDescent="0.2">
      <c r="A112" s="7">
        <v>107</v>
      </c>
      <c r="B112" s="11" t="s">
        <v>215</v>
      </c>
      <c r="C112" s="9" t="s">
        <v>216</v>
      </c>
      <c r="D112" s="76">
        <f t="shared" si="1"/>
        <v>1044750</v>
      </c>
      <c r="E112" s="10">
        <v>0</v>
      </c>
      <c r="F112" s="10">
        <v>0</v>
      </c>
      <c r="G112" s="10">
        <v>0</v>
      </c>
      <c r="H112" s="10">
        <v>1044750</v>
      </c>
      <c r="I112" s="10"/>
      <c r="J112" s="65"/>
      <c r="K112" s="65"/>
    </row>
    <row r="113" spans="1:11" x14ac:dyDescent="0.2">
      <c r="A113" s="7">
        <v>108</v>
      </c>
      <c r="B113" s="12" t="s">
        <v>217</v>
      </c>
      <c r="C113" s="13" t="s">
        <v>218</v>
      </c>
      <c r="D113" s="77">
        <f t="shared" si="1"/>
        <v>0</v>
      </c>
      <c r="E113" s="10">
        <v>0</v>
      </c>
      <c r="F113" s="10">
        <v>0</v>
      </c>
      <c r="G113" s="10">
        <v>0</v>
      </c>
      <c r="H113" s="10">
        <v>0</v>
      </c>
      <c r="I113" s="10"/>
      <c r="J113" s="65"/>
      <c r="K113" s="65"/>
    </row>
    <row r="114" spans="1:11" ht="12" customHeight="1" x14ac:dyDescent="0.2">
      <c r="A114" s="7">
        <v>109</v>
      </c>
      <c r="B114" s="12" t="s">
        <v>219</v>
      </c>
      <c r="C114" s="13" t="s">
        <v>220</v>
      </c>
      <c r="D114" s="77">
        <f t="shared" si="1"/>
        <v>0</v>
      </c>
      <c r="E114" s="10">
        <v>0</v>
      </c>
      <c r="F114" s="10">
        <v>0</v>
      </c>
      <c r="G114" s="10">
        <v>0</v>
      </c>
      <c r="H114" s="10">
        <v>0</v>
      </c>
      <c r="I114" s="10"/>
      <c r="J114" s="65"/>
      <c r="K114" s="65"/>
    </row>
    <row r="115" spans="1:11" x14ac:dyDescent="0.2">
      <c r="A115" s="7">
        <v>110</v>
      </c>
      <c r="B115" s="8" t="s">
        <v>221</v>
      </c>
      <c r="C115" s="9" t="s">
        <v>222</v>
      </c>
      <c r="D115" s="76">
        <f t="shared" si="1"/>
        <v>0</v>
      </c>
      <c r="E115" s="10">
        <v>0</v>
      </c>
      <c r="F115" s="10">
        <v>0</v>
      </c>
      <c r="G115" s="10">
        <v>0</v>
      </c>
      <c r="H115" s="10">
        <v>0</v>
      </c>
      <c r="I115" s="10"/>
      <c r="J115" s="65"/>
      <c r="K115" s="65"/>
    </row>
    <row r="116" spans="1:11" x14ac:dyDescent="0.2">
      <c r="A116" s="7">
        <v>111</v>
      </c>
      <c r="B116" s="11" t="s">
        <v>223</v>
      </c>
      <c r="C116" s="9" t="s">
        <v>224</v>
      </c>
      <c r="D116" s="76">
        <f t="shared" si="1"/>
        <v>0</v>
      </c>
      <c r="E116" s="10">
        <v>0</v>
      </c>
      <c r="F116" s="10">
        <v>0</v>
      </c>
      <c r="G116" s="10">
        <v>0</v>
      </c>
      <c r="H116" s="10">
        <v>0</v>
      </c>
      <c r="I116" s="10"/>
      <c r="J116" s="65"/>
      <c r="K116" s="65"/>
    </row>
    <row r="117" spans="1:11" x14ac:dyDescent="0.2">
      <c r="A117" s="7">
        <v>112</v>
      </c>
      <c r="B117" s="8" t="s">
        <v>225</v>
      </c>
      <c r="C117" s="13" t="s">
        <v>226</v>
      </c>
      <c r="D117" s="77">
        <f t="shared" si="1"/>
        <v>0</v>
      </c>
      <c r="E117" s="10">
        <v>0</v>
      </c>
      <c r="F117" s="10">
        <v>0</v>
      </c>
      <c r="G117" s="10">
        <v>0</v>
      </c>
      <c r="H117" s="10">
        <v>0</v>
      </c>
      <c r="I117" s="10"/>
      <c r="J117" s="65"/>
      <c r="K117" s="65"/>
    </row>
    <row r="118" spans="1:11" x14ac:dyDescent="0.2">
      <c r="A118" s="7">
        <v>113</v>
      </c>
      <c r="B118" s="8" t="s">
        <v>227</v>
      </c>
      <c r="C118" s="9" t="s">
        <v>228</v>
      </c>
      <c r="D118" s="76">
        <f t="shared" si="1"/>
        <v>0</v>
      </c>
      <c r="E118" s="10">
        <v>0</v>
      </c>
      <c r="F118" s="10">
        <v>0</v>
      </c>
      <c r="G118" s="10">
        <v>0</v>
      </c>
      <c r="H118" s="10">
        <v>0</v>
      </c>
      <c r="I118" s="10"/>
      <c r="J118" s="65"/>
      <c r="K118" s="65"/>
    </row>
    <row r="119" spans="1:11" x14ac:dyDescent="0.2">
      <c r="A119" s="7">
        <v>114</v>
      </c>
      <c r="B119" s="12" t="s">
        <v>229</v>
      </c>
      <c r="C119" s="13" t="s">
        <v>230</v>
      </c>
      <c r="D119" s="77">
        <f t="shared" si="1"/>
        <v>0</v>
      </c>
      <c r="E119" s="10">
        <v>0</v>
      </c>
      <c r="F119" s="10">
        <v>0</v>
      </c>
      <c r="G119" s="10">
        <v>0</v>
      </c>
      <c r="H119" s="10">
        <v>0</v>
      </c>
      <c r="I119" s="10"/>
      <c r="J119" s="65"/>
      <c r="K119" s="65"/>
    </row>
    <row r="120" spans="1:11" ht="13.5" customHeight="1" x14ac:dyDescent="0.2">
      <c r="A120" s="7">
        <v>115</v>
      </c>
      <c r="B120" s="12" t="s">
        <v>231</v>
      </c>
      <c r="C120" s="13" t="s">
        <v>232</v>
      </c>
      <c r="D120" s="77">
        <f t="shared" si="1"/>
        <v>0</v>
      </c>
      <c r="E120" s="10">
        <v>0</v>
      </c>
      <c r="F120" s="10">
        <v>0</v>
      </c>
      <c r="G120" s="10">
        <v>0</v>
      </c>
      <c r="H120" s="10">
        <v>0</v>
      </c>
      <c r="I120" s="10"/>
      <c r="J120" s="65"/>
      <c r="K120" s="65"/>
    </row>
    <row r="121" spans="1:11" x14ac:dyDescent="0.2">
      <c r="A121" s="7">
        <v>116</v>
      </c>
      <c r="B121" s="12" t="s">
        <v>233</v>
      </c>
      <c r="C121" s="13" t="s">
        <v>234</v>
      </c>
      <c r="D121" s="77">
        <f t="shared" si="1"/>
        <v>0</v>
      </c>
      <c r="E121" s="10">
        <v>0</v>
      </c>
      <c r="F121" s="10">
        <v>0</v>
      </c>
      <c r="G121" s="10">
        <v>0</v>
      </c>
      <c r="H121" s="10">
        <v>0</v>
      </c>
      <c r="I121" s="10"/>
      <c r="J121" s="65"/>
      <c r="K121" s="65"/>
    </row>
    <row r="122" spans="1:11" x14ac:dyDescent="0.2">
      <c r="A122" s="7">
        <v>117</v>
      </c>
      <c r="B122" s="12" t="s">
        <v>235</v>
      </c>
      <c r="C122" s="13" t="s">
        <v>236</v>
      </c>
      <c r="D122" s="77">
        <f t="shared" si="1"/>
        <v>0</v>
      </c>
      <c r="E122" s="10">
        <v>0</v>
      </c>
      <c r="F122" s="10">
        <v>0</v>
      </c>
      <c r="G122" s="10">
        <v>0</v>
      </c>
      <c r="H122" s="10">
        <v>0</v>
      </c>
      <c r="I122" s="10"/>
      <c r="J122" s="65"/>
      <c r="K122" s="65"/>
    </row>
    <row r="123" spans="1:11" x14ac:dyDescent="0.2">
      <c r="A123" s="7">
        <v>118</v>
      </c>
      <c r="B123" s="12" t="s">
        <v>237</v>
      </c>
      <c r="C123" s="13" t="s">
        <v>238</v>
      </c>
      <c r="D123" s="77">
        <f t="shared" si="1"/>
        <v>0</v>
      </c>
      <c r="E123" s="10">
        <v>0</v>
      </c>
      <c r="F123" s="10">
        <v>0</v>
      </c>
      <c r="G123" s="10">
        <v>0</v>
      </c>
      <c r="H123" s="10">
        <v>0</v>
      </c>
      <c r="I123" s="10"/>
      <c r="J123" s="65"/>
      <c r="K123" s="65"/>
    </row>
    <row r="124" spans="1:11" ht="12.75" customHeight="1" x14ac:dyDescent="0.2">
      <c r="A124" s="7">
        <v>119</v>
      </c>
      <c r="B124" s="12" t="s">
        <v>239</v>
      </c>
      <c r="C124" s="13" t="s">
        <v>240</v>
      </c>
      <c r="D124" s="77">
        <f t="shared" si="1"/>
        <v>0</v>
      </c>
      <c r="E124" s="10">
        <v>0</v>
      </c>
      <c r="F124" s="10">
        <v>0</v>
      </c>
      <c r="G124" s="10">
        <v>0</v>
      </c>
      <c r="H124" s="10">
        <v>0</v>
      </c>
      <c r="I124" s="10"/>
      <c r="J124" s="65"/>
      <c r="K124" s="65"/>
    </row>
    <row r="125" spans="1:11" x14ac:dyDescent="0.2">
      <c r="A125" s="7">
        <v>120</v>
      </c>
      <c r="B125" s="22" t="s">
        <v>241</v>
      </c>
      <c r="C125" s="23" t="s">
        <v>242</v>
      </c>
      <c r="D125" s="82">
        <f t="shared" si="1"/>
        <v>0</v>
      </c>
      <c r="E125" s="10">
        <v>0</v>
      </c>
      <c r="F125" s="10">
        <v>0</v>
      </c>
      <c r="G125" s="10">
        <v>0</v>
      </c>
      <c r="H125" s="10">
        <v>0</v>
      </c>
      <c r="I125" s="10"/>
      <c r="J125" s="65"/>
      <c r="K125" s="65"/>
    </row>
    <row r="126" spans="1:11" x14ac:dyDescent="0.2">
      <c r="A126" s="7">
        <v>121</v>
      </c>
      <c r="B126" s="11" t="s">
        <v>243</v>
      </c>
      <c r="C126" s="9" t="s">
        <v>244</v>
      </c>
      <c r="D126" s="76">
        <f t="shared" si="1"/>
        <v>0</v>
      </c>
      <c r="E126" s="10">
        <v>0</v>
      </c>
      <c r="F126" s="10">
        <v>0</v>
      </c>
      <c r="G126" s="10">
        <v>0</v>
      </c>
      <c r="H126" s="10">
        <v>0</v>
      </c>
      <c r="I126" s="10"/>
      <c r="J126" s="65"/>
      <c r="K126" s="65"/>
    </row>
    <row r="127" spans="1:11" x14ac:dyDescent="0.2">
      <c r="A127" s="7">
        <v>122</v>
      </c>
      <c r="B127" s="12" t="s">
        <v>245</v>
      </c>
      <c r="C127" s="13" t="s">
        <v>246</v>
      </c>
      <c r="D127" s="77">
        <f t="shared" si="1"/>
        <v>0</v>
      </c>
      <c r="E127" s="10">
        <v>0</v>
      </c>
      <c r="F127" s="10">
        <v>0</v>
      </c>
      <c r="G127" s="10">
        <v>0</v>
      </c>
      <c r="H127" s="10">
        <v>0</v>
      </c>
      <c r="I127" s="10"/>
      <c r="J127" s="65"/>
      <c r="K127" s="65"/>
    </row>
    <row r="128" spans="1:11" x14ac:dyDescent="0.2">
      <c r="A128" s="7">
        <v>123</v>
      </c>
      <c r="B128" s="8" t="s">
        <v>247</v>
      </c>
      <c r="C128" s="24" t="s">
        <v>248</v>
      </c>
      <c r="D128" s="77">
        <f t="shared" si="1"/>
        <v>0</v>
      </c>
      <c r="E128" s="10">
        <v>0</v>
      </c>
      <c r="F128" s="10">
        <v>0</v>
      </c>
      <c r="G128" s="10">
        <v>0</v>
      </c>
      <c r="H128" s="10">
        <v>0</v>
      </c>
      <c r="I128" s="10"/>
      <c r="J128" s="65"/>
      <c r="K128" s="65"/>
    </row>
    <row r="129" spans="1:11" ht="24" x14ac:dyDescent="0.2">
      <c r="A129" s="7">
        <v>124</v>
      </c>
      <c r="B129" s="12" t="s">
        <v>249</v>
      </c>
      <c r="C129" s="13" t="s">
        <v>250</v>
      </c>
      <c r="D129" s="77">
        <f t="shared" si="1"/>
        <v>0</v>
      </c>
      <c r="E129" s="10">
        <v>0</v>
      </c>
      <c r="F129" s="10">
        <v>0</v>
      </c>
      <c r="G129" s="10">
        <v>0</v>
      </c>
      <c r="H129" s="10">
        <v>0</v>
      </c>
      <c r="I129" s="10"/>
      <c r="J129" s="65"/>
      <c r="K129" s="65"/>
    </row>
    <row r="130" spans="1:11" ht="21.75" customHeight="1" x14ac:dyDescent="0.2">
      <c r="A130" s="7">
        <v>125</v>
      </c>
      <c r="B130" s="12" t="s">
        <v>251</v>
      </c>
      <c r="C130" s="13" t="s">
        <v>252</v>
      </c>
      <c r="D130" s="77">
        <f t="shared" si="1"/>
        <v>0</v>
      </c>
      <c r="E130" s="10">
        <v>0</v>
      </c>
      <c r="F130" s="10">
        <v>0</v>
      </c>
      <c r="G130" s="10">
        <v>0</v>
      </c>
      <c r="H130" s="10">
        <v>0</v>
      </c>
      <c r="I130" s="10"/>
      <c r="J130" s="65"/>
      <c r="K130" s="65"/>
    </row>
    <row r="131" spans="1:11" x14ac:dyDescent="0.2">
      <c r="A131" s="7">
        <v>126</v>
      </c>
      <c r="B131" s="11" t="s">
        <v>253</v>
      </c>
      <c r="C131" s="13" t="s">
        <v>254</v>
      </c>
      <c r="D131" s="77">
        <f t="shared" si="1"/>
        <v>0</v>
      </c>
      <c r="E131" s="10">
        <v>0</v>
      </c>
      <c r="F131" s="10">
        <v>0</v>
      </c>
      <c r="G131" s="10">
        <v>0</v>
      </c>
      <c r="H131" s="10">
        <v>0</v>
      </c>
      <c r="I131" s="10"/>
      <c r="J131" s="65"/>
      <c r="K131" s="65"/>
    </row>
    <row r="132" spans="1:11" x14ac:dyDescent="0.2">
      <c r="A132" s="7">
        <v>127</v>
      </c>
      <c r="B132" s="14" t="s">
        <v>255</v>
      </c>
      <c r="C132" s="15" t="s">
        <v>256</v>
      </c>
      <c r="D132" s="78">
        <f t="shared" si="1"/>
        <v>0</v>
      </c>
      <c r="E132" s="10">
        <v>0</v>
      </c>
      <c r="F132" s="10">
        <v>0</v>
      </c>
      <c r="G132" s="10">
        <v>0</v>
      </c>
      <c r="H132" s="10">
        <v>0</v>
      </c>
      <c r="I132" s="10"/>
      <c r="J132" s="65"/>
      <c r="K132" s="65"/>
    </row>
    <row r="133" spans="1:11" x14ac:dyDescent="0.2">
      <c r="A133" s="7">
        <v>128</v>
      </c>
      <c r="B133" s="12" t="s">
        <v>257</v>
      </c>
      <c r="C133" s="13" t="s">
        <v>258</v>
      </c>
      <c r="D133" s="77">
        <f t="shared" si="1"/>
        <v>0</v>
      </c>
      <c r="E133" s="10">
        <v>0</v>
      </c>
      <c r="F133" s="10">
        <v>0</v>
      </c>
      <c r="G133" s="10">
        <v>0</v>
      </c>
      <c r="H133" s="10">
        <v>0</v>
      </c>
      <c r="I133" s="10"/>
      <c r="J133" s="65"/>
      <c r="K133" s="65"/>
    </row>
    <row r="134" spans="1:11" ht="24" customHeight="1" x14ac:dyDescent="0.2">
      <c r="A134" s="7">
        <v>129</v>
      </c>
      <c r="B134" s="8" t="s">
        <v>259</v>
      </c>
      <c r="C134" s="9" t="s">
        <v>260</v>
      </c>
      <c r="D134" s="76">
        <f t="shared" si="1"/>
        <v>0</v>
      </c>
      <c r="E134" s="10">
        <v>0</v>
      </c>
      <c r="F134" s="10">
        <v>0</v>
      </c>
      <c r="G134" s="10">
        <v>0</v>
      </c>
      <c r="H134" s="10">
        <v>0</v>
      </c>
      <c r="I134" s="10"/>
      <c r="J134" s="65"/>
      <c r="K134" s="65"/>
    </row>
    <row r="135" spans="1:11" x14ac:dyDescent="0.2">
      <c r="A135" s="7">
        <v>130</v>
      </c>
      <c r="B135" s="11" t="s">
        <v>261</v>
      </c>
      <c r="C135" s="9" t="s">
        <v>262</v>
      </c>
      <c r="D135" s="76">
        <f t="shared" ref="D135:D153" si="2">E135+F135+G135+H135</f>
        <v>0</v>
      </c>
      <c r="E135" s="10">
        <v>0</v>
      </c>
      <c r="F135" s="10">
        <v>0</v>
      </c>
      <c r="G135" s="10">
        <v>0</v>
      </c>
      <c r="H135" s="10">
        <v>0</v>
      </c>
      <c r="I135" s="10"/>
      <c r="J135" s="65"/>
      <c r="K135" s="65"/>
    </row>
    <row r="136" spans="1:11" x14ac:dyDescent="0.2">
      <c r="A136" s="7">
        <v>131</v>
      </c>
      <c r="B136" s="12" t="s">
        <v>263</v>
      </c>
      <c r="C136" s="13" t="s">
        <v>264</v>
      </c>
      <c r="D136" s="77">
        <f t="shared" si="2"/>
        <v>0</v>
      </c>
      <c r="E136" s="10">
        <v>0</v>
      </c>
      <c r="F136" s="10">
        <v>0</v>
      </c>
      <c r="G136" s="10">
        <v>0</v>
      </c>
      <c r="H136" s="10">
        <v>0</v>
      </c>
      <c r="I136" s="10"/>
      <c r="J136" s="65"/>
      <c r="K136" s="65"/>
    </row>
    <row r="137" spans="1:11" x14ac:dyDescent="0.2">
      <c r="A137" s="7">
        <v>132</v>
      </c>
      <c r="B137" s="12" t="s">
        <v>265</v>
      </c>
      <c r="C137" s="13" t="s">
        <v>266</v>
      </c>
      <c r="D137" s="77">
        <f t="shared" si="2"/>
        <v>0</v>
      </c>
      <c r="E137" s="10">
        <v>0</v>
      </c>
      <c r="F137" s="10">
        <v>0</v>
      </c>
      <c r="G137" s="10">
        <v>0</v>
      </c>
      <c r="H137" s="10">
        <v>0</v>
      </c>
      <c r="I137" s="10"/>
      <c r="J137" s="65"/>
      <c r="K137" s="65"/>
    </row>
    <row r="138" spans="1:11" ht="13.5" customHeight="1" x14ac:dyDescent="0.2">
      <c r="A138" s="7">
        <v>133</v>
      </c>
      <c r="B138" s="12" t="s">
        <v>267</v>
      </c>
      <c r="C138" s="13" t="s">
        <v>268</v>
      </c>
      <c r="D138" s="77">
        <f t="shared" si="2"/>
        <v>8601870</v>
      </c>
      <c r="E138" s="10">
        <v>8601870</v>
      </c>
      <c r="F138" s="10">
        <v>0</v>
      </c>
      <c r="G138" s="10">
        <v>0</v>
      </c>
      <c r="H138" s="10">
        <v>0</v>
      </c>
      <c r="I138" s="10"/>
      <c r="J138" s="65"/>
      <c r="K138" s="65"/>
    </row>
    <row r="139" spans="1:11" x14ac:dyDescent="0.2">
      <c r="A139" s="7">
        <v>134</v>
      </c>
      <c r="B139" s="12" t="s">
        <v>269</v>
      </c>
      <c r="C139" s="13" t="s">
        <v>270</v>
      </c>
      <c r="D139" s="77">
        <f t="shared" si="2"/>
        <v>14583328</v>
      </c>
      <c r="E139" s="10">
        <v>14236500</v>
      </c>
      <c r="F139" s="10">
        <v>346828</v>
      </c>
      <c r="G139" s="10">
        <v>0</v>
      </c>
      <c r="H139" s="10">
        <v>0</v>
      </c>
      <c r="I139" s="10"/>
      <c r="J139" s="65"/>
      <c r="K139" s="65"/>
    </row>
    <row r="140" spans="1:11" x14ac:dyDescent="0.2">
      <c r="A140" s="7">
        <v>135</v>
      </c>
      <c r="B140" s="12" t="s">
        <v>271</v>
      </c>
      <c r="C140" s="13" t="s">
        <v>272</v>
      </c>
      <c r="D140" s="77">
        <f t="shared" si="2"/>
        <v>2867010</v>
      </c>
      <c r="E140" s="10">
        <v>2867010</v>
      </c>
      <c r="F140" s="10">
        <v>0</v>
      </c>
      <c r="G140" s="10">
        <v>0</v>
      </c>
      <c r="H140" s="10">
        <v>0</v>
      </c>
      <c r="I140" s="10"/>
      <c r="J140" s="65"/>
      <c r="K140" s="65"/>
    </row>
    <row r="141" spans="1:11" x14ac:dyDescent="0.2">
      <c r="A141" s="7">
        <v>136</v>
      </c>
      <c r="B141" s="8" t="s">
        <v>273</v>
      </c>
      <c r="C141" s="9" t="s">
        <v>274</v>
      </c>
      <c r="D141" s="76">
        <f t="shared" si="2"/>
        <v>0</v>
      </c>
      <c r="E141" s="10">
        <v>0</v>
      </c>
      <c r="F141" s="10">
        <v>0</v>
      </c>
      <c r="G141" s="10">
        <v>0</v>
      </c>
      <c r="H141" s="10">
        <v>0</v>
      </c>
      <c r="I141" s="10"/>
      <c r="J141" s="65"/>
      <c r="K141" s="65"/>
    </row>
    <row r="142" spans="1:11" ht="10.5" customHeight="1" x14ac:dyDescent="0.2">
      <c r="A142" s="7">
        <v>137</v>
      </c>
      <c r="B142" s="12" t="s">
        <v>275</v>
      </c>
      <c r="C142" s="13" t="s">
        <v>276</v>
      </c>
      <c r="D142" s="77">
        <f t="shared" si="2"/>
        <v>0</v>
      </c>
      <c r="E142" s="27">
        <v>0</v>
      </c>
      <c r="F142" s="27">
        <v>0</v>
      </c>
      <c r="G142" s="27">
        <v>0</v>
      </c>
      <c r="H142" s="27">
        <v>0</v>
      </c>
      <c r="I142" s="27"/>
      <c r="J142" s="65"/>
      <c r="K142" s="65"/>
    </row>
    <row r="143" spans="1:11" x14ac:dyDescent="0.2">
      <c r="A143" s="7">
        <v>138</v>
      </c>
      <c r="B143" s="8" t="s">
        <v>277</v>
      </c>
      <c r="C143" s="13" t="s">
        <v>278</v>
      </c>
      <c r="D143" s="77">
        <f t="shared" si="2"/>
        <v>0</v>
      </c>
      <c r="E143" s="10">
        <v>0</v>
      </c>
      <c r="F143" s="10">
        <v>0</v>
      </c>
      <c r="G143" s="10">
        <v>0</v>
      </c>
      <c r="H143" s="10">
        <v>0</v>
      </c>
      <c r="I143" s="10"/>
      <c r="J143" s="65"/>
      <c r="K143" s="65"/>
    </row>
    <row r="144" spans="1:11" x14ac:dyDescent="0.2">
      <c r="A144" s="7">
        <v>139</v>
      </c>
      <c r="B144" s="14" t="s">
        <v>279</v>
      </c>
      <c r="C144" s="15" t="s">
        <v>280</v>
      </c>
      <c r="D144" s="78">
        <f t="shared" si="2"/>
        <v>8429250</v>
      </c>
      <c r="E144" s="10">
        <v>0</v>
      </c>
      <c r="F144" s="10">
        <v>0</v>
      </c>
      <c r="G144" s="10">
        <v>0</v>
      </c>
      <c r="H144" s="10">
        <v>8429250</v>
      </c>
      <c r="I144" s="10"/>
      <c r="J144" s="65"/>
      <c r="K144" s="65"/>
    </row>
    <row r="145" spans="1:11" x14ac:dyDescent="0.2">
      <c r="A145" s="7">
        <v>140</v>
      </c>
      <c r="B145" s="12" t="s">
        <v>281</v>
      </c>
      <c r="C145" s="13" t="s">
        <v>282</v>
      </c>
      <c r="D145" s="77">
        <f t="shared" si="2"/>
        <v>5245650</v>
      </c>
      <c r="E145" s="10">
        <v>0</v>
      </c>
      <c r="F145" s="10">
        <v>0</v>
      </c>
      <c r="G145" s="10">
        <v>0</v>
      </c>
      <c r="H145" s="10">
        <v>5245650</v>
      </c>
      <c r="I145" s="10"/>
      <c r="J145" s="65"/>
      <c r="K145" s="65"/>
    </row>
    <row r="146" spans="1:11" x14ac:dyDescent="0.2">
      <c r="A146" s="7">
        <v>141</v>
      </c>
      <c r="B146" s="12" t="s">
        <v>283</v>
      </c>
      <c r="C146" s="13" t="s">
        <v>284</v>
      </c>
      <c r="D146" s="77">
        <f t="shared" si="2"/>
        <v>0</v>
      </c>
      <c r="E146" s="10">
        <v>0</v>
      </c>
      <c r="F146" s="10">
        <v>0</v>
      </c>
      <c r="G146" s="10">
        <v>0</v>
      </c>
      <c r="H146" s="10">
        <v>0</v>
      </c>
      <c r="I146" s="10"/>
      <c r="J146" s="65"/>
      <c r="K146" s="65"/>
    </row>
    <row r="147" spans="1:11" x14ac:dyDescent="0.2">
      <c r="A147" s="7">
        <v>142</v>
      </c>
      <c r="B147" s="12" t="s">
        <v>285</v>
      </c>
      <c r="C147" s="13" t="s">
        <v>286</v>
      </c>
      <c r="D147" s="77">
        <f t="shared" si="2"/>
        <v>0</v>
      </c>
      <c r="E147" s="10">
        <v>0</v>
      </c>
      <c r="F147" s="10">
        <v>0</v>
      </c>
      <c r="G147" s="10">
        <v>0</v>
      </c>
      <c r="H147" s="10">
        <v>0</v>
      </c>
      <c r="I147" s="10"/>
      <c r="J147" s="65"/>
      <c r="K147" s="65"/>
    </row>
    <row r="148" spans="1:11" x14ac:dyDescent="0.2">
      <c r="A148" s="7">
        <v>143</v>
      </c>
      <c r="B148" s="14" t="s">
        <v>287</v>
      </c>
      <c r="C148" s="15" t="s">
        <v>288</v>
      </c>
      <c r="D148" s="78">
        <f t="shared" si="2"/>
        <v>0</v>
      </c>
      <c r="E148" s="10">
        <v>0</v>
      </c>
      <c r="F148" s="10">
        <v>0</v>
      </c>
      <c r="G148" s="10">
        <v>0</v>
      </c>
      <c r="H148" s="10">
        <v>0</v>
      </c>
      <c r="I148" s="10"/>
      <c r="J148" s="65"/>
      <c r="K148" s="65"/>
    </row>
    <row r="149" spans="1:11" x14ac:dyDescent="0.2">
      <c r="A149" s="7">
        <v>144</v>
      </c>
      <c r="B149" s="11" t="s">
        <v>289</v>
      </c>
      <c r="C149" s="15" t="s">
        <v>290</v>
      </c>
      <c r="D149" s="78">
        <f t="shared" si="2"/>
        <v>0</v>
      </c>
      <c r="E149" s="10">
        <v>0</v>
      </c>
      <c r="F149" s="10">
        <v>0</v>
      </c>
      <c r="G149" s="10">
        <v>0</v>
      </c>
      <c r="H149" s="10">
        <v>0</v>
      </c>
      <c r="I149" s="10"/>
      <c r="J149" s="65"/>
      <c r="K149" s="65"/>
    </row>
    <row r="150" spans="1:11" x14ac:dyDescent="0.2">
      <c r="A150" s="7">
        <v>145</v>
      </c>
      <c r="B150" s="12" t="s">
        <v>291</v>
      </c>
      <c r="C150" s="13" t="s">
        <v>292</v>
      </c>
      <c r="D150" s="77">
        <f t="shared" si="2"/>
        <v>0</v>
      </c>
      <c r="E150" s="10">
        <v>0</v>
      </c>
      <c r="F150" s="10">
        <v>0</v>
      </c>
      <c r="G150" s="10">
        <v>0</v>
      </c>
      <c r="H150" s="10">
        <v>0</v>
      </c>
      <c r="I150" s="10"/>
      <c r="J150" s="65"/>
      <c r="K150" s="65"/>
    </row>
    <row r="151" spans="1:11" x14ac:dyDescent="0.2">
      <c r="A151" s="7">
        <v>146</v>
      </c>
      <c r="B151" s="8" t="s">
        <v>293</v>
      </c>
      <c r="C151" s="9" t="s">
        <v>294</v>
      </c>
      <c r="D151" s="76">
        <f t="shared" si="2"/>
        <v>0</v>
      </c>
      <c r="E151" s="10">
        <v>0</v>
      </c>
      <c r="F151" s="10">
        <v>0</v>
      </c>
      <c r="G151" s="10">
        <v>0</v>
      </c>
      <c r="H151" s="10">
        <v>0</v>
      </c>
      <c r="I151" s="10"/>
      <c r="J151" s="65"/>
      <c r="K151" s="65"/>
    </row>
    <row r="152" spans="1:11" x14ac:dyDescent="0.2">
      <c r="A152" s="7">
        <v>147</v>
      </c>
      <c r="B152" s="8" t="s">
        <v>295</v>
      </c>
      <c r="C152" s="29" t="s">
        <v>296</v>
      </c>
      <c r="D152" s="76">
        <f t="shared" si="2"/>
        <v>0</v>
      </c>
      <c r="E152" s="10">
        <v>0</v>
      </c>
      <c r="F152" s="10">
        <v>0</v>
      </c>
      <c r="G152" s="10">
        <v>0</v>
      </c>
      <c r="H152" s="10">
        <v>0</v>
      </c>
      <c r="I152" s="10"/>
      <c r="J152" s="65"/>
      <c r="K152" s="65"/>
    </row>
    <row r="153" spans="1:11" ht="12.75" x14ac:dyDescent="0.2">
      <c r="A153" s="7">
        <v>148</v>
      </c>
      <c r="B153" s="25" t="s">
        <v>297</v>
      </c>
      <c r="C153" s="26" t="s">
        <v>298</v>
      </c>
      <c r="D153" s="83">
        <f t="shared" si="2"/>
        <v>216721234</v>
      </c>
      <c r="E153" s="10">
        <v>0</v>
      </c>
      <c r="F153" s="10">
        <v>0</v>
      </c>
      <c r="G153" s="10">
        <v>216721234</v>
      </c>
      <c r="H153" s="10">
        <v>0</v>
      </c>
      <c r="I153" s="10">
        <v>3470316</v>
      </c>
      <c r="J153" s="65"/>
      <c r="K153" s="65"/>
    </row>
    <row r="154" spans="1:11" x14ac:dyDescent="0.2">
      <c r="H154" s="65"/>
      <c r="I154" s="65"/>
    </row>
    <row r="156" spans="1:11" x14ac:dyDescent="0.2">
      <c r="H156" s="65"/>
      <c r="I156" s="65"/>
    </row>
  </sheetData>
  <mergeCells count="7">
    <mergeCell ref="I4:I5"/>
    <mergeCell ref="A4:A5"/>
    <mergeCell ref="B4:B5"/>
    <mergeCell ref="C4:C5"/>
    <mergeCell ref="A2:H2"/>
    <mergeCell ref="D4:D5"/>
    <mergeCell ref="E4:H4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3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I20" sqref="I20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65" customWidth="1"/>
    <col min="5" max="16384" width="9.140625" style="3"/>
  </cols>
  <sheetData>
    <row r="2" spans="1:4" ht="30" customHeight="1" x14ac:dyDescent="0.2">
      <c r="A2" s="219" t="s">
        <v>355</v>
      </c>
      <c r="B2" s="219"/>
      <c r="C2" s="219"/>
      <c r="D2" s="219"/>
    </row>
    <row r="3" spans="1:4" x14ac:dyDescent="0.2">
      <c r="C3" s="4"/>
      <c r="D3" s="65" t="s">
        <v>326</v>
      </c>
    </row>
    <row r="4" spans="1:4" s="5" customFormat="1" ht="24.75" customHeight="1" x14ac:dyDescent="0.2">
      <c r="A4" s="181" t="s">
        <v>0</v>
      </c>
      <c r="B4" s="181" t="s">
        <v>1</v>
      </c>
      <c r="C4" s="181" t="s">
        <v>2</v>
      </c>
      <c r="D4" s="44" t="s">
        <v>343</v>
      </c>
    </row>
    <row r="5" spans="1:4" ht="51.75" customHeight="1" x14ac:dyDescent="0.2">
      <c r="A5" s="182"/>
      <c r="B5" s="182"/>
      <c r="C5" s="182"/>
      <c r="D5" s="58" t="s">
        <v>344</v>
      </c>
    </row>
    <row r="6" spans="1:4" ht="12" customHeight="1" x14ac:dyDescent="0.2">
      <c r="A6" s="7">
        <v>1</v>
      </c>
      <c r="B6" s="8" t="s">
        <v>3</v>
      </c>
      <c r="C6" s="9" t="s">
        <v>4</v>
      </c>
      <c r="D6" s="10">
        <v>25546243</v>
      </c>
    </row>
    <row r="7" spans="1:4" x14ac:dyDescent="0.2">
      <c r="A7" s="7">
        <v>2</v>
      </c>
      <c r="B7" s="11" t="s">
        <v>5</v>
      </c>
      <c r="C7" s="9" t="s">
        <v>6</v>
      </c>
      <c r="D7" s="10">
        <v>20699565</v>
      </c>
    </row>
    <row r="8" spans="1:4" x14ac:dyDescent="0.2">
      <c r="A8" s="7">
        <v>3</v>
      </c>
      <c r="B8" s="12" t="s">
        <v>7</v>
      </c>
      <c r="C8" s="13" t="s">
        <v>8</v>
      </c>
      <c r="D8" s="10">
        <v>17415924</v>
      </c>
    </row>
    <row r="9" spans="1:4" ht="14.25" customHeight="1" x14ac:dyDescent="0.2">
      <c r="A9" s="7">
        <v>4</v>
      </c>
      <c r="B9" s="8" t="s">
        <v>9</v>
      </c>
      <c r="C9" s="9" t="s">
        <v>10</v>
      </c>
      <c r="D9" s="10">
        <v>30689995</v>
      </c>
    </row>
    <row r="10" spans="1:4" x14ac:dyDescent="0.2">
      <c r="A10" s="7">
        <v>5</v>
      </c>
      <c r="B10" s="8" t="s">
        <v>11</v>
      </c>
      <c r="C10" s="9" t="s">
        <v>12</v>
      </c>
      <c r="D10" s="10">
        <v>25450259</v>
      </c>
    </row>
    <row r="11" spans="1:4" x14ac:dyDescent="0.2">
      <c r="A11" s="7">
        <v>6</v>
      </c>
      <c r="B11" s="12" t="s">
        <v>13</v>
      </c>
      <c r="C11" s="13" t="s">
        <v>14</v>
      </c>
      <c r="D11" s="10">
        <v>2625393</v>
      </c>
    </row>
    <row r="12" spans="1:4" x14ac:dyDescent="0.2">
      <c r="A12" s="7">
        <v>7</v>
      </c>
      <c r="B12" s="14" t="s">
        <v>15</v>
      </c>
      <c r="C12" s="15" t="s">
        <v>16</v>
      </c>
      <c r="D12" s="10">
        <v>22555823</v>
      </c>
    </row>
    <row r="13" spans="1:4" x14ac:dyDescent="0.2">
      <c r="A13" s="7">
        <v>8</v>
      </c>
      <c r="B13" s="12" t="s">
        <v>17</v>
      </c>
      <c r="C13" s="13" t="s">
        <v>18</v>
      </c>
      <c r="D13" s="10">
        <v>23064238</v>
      </c>
    </row>
    <row r="14" spans="1:4" x14ac:dyDescent="0.2">
      <c r="A14" s="7">
        <v>9</v>
      </c>
      <c r="B14" s="12" t="s">
        <v>19</v>
      </c>
      <c r="C14" s="13" t="s">
        <v>20</v>
      </c>
      <c r="D14" s="10">
        <v>33375793</v>
      </c>
    </row>
    <row r="15" spans="1:4" x14ac:dyDescent="0.2">
      <c r="A15" s="7">
        <v>10</v>
      </c>
      <c r="B15" s="12" t="s">
        <v>21</v>
      </c>
      <c r="C15" s="13" t="s">
        <v>22</v>
      </c>
      <c r="D15" s="10">
        <v>23510740</v>
      </c>
    </row>
    <row r="16" spans="1:4" x14ac:dyDescent="0.2">
      <c r="A16" s="7">
        <v>11</v>
      </c>
      <c r="B16" s="12" t="s">
        <v>23</v>
      </c>
      <c r="C16" s="13" t="s">
        <v>24</v>
      </c>
      <c r="D16" s="10">
        <v>22272348</v>
      </c>
    </row>
    <row r="17" spans="1:4" x14ac:dyDescent="0.2">
      <c r="A17" s="7">
        <v>12</v>
      </c>
      <c r="B17" s="12" t="s">
        <v>25</v>
      </c>
      <c r="C17" s="13" t="s">
        <v>26</v>
      </c>
      <c r="D17" s="10">
        <v>34623201</v>
      </c>
    </row>
    <row r="18" spans="1:4" x14ac:dyDescent="0.2">
      <c r="A18" s="7">
        <v>13</v>
      </c>
      <c r="B18" s="8" t="s">
        <v>27</v>
      </c>
      <c r="C18" s="13" t="s">
        <v>28</v>
      </c>
      <c r="D18" s="10">
        <v>0</v>
      </c>
    </row>
    <row r="19" spans="1:4" x14ac:dyDescent="0.2">
      <c r="A19" s="7">
        <v>14</v>
      </c>
      <c r="B19" s="8" t="s">
        <v>29</v>
      </c>
      <c r="C19" s="9" t="s">
        <v>30</v>
      </c>
      <c r="D19" s="10">
        <v>0</v>
      </c>
    </row>
    <row r="20" spans="1:4" x14ac:dyDescent="0.2">
      <c r="A20" s="7">
        <v>15</v>
      </c>
      <c r="B20" s="12" t="s">
        <v>31</v>
      </c>
      <c r="C20" s="13" t="s">
        <v>32</v>
      </c>
      <c r="D20" s="10">
        <v>21888511</v>
      </c>
    </row>
    <row r="21" spans="1:4" x14ac:dyDescent="0.2">
      <c r="A21" s="7">
        <v>16</v>
      </c>
      <c r="B21" s="12" t="s">
        <v>33</v>
      </c>
      <c r="C21" s="13" t="s">
        <v>34</v>
      </c>
      <c r="D21" s="10">
        <v>41764674</v>
      </c>
    </row>
    <row r="22" spans="1:4" x14ac:dyDescent="0.2">
      <c r="A22" s="7">
        <v>17</v>
      </c>
      <c r="B22" s="12" t="s">
        <v>35</v>
      </c>
      <c r="C22" s="13" t="s">
        <v>36</v>
      </c>
      <c r="D22" s="10">
        <v>39933336</v>
      </c>
    </row>
    <row r="23" spans="1:4" x14ac:dyDescent="0.2">
      <c r="A23" s="7">
        <v>18</v>
      </c>
      <c r="B23" s="12" t="s">
        <v>37</v>
      </c>
      <c r="C23" s="13" t="s">
        <v>38</v>
      </c>
      <c r="D23" s="10">
        <v>28444125</v>
      </c>
    </row>
    <row r="24" spans="1:4" x14ac:dyDescent="0.2">
      <c r="A24" s="7">
        <v>19</v>
      </c>
      <c r="B24" s="8" t="s">
        <v>39</v>
      </c>
      <c r="C24" s="9" t="s">
        <v>40</v>
      </c>
      <c r="D24" s="10">
        <v>20386010</v>
      </c>
    </row>
    <row r="25" spans="1:4" x14ac:dyDescent="0.2">
      <c r="A25" s="7">
        <v>20</v>
      </c>
      <c r="B25" s="8" t="s">
        <v>41</v>
      </c>
      <c r="C25" s="9" t="s">
        <v>42</v>
      </c>
      <c r="D25" s="10">
        <v>15899713</v>
      </c>
    </row>
    <row r="26" spans="1:4" x14ac:dyDescent="0.2">
      <c r="A26" s="7">
        <v>21</v>
      </c>
      <c r="B26" s="8" t="s">
        <v>43</v>
      </c>
      <c r="C26" s="9" t="s">
        <v>44</v>
      </c>
      <c r="D26" s="10">
        <v>36148502</v>
      </c>
    </row>
    <row r="27" spans="1:4" x14ac:dyDescent="0.2">
      <c r="A27" s="7">
        <v>22</v>
      </c>
      <c r="B27" s="8" t="s">
        <v>45</v>
      </c>
      <c r="C27" s="9" t="s">
        <v>46</v>
      </c>
      <c r="D27" s="10">
        <v>815417</v>
      </c>
    </row>
    <row r="28" spans="1:4" x14ac:dyDescent="0.2">
      <c r="A28" s="7">
        <v>23</v>
      </c>
      <c r="B28" s="12" t="s">
        <v>47</v>
      </c>
      <c r="C28" s="13" t="s">
        <v>48</v>
      </c>
      <c r="D28" s="10">
        <v>0</v>
      </c>
    </row>
    <row r="29" spans="1:4" ht="12" customHeight="1" x14ac:dyDescent="0.2">
      <c r="A29" s="7">
        <v>24</v>
      </c>
      <c r="B29" s="12" t="s">
        <v>49</v>
      </c>
      <c r="C29" s="13" t="s">
        <v>50</v>
      </c>
      <c r="D29" s="10">
        <v>0</v>
      </c>
    </row>
    <row r="30" spans="1:4" ht="24" x14ac:dyDescent="0.2">
      <c r="A30" s="7">
        <v>25</v>
      </c>
      <c r="B30" s="12" t="s">
        <v>51</v>
      </c>
      <c r="C30" s="13" t="s">
        <v>52</v>
      </c>
      <c r="D30" s="10">
        <v>0</v>
      </c>
    </row>
    <row r="31" spans="1:4" x14ac:dyDescent="0.2">
      <c r="A31" s="7">
        <v>26</v>
      </c>
      <c r="B31" s="8" t="s">
        <v>53</v>
      </c>
      <c r="C31" s="15" t="s">
        <v>54</v>
      </c>
      <c r="D31" s="10">
        <v>0</v>
      </c>
    </row>
    <row r="32" spans="1:4" x14ac:dyDescent="0.2">
      <c r="A32" s="7">
        <v>27</v>
      </c>
      <c r="B32" s="12" t="s">
        <v>55</v>
      </c>
      <c r="C32" s="13" t="s">
        <v>56</v>
      </c>
      <c r="D32" s="10">
        <v>44343723</v>
      </c>
    </row>
    <row r="33" spans="1:4" ht="24" customHeight="1" x14ac:dyDescent="0.2">
      <c r="A33" s="7">
        <v>28</v>
      </c>
      <c r="B33" s="12" t="s">
        <v>57</v>
      </c>
      <c r="C33" s="13" t="s">
        <v>58</v>
      </c>
      <c r="D33" s="10">
        <v>0</v>
      </c>
    </row>
    <row r="34" spans="1:4" ht="12" customHeight="1" x14ac:dyDescent="0.2">
      <c r="A34" s="7">
        <v>29</v>
      </c>
      <c r="B34" s="8" t="s">
        <v>59</v>
      </c>
      <c r="C34" s="9" t="s">
        <v>60</v>
      </c>
      <c r="D34" s="10">
        <v>0</v>
      </c>
    </row>
    <row r="35" spans="1:4" x14ac:dyDescent="0.2">
      <c r="A35" s="7">
        <v>30</v>
      </c>
      <c r="B35" s="11" t="s">
        <v>61</v>
      </c>
      <c r="C35" s="15" t="s">
        <v>62</v>
      </c>
      <c r="D35" s="10">
        <v>0</v>
      </c>
    </row>
    <row r="36" spans="1:4" ht="24" x14ac:dyDescent="0.2">
      <c r="A36" s="7">
        <v>31</v>
      </c>
      <c r="B36" s="8" t="s">
        <v>63</v>
      </c>
      <c r="C36" s="9" t="s">
        <v>64</v>
      </c>
      <c r="D36" s="10">
        <v>0</v>
      </c>
    </row>
    <row r="37" spans="1:4" x14ac:dyDescent="0.2">
      <c r="A37" s="7">
        <v>32</v>
      </c>
      <c r="B37" s="12" t="s">
        <v>65</v>
      </c>
      <c r="C37" s="13" t="s">
        <v>66</v>
      </c>
      <c r="D37" s="10">
        <v>0</v>
      </c>
    </row>
    <row r="38" spans="1:4" x14ac:dyDescent="0.2">
      <c r="A38" s="7">
        <v>33</v>
      </c>
      <c r="B38" s="11" t="s">
        <v>67</v>
      </c>
      <c r="C38" s="9" t="s">
        <v>68</v>
      </c>
      <c r="D38" s="10">
        <v>26855341</v>
      </c>
    </row>
    <row r="39" spans="1:4" x14ac:dyDescent="0.2">
      <c r="A39" s="7">
        <v>34</v>
      </c>
      <c r="B39" s="14" t="s">
        <v>69</v>
      </c>
      <c r="C39" s="15" t="s">
        <v>70</v>
      </c>
      <c r="D39" s="10">
        <v>0</v>
      </c>
    </row>
    <row r="40" spans="1:4" x14ac:dyDescent="0.2">
      <c r="A40" s="7">
        <v>35</v>
      </c>
      <c r="B40" s="8" t="s">
        <v>71</v>
      </c>
      <c r="C40" s="9" t="s">
        <v>72</v>
      </c>
      <c r="D40" s="10">
        <v>0</v>
      </c>
    </row>
    <row r="41" spans="1:4" x14ac:dyDescent="0.2">
      <c r="A41" s="7">
        <v>36</v>
      </c>
      <c r="B41" s="11" t="s">
        <v>73</v>
      </c>
      <c r="C41" s="9" t="s">
        <v>74</v>
      </c>
      <c r="D41" s="10">
        <v>24576190</v>
      </c>
    </row>
    <row r="42" spans="1:4" x14ac:dyDescent="0.2">
      <c r="A42" s="7">
        <v>37</v>
      </c>
      <c r="B42" s="12" t="s">
        <v>75</v>
      </c>
      <c r="C42" s="13" t="s">
        <v>76</v>
      </c>
      <c r="D42" s="10">
        <v>23605872</v>
      </c>
    </row>
    <row r="43" spans="1:4" x14ac:dyDescent="0.2">
      <c r="A43" s="7">
        <v>38</v>
      </c>
      <c r="B43" s="11" t="s">
        <v>77</v>
      </c>
      <c r="C43" s="9" t="s">
        <v>78</v>
      </c>
      <c r="D43" s="10">
        <v>26894854</v>
      </c>
    </row>
    <row r="44" spans="1:4" x14ac:dyDescent="0.2">
      <c r="A44" s="7">
        <v>39</v>
      </c>
      <c r="B44" s="8" t="s">
        <v>79</v>
      </c>
      <c r="C44" s="9" t="s">
        <v>80</v>
      </c>
      <c r="D44" s="10">
        <v>31449632</v>
      </c>
    </row>
    <row r="45" spans="1:4" x14ac:dyDescent="0.2">
      <c r="A45" s="7">
        <v>40</v>
      </c>
      <c r="B45" s="16" t="s">
        <v>81</v>
      </c>
      <c r="C45" s="17" t="s">
        <v>82</v>
      </c>
      <c r="D45" s="10">
        <v>33305247</v>
      </c>
    </row>
    <row r="46" spans="1:4" x14ac:dyDescent="0.2">
      <c r="A46" s="7">
        <v>41</v>
      </c>
      <c r="B46" s="8" t="s">
        <v>83</v>
      </c>
      <c r="C46" s="9" t="s">
        <v>84</v>
      </c>
      <c r="D46" s="10">
        <v>27346850</v>
      </c>
    </row>
    <row r="47" spans="1:4" x14ac:dyDescent="0.2">
      <c r="A47" s="7">
        <v>42</v>
      </c>
      <c r="B47" s="14" t="s">
        <v>85</v>
      </c>
      <c r="C47" s="15" t="s">
        <v>86</v>
      </c>
      <c r="D47" s="10">
        <v>32737057</v>
      </c>
    </row>
    <row r="48" spans="1:4" x14ac:dyDescent="0.2">
      <c r="A48" s="7">
        <v>43</v>
      </c>
      <c r="B48" s="12" t="s">
        <v>87</v>
      </c>
      <c r="C48" s="13" t="s">
        <v>88</v>
      </c>
      <c r="D48" s="10">
        <v>21335425</v>
      </c>
    </row>
    <row r="49" spans="1:4" x14ac:dyDescent="0.2">
      <c r="A49" s="7">
        <v>44</v>
      </c>
      <c r="B49" s="11" t="s">
        <v>89</v>
      </c>
      <c r="C49" s="9" t="s">
        <v>90</v>
      </c>
      <c r="D49" s="10">
        <v>0</v>
      </c>
    </row>
    <row r="50" spans="1:4" x14ac:dyDescent="0.2">
      <c r="A50" s="7">
        <v>45</v>
      </c>
      <c r="B50" s="12" t="s">
        <v>91</v>
      </c>
      <c r="C50" s="13" t="s">
        <v>92</v>
      </c>
      <c r="D50" s="10">
        <v>0</v>
      </c>
    </row>
    <row r="51" spans="1:4" x14ac:dyDescent="0.2">
      <c r="A51" s="7">
        <v>46</v>
      </c>
      <c r="B51" s="8" t="s">
        <v>93</v>
      </c>
      <c r="C51" s="9" t="s">
        <v>94</v>
      </c>
      <c r="D51" s="10">
        <v>32121910</v>
      </c>
    </row>
    <row r="52" spans="1:4" ht="10.5" customHeight="1" x14ac:dyDescent="0.2">
      <c r="A52" s="7">
        <v>47</v>
      </c>
      <c r="B52" s="8" t="s">
        <v>95</v>
      </c>
      <c r="C52" s="9" t="s">
        <v>96</v>
      </c>
      <c r="D52" s="10">
        <v>17247524</v>
      </c>
    </row>
    <row r="53" spans="1:4" x14ac:dyDescent="0.2">
      <c r="A53" s="7">
        <v>48</v>
      </c>
      <c r="B53" s="18" t="s">
        <v>97</v>
      </c>
      <c r="C53" s="19" t="s">
        <v>98</v>
      </c>
      <c r="D53" s="10">
        <v>22262379</v>
      </c>
    </row>
    <row r="54" spans="1:4" x14ac:dyDescent="0.2">
      <c r="A54" s="7">
        <v>49</v>
      </c>
      <c r="B54" s="12" t="s">
        <v>99</v>
      </c>
      <c r="C54" s="13" t="s">
        <v>100</v>
      </c>
      <c r="D54" s="10">
        <v>36339607</v>
      </c>
    </row>
    <row r="55" spans="1:4" x14ac:dyDescent="0.2">
      <c r="A55" s="7">
        <v>50</v>
      </c>
      <c r="B55" s="11" t="s">
        <v>101</v>
      </c>
      <c r="C55" s="9" t="s">
        <v>102</v>
      </c>
      <c r="D55" s="10">
        <v>28940711</v>
      </c>
    </row>
    <row r="56" spans="1:4" ht="10.5" customHeight="1" x14ac:dyDescent="0.2">
      <c r="A56" s="7">
        <v>51</v>
      </c>
      <c r="B56" s="12" t="s">
        <v>103</v>
      </c>
      <c r="C56" s="13" t="s">
        <v>104</v>
      </c>
      <c r="D56" s="10">
        <v>19413831</v>
      </c>
    </row>
    <row r="57" spans="1:4" x14ac:dyDescent="0.2">
      <c r="A57" s="7">
        <v>52</v>
      </c>
      <c r="B57" s="11" t="s">
        <v>105</v>
      </c>
      <c r="C57" s="9" t="s">
        <v>106</v>
      </c>
      <c r="D57" s="10">
        <v>26406593</v>
      </c>
    </row>
    <row r="58" spans="1:4" x14ac:dyDescent="0.2">
      <c r="A58" s="7">
        <v>53</v>
      </c>
      <c r="B58" s="12" t="s">
        <v>107</v>
      </c>
      <c r="C58" s="13" t="s">
        <v>108</v>
      </c>
      <c r="D58" s="10">
        <v>26748986</v>
      </c>
    </row>
    <row r="59" spans="1:4" x14ac:dyDescent="0.2">
      <c r="A59" s="7">
        <v>54</v>
      </c>
      <c r="B59" s="12" t="s">
        <v>109</v>
      </c>
      <c r="C59" s="13" t="s">
        <v>110</v>
      </c>
      <c r="D59" s="10">
        <v>43672492</v>
      </c>
    </row>
    <row r="60" spans="1:4" x14ac:dyDescent="0.2">
      <c r="A60" s="7">
        <v>55</v>
      </c>
      <c r="B60" s="12" t="s">
        <v>111</v>
      </c>
      <c r="C60" s="13" t="s">
        <v>112</v>
      </c>
      <c r="D60" s="10">
        <v>30985562</v>
      </c>
    </row>
    <row r="61" spans="1:4" x14ac:dyDescent="0.2">
      <c r="A61" s="7">
        <v>56</v>
      </c>
      <c r="B61" s="12" t="s">
        <v>113</v>
      </c>
      <c r="C61" s="13" t="s">
        <v>114</v>
      </c>
      <c r="D61" s="10">
        <v>0</v>
      </c>
    </row>
    <row r="62" spans="1:4" x14ac:dyDescent="0.2">
      <c r="A62" s="7">
        <v>57</v>
      </c>
      <c r="B62" s="12" t="s">
        <v>115</v>
      </c>
      <c r="C62" s="13" t="s">
        <v>116</v>
      </c>
      <c r="D62" s="10">
        <v>0</v>
      </c>
    </row>
    <row r="63" spans="1:4" ht="17.25" customHeight="1" x14ac:dyDescent="0.2">
      <c r="A63" s="7">
        <v>58</v>
      </c>
      <c r="B63" s="12" t="s">
        <v>117</v>
      </c>
      <c r="C63" s="13" t="s">
        <v>118</v>
      </c>
      <c r="D63" s="10">
        <v>0</v>
      </c>
    </row>
    <row r="64" spans="1:4" ht="15" customHeight="1" x14ac:dyDescent="0.2">
      <c r="A64" s="7">
        <v>59</v>
      </c>
      <c r="B64" s="11" t="s">
        <v>119</v>
      </c>
      <c r="C64" s="13" t="s">
        <v>120</v>
      </c>
      <c r="D64" s="10">
        <v>0</v>
      </c>
    </row>
    <row r="65" spans="1:4" ht="16.5" customHeight="1" x14ac:dyDescent="0.2">
      <c r="A65" s="7">
        <v>60</v>
      </c>
      <c r="B65" s="14" t="s">
        <v>121</v>
      </c>
      <c r="C65" s="15" t="s">
        <v>122</v>
      </c>
      <c r="D65" s="10">
        <v>0</v>
      </c>
    </row>
    <row r="66" spans="1:4" ht="17.25" customHeight="1" x14ac:dyDescent="0.2">
      <c r="A66" s="7">
        <v>61</v>
      </c>
      <c r="B66" s="11" t="s">
        <v>123</v>
      </c>
      <c r="C66" s="13" t="s">
        <v>124</v>
      </c>
      <c r="D66" s="10">
        <v>0</v>
      </c>
    </row>
    <row r="67" spans="1:4" ht="12.75" customHeight="1" x14ac:dyDescent="0.2">
      <c r="A67" s="7">
        <v>62</v>
      </c>
      <c r="B67" s="12" t="s">
        <v>125</v>
      </c>
      <c r="C67" s="13" t="s">
        <v>126</v>
      </c>
      <c r="D67" s="10">
        <v>0</v>
      </c>
    </row>
    <row r="68" spans="1:4" ht="27.75" customHeight="1" x14ac:dyDescent="0.2">
      <c r="A68" s="7">
        <v>63</v>
      </c>
      <c r="B68" s="8" t="s">
        <v>127</v>
      </c>
      <c r="C68" s="13" t="s">
        <v>128</v>
      </c>
      <c r="D68" s="10">
        <v>0</v>
      </c>
    </row>
    <row r="69" spans="1:4" ht="24" x14ac:dyDescent="0.2">
      <c r="A69" s="7">
        <v>64</v>
      </c>
      <c r="B69" s="8" t="s">
        <v>129</v>
      </c>
      <c r="C69" s="13" t="s">
        <v>130</v>
      </c>
      <c r="D69" s="10">
        <v>0</v>
      </c>
    </row>
    <row r="70" spans="1:4" x14ac:dyDescent="0.2">
      <c r="A70" s="7">
        <v>65</v>
      </c>
      <c r="B70" s="11" t="s">
        <v>131</v>
      </c>
      <c r="C70" s="13" t="s">
        <v>132</v>
      </c>
      <c r="D70" s="10">
        <v>1828300</v>
      </c>
    </row>
    <row r="71" spans="1:4" x14ac:dyDescent="0.2">
      <c r="A71" s="7">
        <v>66</v>
      </c>
      <c r="B71" s="8" t="s">
        <v>133</v>
      </c>
      <c r="C71" s="13" t="s">
        <v>134</v>
      </c>
      <c r="D71" s="10">
        <v>0</v>
      </c>
    </row>
    <row r="72" spans="1:4" x14ac:dyDescent="0.2">
      <c r="A72" s="7">
        <v>67</v>
      </c>
      <c r="B72" s="11" t="s">
        <v>135</v>
      </c>
      <c r="C72" s="13" t="s">
        <v>136</v>
      </c>
      <c r="D72" s="10">
        <v>0</v>
      </c>
    </row>
    <row r="73" spans="1:4" x14ac:dyDescent="0.2">
      <c r="A73" s="7">
        <v>68</v>
      </c>
      <c r="B73" s="11" t="s">
        <v>137</v>
      </c>
      <c r="C73" s="13" t="s">
        <v>138</v>
      </c>
      <c r="D73" s="10">
        <v>0</v>
      </c>
    </row>
    <row r="74" spans="1:4" x14ac:dyDescent="0.2">
      <c r="A74" s="7">
        <v>69</v>
      </c>
      <c r="B74" s="11" t="s">
        <v>139</v>
      </c>
      <c r="C74" s="13" t="s">
        <v>140</v>
      </c>
      <c r="D74" s="10">
        <v>0</v>
      </c>
    </row>
    <row r="75" spans="1:4" x14ac:dyDescent="0.2">
      <c r="A75" s="7">
        <v>70</v>
      </c>
      <c r="B75" s="12" t="s">
        <v>141</v>
      </c>
      <c r="C75" s="13" t="s">
        <v>142</v>
      </c>
      <c r="D75" s="10">
        <v>0</v>
      </c>
    </row>
    <row r="76" spans="1:4" x14ac:dyDescent="0.2">
      <c r="A76" s="7">
        <v>71</v>
      </c>
      <c r="B76" s="11" t="s">
        <v>143</v>
      </c>
      <c r="C76" s="9" t="s">
        <v>144</v>
      </c>
      <c r="D76" s="10">
        <v>0</v>
      </c>
    </row>
    <row r="77" spans="1:4" x14ac:dyDescent="0.2">
      <c r="A77" s="7">
        <v>72</v>
      </c>
      <c r="B77" s="12" t="s">
        <v>145</v>
      </c>
      <c r="C77" s="13" t="s">
        <v>146</v>
      </c>
      <c r="D77" s="10">
        <v>0</v>
      </c>
    </row>
    <row r="78" spans="1:4" x14ac:dyDescent="0.2">
      <c r="A78" s="7">
        <v>73</v>
      </c>
      <c r="B78" s="11" t="s">
        <v>147</v>
      </c>
      <c r="C78" s="13" t="s">
        <v>148</v>
      </c>
      <c r="D78" s="10">
        <v>0</v>
      </c>
    </row>
    <row r="79" spans="1:4" x14ac:dyDescent="0.2">
      <c r="A79" s="7">
        <v>74</v>
      </c>
      <c r="B79" s="12" t="s">
        <v>149</v>
      </c>
      <c r="C79" s="13" t="s">
        <v>150</v>
      </c>
      <c r="D79" s="10">
        <v>0</v>
      </c>
    </row>
    <row r="80" spans="1:4" x14ac:dyDescent="0.2">
      <c r="A80" s="7">
        <v>75</v>
      </c>
      <c r="B80" s="12" t="s">
        <v>151</v>
      </c>
      <c r="C80" s="13" t="s">
        <v>152</v>
      </c>
      <c r="D80" s="10">
        <v>0</v>
      </c>
    </row>
    <row r="81" spans="1:4" ht="24" x14ac:dyDescent="0.2">
      <c r="A81" s="7">
        <v>76</v>
      </c>
      <c r="B81" s="20" t="s">
        <v>153</v>
      </c>
      <c r="C81" s="19" t="s">
        <v>154</v>
      </c>
      <c r="D81" s="10">
        <v>0</v>
      </c>
    </row>
    <row r="82" spans="1:4" ht="24" x14ac:dyDescent="0.2">
      <c r="A82" s="7">
        <v>77</v>
      </c>
      <c r="B82" s="8" t="s">
        <v>155</v>
      </c>
      <c r="C82" s="13" t="s">
        <v>156</v>
      </c>
      <c r="D82" s="10">
        <v>0</v>
      </c>
    </row>
    <row r="83" spans="1:4" ht="24" x14ac:dyDescent="0.2">
      <c r="A83" s="7">
        <v>78</v>
      </c>
      <c r="B83" s="11" t="s">
        <v>157</v>
      </c>
      <c r="C83" s="13" t="s">
        <v>158</v>
      </c>
      <c r="D83" s="10">
        <v>0</v>
      </c>
    </row>
    <row r="84" spans="1:4" ht="24" x14ac:dyDescent="0.2">
      <c r="A84" s="7">
        <v>79</v>
      </c>
      <c r="B84" s="11" t="s">
        <v>159</v>
      </c>
      <c r="C84" s="13" t="s">
        <v>160</v>
      </c>
      <c r="D84" s="10">
        <v>0</v>
      </c>
    </row>
    <row r="85" spans="1:4" ht="24" x14ac:dyDescent="0.2">
      <c r="A85" s="7">
        <v>80</v>
      </c>
      <c r="B85" s="8" t="s">
        <v>161</v>
      </c>
      <c r="C85" s="13" t="s">
        <v>162</v>
      </c>
      <c r="D85" s="10">
        <v>0</v>
      </c>
    </row>
    <row r="86" spans="1:4" ht="24" x14ac:dyDescent="0.2">
      <c r="A86" s="7">
        <v>81</v>
      </c>
      <c r="B86" s="8" t="s">
        <v>163</v>
      </c>
      <c r="C86" s="13" t="s">
        <v>164</v>
      </c>
      <c r="D86" s="10">
        <v>0</v>
      </c>
    </row>
    <row r="87" spans="1:4" ht="24" x14ac:dyDescent="0.2">
      <c r="A87" s="7">
        <v>82</v>
      </c>
      <c r="B87" s="8" t="s">
        <v>165</v>
      </c>
      <c r="C87" s="13" t="s">
        <v>166</v>
      </c>
      <c r="D87" s="10">
        <v>0</v>
      </c>
    </row>
    <row r="88" spans="1:4" x14ac:dyDescent="0.2">
      <c r="A88" s="7">
        <v>83</v>
      </c>
      <c r="B88" s="12" t="s">
        <v>167</v>
      </c>
      <c r="C88" s="13" t="s">
        <v>168</v>
      </c>
      <c r="D88" s="10">
        <v>1167485</v>
      </c>
    </row>
    <row r="89" spans="1:4" x14ac:dyDescent="0.2">
      <c r="A89" s="7">
        <v>84</v>
      </c>
      <c r="B89" s="8" t="s">
        <v>169</v>
      </c>
      <c r="C89" s="13" t="s">
        <v>170</v>
      </c>
      <c r="D89" s="10">
        <v>0</v>
      </c>
    </row>
    <row r="90" spans="1:4" x14ac:dyDescent="0.2">
      <c r="A90" s="7">
        <v>85</v>
      </c>
      <c r="B90" s="12" t="s">
        <v>171</v>
      </c>
      <c r="C90" s="13" t="s">
        <v>172</v>
      </c>
      <c r="D90" s="10">
        <v>1844735</v>
      </c>
    </row>
    <row r="91" spans="1:4" x14ac:dyDescent="0.2">
      <c r="A91" s="7">
        <v>86</v>
      </c>
      <c r="B91" s="14" t="s">
        <v>173</v>
      </c>
      <c r="C91" s="15" t="s">
        <v>174</v>
      </c>
      <c r="D91" s="10">
        <v>0</v>
      </c>
    </row>
    <row r="92" spans="1:4" x14ac:dyDescent="0.2">
      <c r="A92" s="7">
        <v>87</v>
      </c>
      <c r="B92" s="8" t="s">
        <v>175</v>
      </c>
      <c r="C92" s="13" t="s">
        <v>176</v>
      </c>
      <c r="D92" s="10">
        <v>0</v>
      </c>
    </row>
    <row r="93" spans="1:4" x14ac:dyDescent="0.2">
      <c r="A93" s="7">
        <v>88</v>
      </c>
      <c r="B93" s="8" t="s">
        <v>177</v>
      </c>
      <c r="C93" s="13" t="s">
        <v>178</v>
      </c>
      <c r="D93" s="10">
        <v>2466934</v>
      </c>
    </row>
    <row r="94" spans="1:4" ht="13.5" customHeight="1" x14ac:dyDescent="0.2">
      <c r="A94" s="7">
        <v>89</v>
      </c>
      <c r="B94" s="14" t="s">
        <v>179</v>
      </c>
      <c r="C94" s="15" t="s">
        <v>180</v>
      </c>
      <c r="D94" s="10">
        <v>0</v>
      </c>
    </row>
    <row r="95" spans="1:4" ht="14.25" customHeight="1" x14ac:dyDescent="0.2">
      <c r="A95" s="7">
        <v>90</v>
      </c>
      <c r="B95" s="8" t="s">
        <v>181</v>
      </c>
      <c r="C95" s="13" t="s">
        <v>182</v>
      </c>
      <c r="D95" s="10">
        <v>1183770</v>
      </c>
    </row>
    <row r="96" spans="1:4" x14ac:dyDescent="0.2">
      <c r="A96" s="7">
        <v>91</v>
      </c>
      <c r="B96" s="14" t="s">
        <v>183</v>
      </c>
      <c r="C96" s="15" t="s">
        <v>184</v>
      </c>
      <c r="D96" s="10">
        <v>0</v>
      </c>
    </row>
    <row r="97" spans="1:4" x14ac:dyDescent="0.2">
      <c r="A97" s="7">
        <v>92</v>
      </c>
      <c r="B97" s="11" t="s">
        <v>185</v>
      </c>
      <c r="C97" s="13" t="s">
        <v>186</v>
      </c>
      <c r="D97" s="10">
        <v>0</v>
      </c>
    </row>
    <row r="98" spans="1:4" x14ac:dyDescent="0.2">
      <c r="A98" s="7">
        <v>93</v>
      </c>
      <c r="B98" s="12" t="s">
        <v>187</v>
      </c>
      <c r="C98" s="13" t="s">
        <v>188</v>
      </c>
      <c r="D98" s="10">
        <v>0</v>
      </c>
    </row>
    <row r="99" spans="1:4" ht="24" x14ac:dyDescent="0.2">
      <c r="A99" s="7">
        <v>94</v>
      </c>
      <c r="B99" s="11" t="s">
        <v>189</v>
      </c>
      <c r="C99" s="9" t="s">
        <v>190</v>
      </c>
      <c r="D99" s="10">
        <v>0</v>
      </c>
    </row>
    <row r="100" spans="1:4" x14ac:dyDescent="0.2">
      <c r="A100" s="7">
        <v>95</v>
      </c>
      <c r="B100" s="11" t="s">
        <v>191</v>
      </c>
      <c r="C100" s="15" t="s">
        <v>192</v>
      </c>
      <c r="D100" s="10">
        <v>0</v>
      </c>
    </row>
    <row r="101" spans="1:4" x14ac:dyDescent="0.2">
      <c r="A101" s="7">
        <v>96</v>
      </c>
      <c r="B101" s="12" t="s">
        <v>193</v>
      </c>
      <c r="C101" s="13" t="s">
        <v>194</v>
      </c>
      <c r="D101" s="10">
        <v>0</v>
      </c>
    </row>
    <row r="102" spans="1:4" x14ac:dyDescent="0.2">
      <c r="A102" s="7">
        <v>97</v>
      </c>
      <c r="B102" s="11" t="s">
        <v>195</v>
      </c>
      <c r="C102" s="21" t="s">
        <v>196</v>
      </c>
      <c r="D102" s="10">
        <v>23164193</v>
      </c>
    </row>
    <row r="103" spans="1:4" x14ac:dyDescent="0.2">
      <c r="A103" s="7">
        <v>98</v>
      </c>
      <c r="B103" s="12" t="s">
        <v>197</v>
      </c>
      <c r="C103" s="13" t="s">
        <v>198</v>
      </c>
      <c r="D103" s="10">
        <v>13404165</v>
      </c>
    </row>
    <row r="104" spans="1:4" x14ac:dyDescent="0.2">
      <c r="A104" s="7">
        <v>99</v>
      </c>
      <c r="B104" s="12" t="s">
        <v>199</v>
      </c>
      <c r="C104" s="13" t="s">
        <v>200</v>
      </c>
      <c r="D104" s="10">
        <v>13981462</v>
      </c>
    </row>
    <row r="105" spans="1:4" x14ac:dyDescent="0.2">
      <c r="A105" s="7">
        <v>100</v>
      </c>
      <c r="B105" s="11" t="s">
        <v>201</v>
      </c>
      <c r="C105" s="15" t="s">
        <v>202</v>
      </c>
      <c r="D105" s="10">
        <v>20018356</v>
      </c>
    </row>
    <row r="106" spans="1:4" x14ac:dyDescent="0.2">
      <c r="A106" s="7">
        <v>101</v>
      </c>
      <c r="B106" s="11" t="s">
        <v>203</v>
      </c>
      <c r="C106" s="9" t="s">
        <v>204</v>
      </c>
      <c r="D106" s="10">
        <v>28491255</v>
      </c>
    </row>
    <row r="107" spans="1:4" x14ac:dyDescent="0.2">
      <c r="A107" s="7">
        <v>102</v>
      </c>
      <c r="B107" s="8" t="s">
        <v>205</v>
      </c>
      <c r="C107" s="9" t="s">
        <v>206</v>
      </c>
      <c r="D107" s="10">
        <v>29986566</v>
      </c>
    </row>
    <row r="108" spans="1:4" x14ac:dyDescent="0.2">
      <c r="A108" s="7">
        <v>103</v>
      </c>
      <c r="B108" s="8" t="s">
        <v>207</v>
      </c>
      <c r="C108" s="9" t="s">
        <v>208</v>
      </c>
      <c r="D108" s="10">
        <v>29682082</v>
      </c>
    </row>
    <row r="109" spans="1:4" x14ac:dyDescent="0.2">
      <c r="A109" s="7">
        <v>104</v>
      </c>
      <c r="B109" s="12" t="s">
        <v>209</v>
      </c>
      <c r="C109" s="13" t="s">
        <v>210</v>
      </c>
      <c r="D109" s="10">
        <v>13084363</v>
      </c>
    </row>
    <row r="110" spans="1:4" x14ac:dyDescent="0.2">
      <c r="A110" s="7">
        <v>105</v>
      </c>
      <c r="B110" s="14" t="s">
        <v>211</v>
      </c>
      <c r="C110" s="15" t="s">
        <v>212</v>
      </c>
      <c r="D110" s="10">
        <v>20702184</v>
      </c>
    </row>
    <row r="111" spans="1:4" x14ac:dyDescent="0.2">
      <c r="A111" s="7">
        <v>106</v>
      </c>
      <c r="B111" s="8" t="s">
        <v>213</v>
      </c>
      <c r="C111" s="9" t="s">
        <v>214</v>
      </c>
      <c r="D111" s="10">
        <v>26373313</v>
      </c>
    </row>
    <row r="112" spans="1:4" x14ac:dyDescent="0.2">
      <c r="A112" s="7">
        <v>107</v>
      </c>
      <c r="B112" s="11" t="s">
        <v>215</v>
      </c>
      <c r="C112" s="9" t="s">
        <v>216</v>
      </c>
      <c r="D112" s="10">
        <v>15240190</v>
      </c>
    </row>
    <row r="113" spans="1:4" x14ac:dyDescent="0.2">
      <c r="A113" s="7">
        <v>108</v>
      </c>
      <c r="B113" s="12" t="s">
        <v>217</v>
      </c>
      <c r="C113" s="13" t="s">
        <v>218</v>
      </c>
      <c r="D113" s="10">
        <v>14069932</v>
      </c>
    </row>
    <row r="114" spans="1:4" ht="12" customHeight="1" x14ac:dyDescent="0.2">
      <c r="A114" s="7">
        <v>109</v>
      </c>
      <c r="B114" s="12" t="s">
        <v>219</v>
      </c>
      <c r="C114" s="13" t="s">
        <v>220</v>
      </c>
      <c r="D114" s="10">
        <v>30374105</v>
      </c>
    </row>
    <row r="115" spans="1:4" x14ac:dyDescent="0.2">
      <c r="A115" s="7">
        <v>110</v>
      </c>
      <c r="B115" s="8" t="s">
        <v>221</v>
      </c>
      <c r="C115" s="9" t="s">
        <v>222</v>
      </c>
      <c r="D115" s="10">
        <v>28615738</v>
      </c>
    </row>
    <row r="116" spans="1:4" x14ac:dyDescent="0.2">
      <c r="A116" s="7">
        <v>111</v>
      </c>
      <c r="B116" s="11" t="s">
        <v>223</v>
      </c>
      <c r="C116" s="9" t="s">
        <v>224</v>
      </c>
      <c r="D116" s="10">
        <v>24404138</v>
      </c>
    </row>
    <row r="117" spans="1:4" x14ac:dyDescent="0.2">
      <c r="A117" s="7">
        <v>112</v>
      </c>
      <c r="B117" s="8" t="s">
        <v>225</v>
      </c>
      <c r="C117" s="13" t="s">
        <v>226</v>
      </c>
      <c r="D117" s="10">
        <v>0</v>
      </c>
    </row>
    <row r="118" spans="1:4" x14ac:dyDescent="0.2">
      <c r="A118" s="7">
        <v>113</v>
      </c>
      <c r="B118" s="8" t="s">
        <v>227</v>
      </c>
      <c r="C118" s="9" t="s">
        <v>228</v>
      </c>
      <c r="D118" s="10">
        <v>0</v>
      </c>
    </row>
    <row r="119" spans="1:4" x14ac:dyDescent="0.2">
      <c r="A119" s="7">
        <v>114</v>
      </c>
      <c r="B119" s="12" t="s">
        <v>229</v>
      </c>
      <c r="C119" s="13" t="s">
        <v>230</v>
      </c>
      <c r="D119" s="10">
        <v>0</v>
      </c>
    </row>
    <row r="120" spans="1:4" ht="13.5" customHeight="1" x14ac:dyDescent="0.2">
      <c r="A120" s="7">
        <v>115</v>
      </c>
      <c r="B120" s="12" t="s">
        <v>231</v>
      </c>
      <c r="C120" s="13" t="s">
        <v>232</v>
      </c>
      <c r="D120" s="10">
        <v>0</v>
      </c>
    </row>
    <row r="121" spans="1:4" x14ac:dyDescent="0.2">
      <c r="A121" s="7">
        <v>116</v>
      </c>
      <c r="B121" s="12" t="s">
        <v>233</v>
      </c>
      <c r="C121" s="13" t="s">
        <v>234</v>
      </c>
      <c r="D121" s="10">
        <v>0</v>
      </c>
    </row>
    <row r="122" spans="1:4" x14ac:dyDescent="0.2">
      <c r="A122" s="7">
        <v>117</v>
      </c>
      <c r="B122" s="12" t="s">
        <v>235</v>
      </c>
      <c r="C122" s="13" t="s">
        <v>236</v>
      </c>
      <c r="D122" s="10">
        <v>0</v>
      </c>
    </row>
    <row r="123" spans="1:4" x14ac:dyDescent="0.2">
      <c r="A123" s="7">
        <v>118</v>
      </c>
      <c r="B123" s="12" t="s">
        <v>237</v>
      </c>
      <c r="C123" s="13" t="s">
        <v>238</v>
      </c>
      <c r="D123" s="10">
        <v>0</v>
      </c>
    </row>
    <row r="124" spans="1:4" ht="12.75" customHeight="1" x14ac:dyDescent="0.2">
      <c r="A124" s="7">
        <v>119</v>
      </c>
      <c r="B124" s="12" t="s">
        <v>239</v>
      </c>
      <c r="C124" s="13" t="s">
        <v>240</v>
      </c>
      <c r="D124" s="10">
        <v>0</v>
      </c>
    </row>
    <row r="125" spans="1:4" x14ac:dyDescent="0.2">
      <c r="A125" s="7">
        <v>120</v>
      </c>
      <c r="B125" s="22" t="s">
        <v>241</v>
      </c>
      <c r="C125" s="23" t="s">
        <v>242</v>
      </c>
      <c r="D125" s="10">
        <v>0</v>
      </c>
    </row>
    <row r="126" spans="1:4" x14ac:dyDescent="0.2">
      <c r="A126" s="7">
        <v>121</v>
      </c>
      <c r="B126" s="11" t="s">
        <v>243</v>
      </c>
      <c r="C126" s="9" t="s">
        <v>244</v>
      </c>
      <c r="D126" s="10">
        <v>0</v>
      </c>
    </row>
    <row r="127" spans="1:4" x14ac:dyDescent="0.2">
      <c r="A127" s="7">
        <v>122</v>
      </c>
      <c r="B127" s="12" t="s">
        <v>245</v>
      </c>
      <c r="C127" s="13" t="s">
        <v>246</v>
      </c>
      <c r="D127" s="10">
        <v>0</v>
      </c>
    </row>
    <row r="128" spans="1:4" x14ac:dyDescent="0.2">
      <c r="A128" s="7">
        <v>123</v>
      </c>
      <c r="B128" s="8" t="s">
        <v>247</v>
      </c>
      <c r="C128" s="24" t="s">
        <v>248</v>
      </c>
      <c r="D128" s="10">
        <v>0</v>
      </c>
    </row>
    <row r="129" spans="1:4" ht="24" x14ac:dyDescent="0.2">
      <c r="A129" s="7">
        <v>124</v>
      </c>
      <c r="B129" s="12" t="s">
        <v>249</v>
      </c>
      <c r="C129" s="13" t="s">
        <v>250</v>
      </c>
      <c r="D129" s="10">
        <v>0</v>
      </c>
    </row>
    <row r="130" spans="1:4" ht="21.75" customHeight="1" x14ac:dyDescent="0.2">
      <c r="A130" s="7">
        <v>125</v>
      </c>
      <c r="B130" s="12" t="s">
        <v>251</v>
      </c>
      <c r="C130" s="13" t="s">
        <v>252</v>
      </c>
      <c r="D130" s="10">
        <v>0</v>
      </c>
    </row>
    <row r="131" spans="1:4" x14ac:dyDescent="0.2">
      <c r="A131" s="7">
        <v>126</v>
      </c>
      <c r="B131" s="11" t="s">
        <v>253</v>
      </c>
      <c r="C131" s="13" t="s">
        <v>254</v>
      </c>
      <c r="D131" s="10">
        <v>0</v>
      </c>
    </row>
    <row r="132" spans="1:4" x14ac:dyDescent="0.2">
      <c r="A132" s="7">
        <v>127</v>
      </c>
      <c r="B132" s="14" t="s">
        <v>255</v>
      </c>
      <c r="C132" s="15" t="s">
        <v>256</v>
      </c>
      <c r="D132" s="10">
        <v>0</v>
      </c>
    </row>
    <row r="133" spans="1:4" x14ac:dyDescent="0.2">
      <c r="A133" s="7">
        <v>128</v>
      </c>
      <c r="B133" s="12" t="s">
        <v>257</v>
      </c>
      <c r="C133" s="13" t="s">
        <v>258</v>
      </c>
      <c r="D133" s="10">
        <v>0</v>
      </c>
    </row>
    <row r="134" spans="1:4" ht="24" customHeight="1" x14ac:dyDescent="0.2">
      <c r="A134" s="7">
        <v>129</v>
      </c>
      <c r="B134" s="8" t="s">
        <v>259</v>
      </c>
      <c r="C134" s="9" t="s">
        <v>260</v>
      </c>
      <c r="D134" s="10">
        <v>0</v>
      </c>
    </row>
    <row r="135" spans="1:4" x14ac:dyDescent="0.2">
      <c r="A135" s="7">
        <v>130</v>
      </c>
      <c r="B135" s="11" t="s">
        <v>261</v>
      </c>
      <c r="C135" s="9" t="s">
        <v>262</v>
      </c>
      <c r="D135" s="10">
        <v>0</v>
      </c>
    </row>
    <row r="136" spans="1:4" x14ac:dyDescent="0.2">
      <c r="A136" s="7">
        <v>131</v>
      </c>
      <c r="B136" s="12" t="s">
        <v>263</v>
      </c>
      <c r="C136" s="13" t="s">
        <v>264</v>
      </c>
      <c r="D136" s="10">
        <v>0</v>
      </c>
    </row>
    <row r="137" spans="1:4" x14ac:dyDescent="0.2">
      <c r="A137" s="7">
        <v>132</v>
      </c>
      <c r="B137" s="12" t="s">
        <v>265</v>
      </c>
      <c r="C137" s="13" t="s">
        <v>266</v>
      </c>
      <c r="D137" s="10">
        <v>0</v>
      </c>
    </row>
    <row r="138" spans="1:4" ht="13.5" customHeight="1" x14ac:dyDescent="0.2">
      <c r="A138" s="7">
        <v>133</v>
      </c>
      <c r="B138" s="12" t="s">
        <v>267</v>
      </c>
      <c r="C138" s="13" t="s">
        <v>268</v>
      </c>
      <c r="D138" s="10">
        <v>0</v>
      </c>
    </row>
    <row r="139" spans="1:4" x14ac:dyDescent="0.2">
      <c r="A139" s="7">
        <v>134</v>
      </c>
      <c r="B139" s="12" t="s">
        <v>269</v>
      </c>
      <c r="C139" s="13" t="s">
        <v>270</v>
      </c>
      <c r="D139" s="10">
        <v>0</v>
      </c>
    </row>
    <row r="140" spans="1:4" x14ac:dyDescent="0.2">
      <c r="A140" s="7">
        <v>135</v>
      </c>
      <c r="B140" s="12" t="s">
        <v>271</v>
      </c>
      <c r="C140" s="13" t="s">
        <v>272</v>
      </c>
      <c r="D140" s="10">
        <v>0</v>
      </c>
    </row>
    <row r="141" spans="1:4" x14ac:dyDescent="0.2">
      <c r="A141" s="7">
        <v>136</v>
      </c>
      <c r="B141" s="8" t="s">
        <v>273</v>
      </c>
      <c r="C141" s="9" t="s">
        <v>274</v>
      </c>
      <c r="D141" s="10">
        <v>0</v>
      </c>
    </row>
    <row r="142" spans="1:4" ht="10.5" customHeight="1" x14ac:dyDescent="0.2">
      <c r="A142" s="7">
        <v>137</v>
      </c>
      <c r="B142" s="12" t="s">
        <v>275</v>
      </c>
      <c r="C142" s="13" t="s">
        <v>276</v>
      </c>
      <c r="D142" s="10">
        <v>0</v>
      </c>
    </row>
    <row r="143" spans="1:4" x14ac:dyDescent="0.2">
      <c r="A143" s="7">
        <v>138</v>
      </c>
      <c r="B143" s="8" t="s">
        <v>277</v>
      </c>
      <c r="C143" s="13" t="s">
        <v>278</v>
      </c>
      <c r="D143" s="10">
        <v>0</v>
      </c>
    </row>
    <row r="144" spans="1:4" x14ac:dyDescent="0.2">
      <c r="A144" s="7">
        <v>139</v>
      </c>
      <c r="B144" s="14" t="s">
        <v>279</v>
      </c>
      <c r="C144" s="15" t="s">
        <v>280</v>
      </c>
      <c r="D144" s="10">
        <v>0</v>
      </c>
    </row>
    <row r="145" spans="1:4" x14ac:dyDescent="0.2">
      <c r="A145" s="7">
        <v>140</v>
      </c>
      <c r="B145" s="12" t="s">
        <v>281</v>
      </c>
      <c r="C145" s="13" t="s">
        <v>282</v>
      </c>
      <c r="D145" s="10">
        <v>0</v>
      </c>
    </row>
    <row r="146" spans="1:4" x14ac:dyDescent="0.2">
      <c r="A146" s="7">
        <v>141</v>
      </c>
      <c r="B146" s="12" t="s">
        <v>283</v>
      </c>
      <c r="C146" s="13" t="s">
        <v>284</v>
      </c>
      <c r="D146" s="10">
        <v>0</v>
      </c>
    </row>
    <row r="147" spans="1:4" x14ac:dyDescent="0.2">
      <c r="A147" s="7">
        <v>142</v>
      </c>
      <c r="B147" s="12" t="s">
        <v>285</v>
      </c>
      <c r="C147" s="13" t="s">
        <v>286</v>
      </c>
      <c r="D147" s="10">
        <v>0</v>
      </c>
    </row>
    <row r="148" spans="1:4" x14ac:dyDescent="0.2">
      <c r="A148" s="7">
        <v>143</v>
      </c>
      <c r="B148" s="14" t="s">
        <v>287</v>
      </c>
      <c r="C148" s="15" t="s">
        <v>288</v>
      </c>
      <c r="D148" s="10">
        <v>0</v>
      </c>
    </row>
    <row r="149" spans="1:4" x14ac:dyDescent="0.2">
      <c r="A149" s="7">
        <v>144</v>
      </c>
      <c r="B149" s="11" t="s">
        <v>289</v>
      </c>
      <c r="C149" s="15" t="s">
        <v>290</v>
      </c>
      <c r="D149" s="10">
        <v>18408037</v>
      </c>
    </row>
    <row r="150" spans="1:4" x14ac:dyDescent="0.2">
      <c r="A150" s="7">
        <v>145</v>
      </c>
      <c r="B150" s="12" t="s">
        <v>291</v>
      </c>
      <c r="C150" s="13" t="s">
        <v>292</v>
      </c>
      <c r="D150" s="10">
        <v>0</v>
      </c>
    </row>
    <row r="151" spans="1:4" x14ac:dyDescent="0.2">
      <c r="A151" s="7">
        <v>146</v>
      </c>
      <c r="B151" s="8" t="s">
        <v>293</v>
      </c>
      <c r="C151" s="9" t="s">
        <v>294</v>
      </c>
      <c r="D151" s="10">
        <v>0</v>
      </c>
    </row>
    <row r="152" spans="1:4" x14ac:dyDescent="0.2">
      <c r="A152" s="7">
        <v>147</v>
      </c>
      <c r="B152" s="8" t="s">
        <v>295</v>
      </c>
      <c r="C152" s="9" t="s">
        <v>296</v>
      </c>
      <c r="D152" s="10">
        <v>0</v>
      </c>
    </row>
    <row r="153" spans="1:4" ht="12.75" x14ac:dyDescent="0.2">
      <c r="A153" s="7">
        <v>148</v>
      </c>
      <c r="B153" s="25" t="s">
        <v>297</v>
      </c>
      <c r="C153" s="26" t="s">
        <v>298</v>
      </c>
      <c r="D153" s="10">
        <v>0</v>
      </c>
    </row>
  </sheetData>
  <mergeCells count="4">
    <mergeCell ref="A2:D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9" sqref="G19"/>
    </sheetView>
  </sheetViews>
  <sheetFormatPr defaultRowHeight="12" x14ac:dyDescent="0.2"/>
  <cols>
    <col min="1" max="1" width="4.7109375" style="94" customWidth="1"/>
    <col min="2" max="2" width="9.28515625" style="94" customWidth="1"/>
    <col min="3" max="3" width="29.140625" style="99" customWidth="1"/>
    <col min="4" max="4" width="12.42578125" style="94" customWidth="1"/>
    <col min="5" max="5" width="13.7109375" style="94" customWidth="1"/>
    <col min="6" max="6" width="13.5703125" style="94" customWidth="1"/>
    <col min="7" max="7" width="13.7109375" style="94" customWidth="1"/>
    <col min="8" max="8" width="11.85546875" style="94" customWidth="1"/>
    <col min="9" max="9" width="13.5703125" style="94" customWidth="1"/>
    <col min="10" max="16384" width="9.140625" style="3"/>
  </cols>
  <sheetData>
    <row r="2" spans="1:9" ht="30" customHeight="1" x14ac:dyDescent="0.2">
      <c r="A2" s="178" t="s">
        <v>336</v>
      </c>
      <c r="B2" s="178"/>
      <c r="C2" s="178"/>
      <c r="D2" s="178"/>
      <c r="E2" s="178"/>
      <c r="F2" s="178"/>
      <c r="G2" s="178"/>
      <c r="H2" s="178"/>
      <c r="I2" s="178"/>
    </row>
    <row r="3" spans="1:9" x14ac:dyDescent="0.2">
      <c r="C3" s="4"/>
      <c r="D3" s="4"/>
      <c r="I3" s="94" t="s">
        <v>326</v>
      </c>
    </row>
    <row r="4" spans="1:9" s="5" customFormat="1" ht="24.75" customHeight="1" x14ac:dyDescent="0.2">
      <c r="A4" s="181" t="s">
        <v>0</v>
      </c>
      <c r="B4" s="181" t="s">
        <v>1</v>
      </c>
      <c r="C4" s="183" t="s">
        <v>2</v>
      </c>
      <c r="D4" s="181" t="s">
        <v>299</v>
      </c>
      <c r="E4" s="207" t="s">
        <v>331</v>
      </c>
      <c r="F4" s="207"/>
      <c r="G4" s="207" t="s">
        <v>332</v>
      </c>
      <c r="H4" s="207"/>
      <c r="I4" s="207"/>
    </row>
    <row r="5" spans="1:9" ht="51.75" customHeight="1" x14ac:dyDescent="0.2">
      <c r="A5" s="182"/>
      <c r="B5" s="182"/>
      <c r="C5" s="184"/>
      <c r="D5" s="182"/>
      <c r="E5" s="98" t="s">
        <v>333</v>
      </c>
      <c r="F5" s="98" t="s">
        <v>334</v>
      </c>
      <c r="G5" s="98" t="s">
        <v>334</v>
      </c>
      <c r="H5" s="98" t="s">
        <v>335</v>
      </c>
      <c r="I5" s="98" t="s">
        <v>333</v>
      </c>
    </row>
    <row r="6" spans="1:9" ht="12" customHeight="1" x14ac:dyDescent="0.2">
      <c r="A6" s="92">
        <v>1</v>
      </c>
      <c r="B6" s="8" t="s">
        <v>3</v>
      </c>
      <c r="C6" s="29" t="s">
        <v>4</v>
      </c>
      <c r="D6" s="40">
        <f>E6+F6+G6+H6+I6</f>
        <v>0</v>
      </c>
      <c r="E6" s="58"/>
      <c r="F6" s="58"/>
      <c r="G6" s="58"/>
      <c r="H6" s="58"/>
      <c r="I6" s="58"/>
    </row>
    <row r="7" spans="1:9" x14ac:dyDescent="0.2">
      <c r="A7" s="92">
        <v>2</v>
      </c>
      <c r="B7" s="11" t="s">
        <v>5</v>
      </c>
      <c r="C7" s="29" t="s">
        <v>6</v>
      </c>
      <c r="D7" s="40">
        <f t="shared" ref="D7:D70" si="0">E7+F7+G7+H7+I7</f>
        <v>0</v>
      </c>
      <c r="E7" s="58"/>
      <c r="F7" s="58"/>
      <c r="G7" s="58"/>
      <c r="H7" s="58"/>
      <c r="I7" s="58"/>
    </row>
    <row r="8" spans="1:9" x14ac:dyDescent="0.2">
      <c r="A8" s="92">
        <v>3</v>
      </c>
      <c r="B8" s="12" t="s">
        <v>7</v>
      </c>
      <c r="C8" s="28" t="s">
        <v>8</v>
      </c>
      <c r="D8" s="40">
        <f t="shared" si="0"/>
        <v>0</v>
      </c>
      <c r="E8" s="58"/>
      <c r="F8" s="58"/>
      <c r="G8" s="58"/>
      <c r="H8" s="58"/>
      <c r="I8" s="58"/>
    </row>
    <row r="9" spans="1:9" ht="14.25" customHeight="1" x14ac:dyDescent="0.2">
      <c r="A9" s="92">
        <v>4</v>
      </c>
      <c r="B9" s="8" t="s">
        <v>9</v>
      </c>
      <c r="C9" s="29" t="s">
        <v>10</v>
      </c>
      <c r="D9" s="40">
        <f t="shared" si="0"/>
        <v>0</v>
      </c>
      <c r="E9" s="58"/>
      <c r="F9" s="58"/>
      <c r="G9" s="58"/>
      <c r="H9" s="58"/>
      <c r="I9" s="58"/>
    </row>
    <row r="10" spans="1:9" x14ac:dyDescent="0.2">
      <c r="A10" s="92">
        <v>5</v>
      </c>
      <c r="B10" s="8" t="s">
        <v>11</v>
      </c>
      <c r="C10" s="29" t="s">
        <v>12</v>
      </c>
      <c r="D10" s="40">
        <f t="shared" si="0"/>
        <v>0</v>
      </c>
      <c r="E10" s="58"/>
      <c r="F10" s="58"/>
      <c r="G10" s="58"/>
      <c r="H10" s="58"/>
      <c r="I10" s="58"/>
    </row>
    <row r="11" spans="1:9" x14ac:dyDescent="0.2">
      <c r="A11" s="92">
        <v>6</v>
      </c>
      <c r="B11" s="12" t="s">
        <v>13</v>
      </c>
      <c r="C11" s="28" t="s">
        <v>14</v>
      </c>
      <c r="D11" s="40">
        <f t="shared" si="0"/>
        <v>949975</v>
      </c>
      <c r="E11" s="58"/>
      <c r="F11" s="58">
        <v>949975</v>
      </c>
      <c r="G11" s="58"/>
      <c r="H11" s="58"/>
      <c r="I11" s="58"/>
    </row>
    <row r="12" spans="1:9" x14ac:dyDescent="0.2">
      <c r="A12" s="92">
        <v>7</v>
      </c>
      <c r="B12" s="14" t="s">
        <v>15</v>
      </c>
      <c r="C12" s="30" t="s">
        <v>16</v>
      </c>
      <c r="D12" s="40">
        <f t="shared" si="0"/>
        <v>0</v>
      </c>
      <c r="E12" s="58"/>
      <c r="F12" s="58"/>
      <c r="G12" s="58"/>
      <c r="H12" s="58"/>
      <c r="I12" s="58"/>
    </row>
    <row r="13" spans="1:9" x14ac:dyDescent="0.2">
      <c r="A13" s="92">
        <v>8</v>
      </c>
      <c r="B13" s="12" t="s">
        <v>17</v>
      </c>
      <c r="C13" s="28" t="s">
        <v>18</v>
      </c>
      <c r="D13" s="40">
        <f t="shared" si="0"/>
        <v>0</v>
      </c>
      <c r="E13" s="58"/>
      <c r="F13" s="58"/>
      <c r="G13" s="58"/>
      <c r="H13" s="58"/>
      <c r="I13" s="58"/>
    </row>
    <row r="14" spans="1:9" x14ac:dyDescent="0.2">
      <c r="A14" s="92">
        <v>9</v>
      </c>
      <c r="B14" s="12" t="s">
        <v>19</v>
      </c>
      <c r="C14" s="28" t="s">
        <v>20</v>
      </c>
      <c r="D14" s="40">
        <f t="shared" si="0"/>
        <v>0</v>
      </c>
      <c r="E14" s="58"/>
      <c r="F14" s="58"/>
      <c r="G14" s="58"/>
      <c r="H14" s="58"/>
      <c r="I14" s="58"/>
    </row>
    <row r="15" spans="1:9" x14ac:dyDescent="0.2">
      <c r="A15" s="92">
        <v>10</v>
      </c>
      <c r="B15" s="12" t="s">
        <v>21</v>
      </c>
      <c r="C15" s="28" t="s">
        <v>22</v>
      </c>
      <c r="D15" s="40">
        <f t="shared" si="0"/>
        <v>0</v>
      </c>
      <c r="E15" s="58"/>
      <c r="F15" s="58"/>
      <c r="G15" s="58"/>
      <c r="H15" s="58"/>
      <c r="I15" s="58"/>
    </row>
    <row r="16" spans="1:9" x14ac:dyDescent="0.2">
      <c r="A16" s="92">
        <v>11</v>
      </c>
      <c r="B16" s="12" t="s">
        <v>23</v>
      </c>
      <c r="C16" s="28" t="s">
        <v>24</v>
      </c>
      <c r="D16" s="40">
        <f t="shared" si="0"/>
        <v>0</v>
      </c>
      <c r="E16" s="58"/>
      <c r="F16" s="58"/>
      <c r="G16" s="58"/>
      <c r="H16" s="58"/>
      <c r="I16" s="58"/>
    </row>
    <row r="17" spans="1:9" x14ac:dyDescent="0.2">
      <c r="A17" s="92">
        <v>12</v>
      </c>
      <c r="B17" s="12" t="s">
        <v>25</v>
      </c>
      <c r="C17" s="28" t="s">
        <v>26</v>
      </c>
      <c r="D17" s="40">
        <f t="shared" si="0"/>
        <v>0</v>
      </c>
      <c r="E17" s="58"/>
      <c r="F17" s="58"/>
      <c r="G17" s="58"/>
      <c r="H17" s="58"/>
      <c r="I17" s="58"/>
    </row>
    <row r="18" spans="1:9" x14ac:dyDescent="0.2">
      <c r="A18" s="92">
        <v>13</v>
      </c>
      <c r="B18" s="8" t="s">
        <v>27</v>
      </c>
      <c r="C18" s="28" t="s">
        <v>28</v>
      </c>
      <c r="D18" s="40">
        <f t="shared" si="0"/>
        <v>0</v>
      </c>
      <c r="E18" s="58"/>
      <c r="F18" s="58"/>
      <c r="G18" s="58"/>
      <c r="H18" s="58"/>
      <c r="I18" s="58"/>
    </row>
    <row r="19" spans="1:9" x14ac:dyDescent="0.2">
      <c r="A19" s="92">
        <v>14</v>
      </c>
      <c r="B19" s="8" t="s">
        <v>29</v>
      </c>
      <c r="C19" s="29" t="s">
        <v>30</v>
      </c>
      <c r="D19" s="40">
        <f t="shared" si="0"/>
        <v>0</v>
      </c>
      <c r="E19" s="58"/>
      <c r="F19" s="58"/>
      <c r="G19" s="58"/>
      <c r="H19" s="58"/>
      <c r="I19" s="58"/>
    </row>
    <row r="20" spans="1:9" x14ac:dyDescent="0.2">
      <c r="A20" s="92">
        <v>15</v>
      </c>
      <c r="B20" s="12" t="s">
        <v>31</v>
      </c>
      <c r="C20" s="28" t="s">
        <v>32</v>
      </c>
      <c r="D20" s="40">
        <f t="shared" si="0"/>
        <v>0</v>
      </c>
      <c r="E20" s="58"/>
      <c r="F20" s="58"/>
      <c r="G20" s="58"/>
      <c r="H20" s="58"/>
      <c r="I20" s="58"/>
    </row>
    <row r="21" spans="1:9" x14ac:dyDescent="0.2">
      <c r="A21" s="92">
        <v>16</v>
      </c>
      <c r="B21" s="12" t="s">
        <v>33</v>
      </c>
      <c r="C21" s="28" t="s">
        <v>34</v>
      </c>
      <c r="D21" s="40">
        <f t="shared" si="0"/>
        <v>0</v>
      </c>
      <c r="E21" s="58"/>
      <c r="F21" s="58"/>
      <c r="G21" s="58"/>
      <c r="H21" s="58"/>
      <c r="I21" s="58"/>
    </row>
    <row r="22" spans="1:9" x14ac:dyDescent="0.2">
      <c r="A22" s="92">
        <v>17</v>
      </c>
      <c r="B22" s="12" t="s">
        <v>35</v>
      </c>
      <c r="C22" s="28" t="s">
        <v>36</v>
      </c>
      <c r="D22" s="40">
        <f t="shared" si="0"/>
        <v>0</v>
      </c>
      <c r="E22" s="58"/>
      <c r="F22" s="58"/>
      <c r="G22" s="58"/>
      <c r="H22" s="58"/>
      <c r="I22" s="58"/>
    </row>
    <row r="23" spans="1:9" x14ac:dyDescent="0.2">
      <c r="A23" s="92">
        <v>18</v>
      </c>
      <c r="B23" s="12" t="s">
        <v>37</v>
      </c>
      <c r="C23" s="28" t="s">
        <v>38</v>
      </c>
      <c r="D23" s="40">
        <f t="shared" si="0"/>
        <v>0</v>
      </c>
      <c r="E23" s="58"/>
      <c r="F23" s="58"/>
      <c r="G23" s="58"/>
      <c r="H23" s="58"/>
      <c r="I23" s="58"/>
    </row>
    <row r="24" spans="1:9" x14ac:dyDescent="0.2">
      <c r="A24" s="92">
        <v>19</v>
      </c>
      <c r="B24" s="8" t="s">
        <v>39</v>
      </c>
      <c r="C24" s="29" t="s">
        <v>40</v>
      </c>
      <c r="D24" s="40">
        <f t="shared" si="0"/>
        <v>0</v>
      </c>
      <c r="E24" s="58"/>
      <c r="F24" s="58"/>
      <c r="G24" s="58"/>
      <c r="H24" s="58"/>
      <c r="I24" s="58"/>
    </row>
    <row r="25" spans="1:9" x14ac:dyDescent="0.2">
      <c r="A25" s="92">
        <v>20</v>
      </c>
      <c r="B25" s="8" t="s">
        <v>41</v>
      </c>
      <c r="C25" s="29" t="s">
        <v>42</v>
      </c>
      <c r="D25" s="40">
        <f t="shared" si="0"/>
        <v>0</v>
      </c>
      <c r="E25" s="58"/>
      <c r="F25" s="58"/>
      <c r="G25" s="58"/>
      <c r="H25" s="58"/>
      <c r="I25" s="58"/>
    </row>
    <row r="26" spans="1:9" x14ac:dyDescent="0.2">
      <c r="A26" s="92">
        <v>21</v>
      </c>
      <c r="B26" s="8" t="s">
        <v>43</v>
      </c>
      <c r="C26" s="29" t="s">
        <v>44</v>
      </c>
      <c r="D26" s="40">
        <f t="shared" si="0"/>
        <v>0</v>
      </c>
      <c r="E26" s="58"/>
      <c r="F26" s="58"/>
      <c r="G26" s="58"/>
      <c r="H26" s="58"/>
      <c r="I26" s="58"/>
    </row>
    <row r="27" spans="1:9" x14ac:dyDescent="0.2">
      <c r="A27" s="92">
        <v>22</v>
      </c>
      <c r="B27" s="8" t="s">
        <v>45</v>
      </c>
      <c r="C27" s="29" t="s">
        <v>46</v>
      </c>
      <c r="D27" s="40">
        <f t="shared" si="0"/>
        <v>0</v>
      </c>
      <c r="E27" s="58"/>
      <c r="F27" s="58"/>
      <c r="G27" s="58"/>
      <c r="H27" s="58"/>
      <c r="I27" s="58"/>
    </row>
    <row r="28" spans="1:9" x14ac:dyDescent="0.2">
      <c r="A28" s="92">
        <v>23</v>
      </c>
      <c r="B28" s="12" t="s">
        <v>47</v>
      </c>
      <c r="C28" s="28" t="s">
        <v>48</v>
      </c>
      <c r="D28" s="40">
        <f t="shared" si="0"/>
        <v>0</v>
      </c>
      <c r="E28" s="58"/>
      <c r="F28" s="58"/>
      <c r="G28" s="58"/>
      <c r="H28" s="58"/>
      <c r="I28" s="58"/>
    </row>
    <row r="29" spans="1:9" ht="12" customHeight="1" x14ac:dyDescent="0.2">
      <c r="A29" s="92">
        <v>24</v>
      </c>
      <c r="B29" s="12" t="s">
        <v>49</v>
      </c>
      <c r="C29" s="28" t="s">
        <v>50</v>
      </c>
      <c r="D29" s="40">
        <f t="shared" si="0"/>
        <v>0</v>
      </c>
      <c r="E29" s="58"/>
      <c r="F29" s="58"/>
      <c r="G29" s="58"/>
      <c r="H29" s="58"/>
      <c r="I29" s="58"/>
    </row>
    <row r="30" spans="1:9" ht="24" x14ac:dyDescent="0.2">
      <c r="A30" s="92">
        <v>25</v>
      </c>
      <c r="B30" s="12" t="s">
        <v>51</v>
      </c>
      <c r="C30" s="28" t="s">
        <v>52</v>
      </c>
      <c r="D30" s="40">
        <f t="shared" si="0"/>
        <v>0</v>
      </c>
      <c r="E30" s="58"/>
      <c r="F30" s="58"/>
      <c r="G30" s="58"/>
      <c r="H30" s="58"/>
      <c r="I30" s="58"/>
    </row>
    <row r="31" spans="1:9" x14ac:dyDescent="0.2">
      <c r="A31" s="92">
        <v>26</v>
      </c>
      <c r="B31" s="8" t="s">
        <v>53</v>
      </c>
      <c r="C31" s="30" t="s">
        <v>54</v>
      </c>
      <c r="D31" s="40">
        <f t="shared" si="0"/>
        <v>552644</v>
      </c>
      <c r="E31" s="58"/>
      <c r="F31" s="58">
        <f>704640-151996</f>
        <v>552644</v>
      </c>
      <c r="G31" s="58"/>
      <c r="H31" s="58"/>
      <c r="I31" s="58"/>
    </row>
    <row r="32" spans="1:9" x14ac:dyDescent="0.2">
      <c r="A32" s="92">
        <v>27</v>
      </c>
      <c r="B32" s="12" t="s">
        <v>55</v>
      </c>
      <c r="C32" s="28" t="s">
        <v>56</v>
      </c>
      <c r="D32" s="40">
        <f t="shared" si="0"/>
        <v>151996</v>
      </c>
      <c r="E32" s="58"/>
      <c r="F32" s="58">
        <v>151996</v>
      </c>
      <c r="G32" s="58"/>
      <c r="H32" s="58"/>
      <c r="I32" s="58"/>
    </row>
    <row r="33" spans="1:9" ht="24" customHeight="1" x14ac:dyDescent="0.2">
      <c r="A33" s="92">
        <v>28</v>
      </c>
      <c r="B33" s="12" t="s">
        <v>57</v>
      </c>
      <c r="C33" s="28" t="s">
        <v>58</v>
      </c>
      <c r="D33" s="40">
        <f t="shared" si="0"/>
        <v>0</v>
      </c>
      <c r="E33" s="58"/>
      <c r="F33" s="58"/>
      <c r="G33" s="58"/>
      <c r="H33" s="58"/>
      <c r="I33" s="58"/>
    </row>
    <row r="34" spans="1:9" ht="12" customHeight="1" x14ac:dyDescent="0.2">
      <c r="A34" s="92">
        <v>29</v>
      </c>
      <c r="B34" s="8" t="s">
        <v>59</v>
      </c>
      <c r="C34" s="29" t="s">
        <v>60</v>
      </c>
      <c r="D34" s="40">
        <f t="shared" si="0"/>
        <v>0</v>
      </c>
      <c r="E34" s="58"/>
      <c r="F34" s="58"/>
      <c r="G34" s="58"/>
      <c r="H34" s="58"/>
      <c r="I34" s="58"/>
    </row>
    <row r="35" spans="1:9" x14ac:dyDescent="0.2">
      <c r="A35" s="92">
        <v>30</v>
      </c>
      <c r="B35" s="11" t="s">
        <v>61</v>
      </c>
      <c r="C35" s="30" t="s">
        <v>62</v>
      </c>
      <c r="D35" s="40">
        <f t="shared" si="0"/>
        <v>0</v>
      </c>
      <c r="E35" s="58"/>
      <c r="F35" s="58"/>
      <c r="G35" s="58"/>
      <c r="H35" s="58"/>
      <c r="I35" s="58"/>
    </row>
    <row r="36" spans="1:9" ht="24" x14ac:dyDescent="0.2">
      <c r="A36" s="92">
        <v>31</v>
      </c>
      <c r="B36" s="8" t="s">
        <v>63</v>
      </c>
      <c r="C36" s="29" t="s">
        <v>64</v>
      </c>
      <c r="D36" s="40">
        <f t="shared" si="0"/>
        <v>0</v>
      </c>
      <c r="E36" s="58"/>
      <c r="F36" s="58"/>
      <c r="G36" s="58"/>
      <c r="H36" s="58"/>
      <c r="I36" s="58"/>
    </row>
    <row r="37" spans="1:9" ht="24" x14ac:dyDescent="0.2">
      <c r="A37" s="92">
        <v>32</v>
      </c>
      <c r="B37" s="12" t="s">
        <v>65</v>
      </c>
      <c r="C37" s="28" t="s">
        <v>66</v>
      </c>
      <c r="D37" s="40">
        <f t="shared" si="0"/>
        <v>0</v>
      </c>
      <c r="E37" s="58"/>
      <c r="F37" s="58"/>
      <c r="G37" s="58"/>
      <c r="H37" s="58"/>
      <c r="I37" s="58"/>
    </row>
    <row r="38" spans="1:9" x14ac:dyDescent="0.2">
      <c r="A38" s="92">
        <v>33</v>
      </c>
      <c r="B38" s="11" t="s">
        <v>67</v>
      </c>
      <c r="C38" s="29" t="s">
        <v>68</v>
      </c>
      <c r="D38" s="40">
        <f t="shared" si="0"/>
        <v>0</v>
      </c>
      <c r="E38" s="58"/>
      <c r="F38" s="58"/>
      <c r="G38" s="58"/>
      <c r="H38" s="58"/>
      <c r="I38" s="58"/>
    </row>
    <row r="39" spans="1:9" x14ac:dyDescent="0.2">
      <c r="A39" s="92">
        <v>34</v>
      </c>
      <c r="B39" s="14" t="s">
        <v>69</v>
      </c>
      <c r="C39" s="30" t="s">
        <v>70</v>
      </c>
      <c r="D39" s="40">
        <f t="shared" si="0"/>
        <v>0</v>
      </c>
      <c r="E39" s="58"/>
      <c r="F39" s="58"/>
      <c r="G39" s="58"/>
      <c r="H39" s="58"/>
      <c r="I39" s="58"/>
    </row>
    <row r="40" spans="1:9" x14ac:dyDescent="0.2">
      <c r="A40" s="92">
        <v>35</v>
      </c>
      <c r="B40" s="8" t="s">
        <v>71</v>
      </c>
      <c r="C40" s="29" t="s">
        <v>72</v>
      </c>
      <c r="D40" s="40">
        <f t="shared" si="0"/>
        <v>0</v>
      </c>
      <c r="E40" s="58"/>
      <c r="F40" s="58"/>
      <c r="G40" s="58"/>
      <c r="H40" s="58"/>
      <c r="I40" s="58"/>
    </row>
    <row r="41" spans="1:9" x14ac:dyDescent="0.2">
      <c r="A41" s="92">
        <v>36</v>
      </c>
      <c r="B41" s="11" t="s">
        <v>73</v>
      </c>
      <c r="C41" s="29" t="s">
        <v>74</v>
      </c>
      <c r="D41" s="40">
        <f t="shared" si="0"/>
        <v>0</v>
      </c>
      <c r="E41" s="58"/>
      <c r="F41" s="58"/>
      <c r="G41" s="58"/>
      <c r="H41" s="58"/>
      <c r="I41" s="58"/>
    </row>
    <row r="42" spans="1:9" x14ac:dyDescent="0.2">
      <c r="A42" s="92">
        <v>37</v>
      </c>
      <c r="B42" s="12" t="s">
        <v>75</v>
      </c>
      <c r="C42" s="28" t="s">
        <v>76</v>
      </c>
      <c r="D42" s="40">
        <f t="shared" si="0"/>
        <v>0</v>
      </c>
      <c r="E42" s="58"/>
      <c r="F42" s="58"/>
      <c r="G42" s="58"/>
      <c r="H42" s="58"/>
      <c r="I42" s="58"/>
    </row>
    <row r="43" spans="1:9" x14ac:dyDescent="0.2">
      <c r="A43" s="92">
        <v>38</v>
      </c>
      <c r="B43" s="11" t="s">
        <v>77</v>
      </c>
      <c r="C43" s="29" t="s">
        <v>78</v>
      </c>
      <c r="D43" s="40">
        <f t="shared" si="0"/>
        <v>0</v>
      </c>
      <c r="E43" s="58"/>
      <c r="F43" s="58"/>
      <c r="G43" s="58"/>
      <c r="H43" s="58"/>
      <c r="I43" s="58"/>
    </row>
    <row r="44" spans="1:9" x14ac:dyDescent="0.2">
      <c r="A44" s="92">
        <v>39</v>
      </c>
      <c r="B44" s="8" t="s">
        <v>79</v>
      </c>
      <c r="C44" s="29" t="s">
        <v>80</v>
      </c>
      <c r="D44" s="40">
        <f t="shared" si="0"/>
        <v>0</v>
      </c>
      <c r="E44" s="58"/>
      <c r="F44" s="58"/>
      <c r="G44" s="58"/>
      <c r="H44" s="58"/>
      <c r="I44" s="58"/>
    </row>
    <row r="45" spans="1:9" x14ac:dyDescent="0.2">
      <c r="A45" s="92">
        <v>40</v>
      </c>
      <c r="B45" s="16" t="s">
        <v>81</v>
      </c>
      <c r="C45" s="31" t="s">
        <v>82</v>
      </c>
      <c r="D45" s="40">
        <f t="shared" si="0"/>
        <v>0</v>
      </c>
      <c r="E45" s="58"/>
      <c r="F45" s="58"/>
      <c r="G45" s="58"/>
      <c r="H45" s="58"/>
      <c r="I45" s="58"/>
    </row>
    <row r="46" spans="1:9" x14ac:dyDescent="0.2">
      <c r="A46" s="92">
        <v>41</v>
      </c>
      <c r="B46" s="8" t="s">
        <v>83</v>
      </c>
      <c r="C46" s="29" t="s">
        <v>84</v>
      </c>
      <c r="D46" s="40">
        <f t="shared" si="0"/>
        <v>0</v>
      </c>
      <c r="E46" s="58"/>
      <c r="F46" s="58"/>
      <c r="G46" s="58"/>
      <c r="H46" s="58"/>
      <c r="I46" s="58"/>
    </row>
    <row r="47" spans="1:9" x14ac:dyDescent="0.2">
      <c r="A47" s="92">
        <v>42</v>
      </c>
      <c r="B47" s="14" t="s">
        <v>85</v>
      </c>
      <c r="C47" s="30" t="s">
        <v>86</v>
      </c>
      <c r="D47" s="40">
        <f t="shared" si="0"/>
        <v>0</v>
      </c>
      <c r="E47" s="58"/>
      <c r="F47" s="58"/>
      <c r="G47" s="58"/>
      <c r="H47" s="58"/>
      <c r="I47" s="58"/>
    </row>
    <row r="48" spans="1:9" x14ac:dyDescent="0.2">
      <c r="A48" s="92">
        <v>43</v>
      </c>
      <c r="B48" s="12" t="s">
        <v>87</v>
      </c>
      <c r="C48" s="28" t="s">
        <v>88</v>
      </c>
      <c r="D48" s="40">
        <f t="shared" si="0"/>
        <v>0</v>
      </c>
      <c r="E48" s="58"/>
      <c r="F48" s="58"/>
      <c r="G48" s="58"/>
      <c r="H48" s="58"/>
      <c r="I48" s="58"/>
    </row>
    <row r="49" spans="1:9" x14ac:dyDescent="0.2">
      <c r="A49" s="92">
        <v>44</v>
      </c>
      <c r="B49" s="11" t="s">
        <v>89</v>
      </c>
      <c r="C49" s="29" t="s">
        <v>90</v>
      </c>
      <c r="D49" s="40">
        <f t="shared" si="0"/>
        <v>0</v>
      </c>
      <c r="E49" s="58"/>
      <c r="F49" s="58"/>
      <c r="G49" s="58"/>
      <c r="H49" s="58"/>
      <c r="I49" s="58"/>
    </row>
    <row r="50" spans="1:9" x14ac:dyDescent="0.2">
      <c r="A50" s="92">
        <v>45</v>
      </c>
      <c r="B50" s="12" t="s">
        <v>91</v>
      </c>
      <c r="C50" s="28" t="s">
        <v>92</v>
      </c>
      <c r="D50" s="40">
        <f t="shared" si="0"/>
        <v>0</v>
      </c>
      <c r="E50" s="58"/>
      <c r="F50" s="58"/>
      <c r="G50" s="58"/>
      <c r="H50" s="58"/>
      <c r="I50" s="58"/>
    </row>
    <row r="51" spans="1:9" x14ac:dyDescent="0.2">
      <c r="A51" s="92">
        <v>46</v>
      </c>
      <c r="B51" s="8" t="s">
        <v>93</v>
      </c>
      <c r="C51" s="29" t="s">
        <v>94</v>
      </c>
      <c r="D51" s="40">
        <f t="shared" si="0"/>
        <v>0</v>
      </c>
      <c r="E51" s="58"/>
      <c r="F51" s="58"/>
      <c r="G51" s="58"/>
      <c r="H51" s="58"/>
      <c r="I51" s="58"/>
    </row>
    <row r="52" spans="1:9" ht="10.5" customHeight="1" x14ac:dyDescent="0.2">
      <c r="A52" s="92">
        <v>47</v>
      </c>
      <c r="B52" s="8" t="s">
        <v>95</v>
      </c>
      <c r="C52" s="29" t="s">
        <v>96</v>
      </c>
      <c r="D52" s="40">
        <f t="shared" si="0"/>
        <v>0</v>
      </c>
      <c r="E52" s="58"/>
      <c r="F52" s="58"/>
      <c r="G52" s="58"/>
      <c r="H52" s="58"/>
      <c r="I52" s="58"/>
    </row>
    <row r="53" spans="1:9" x14ac:dyDescent="0.2">
      <c r="A53" s="92">
        <v>48</v>
      </c>
      <c r="B53" s="18" t="s">
        <v>97</v>
      </c>
      <c r="C53" s="32" t="s">
        <v>98</v>
      </c>
      <c r="D53" s="40">
        <f t="shared" si="0"/>
        <v>0</v>
      </c>
      <c r="E53" s="58"/>
      <c r="F53" s="58"/>
      <c r="G53" s="58"/>
      <c r="H53" s="58"/>
      <c r="I53" s="58"/>
    </row>
    <row r="54" spans="1:9" x14ac:dyDescent="0.2">
      <c r="A54" s="92">
        <v>49</v>
      </c>
      <c r="B54" s="12" t="s">
        <v>99</v>
      </c>
      <c r="C54" s="28" t="s">
        <v>100</v>
      </c>
      <c r="D54" s="40">
        <f t="shared" si="0"/>
        <v>0</v>
      </c>
      <c r="E54" s="58"/>
      <c r="F54" s="58"/>
      <c r="G54" s="58"/>
      <c r="H54" s="58"/>
      <c r="I54" s="58"/>
    </row>
    <row r="55" spans="1:9" x14ac:dyDescent="0.2">
      <c r="A55" s="92">
        <v>50</v>
      </c>
      <c r="B55" s="11" t="s">
        <v>101</v>
      </c>
      <c r="C55" s="29" t="s">
        <v>102</v>
      </c>
      <c r="D55" s="40">
        <f t="shared" si="0"/>
        <v>0</v>
      </c>
      <c r="E55" s="58"/>
      <c r="F55" s="58"/>
      <c r="G55" s="58"/>
      <c r="H55" s="58"/>
      <c r="I55" s="58"/>
    </row>
    <row r="56" spans="1:9" ht="10.5" customHeight="1" x14ac:dyDescent="0.2">
      <c r="A56" s="92">
        <v>51</v>
      </c>
      <c r="B56" s="12" t="s">
        <v>103</v>
      </c>
      <c r="C56" s="28" t="s">
        <v>104</v>
      </c>
      <c r="D56" s="40">
        <f t="shared" si="0"/>
        <v>0</v>
      </c>
      <c r="E56" s="58"/>
      <c r="F56" s="58"/>
      <c r="G56" s="58"/>
      <c r="H56" s="58"/>
      <c r="I56" s="58"/>
    </row>
    <row r="57" spans="1:9" x14ac:dyDescent="0.2">
      <c r="A57" s="92">
        <v>52</v>
      </c>
      <c r="B57" s="11" t="s">
        <v>105</v>
      </c>
      <c r="C57" s="29" t="s">
        <v>106</v>
      </c>
      <c r="D57" s="40">
        <f t="shared" si="0"/>
        <v>0</v>
      </c>
      <c r="E57" s="58"/>
      <c r="F57" s="58"/>
      <c r="G57" s="58"/>
      <c r="H57" s="58"/>
      <c r="I57" s="58"/>
    </row>
    <row r="58" spans="1:9" x14ac:dyDescent="0.2">
      <c r="A58" s="92">
        <v>53</v>
      </c>
      <c r="B58" s="12" t="s">
        <v>107</v>
      </c>
      <c r="C58" s="28" t="s">
        <v>108</v>
      </c>
      <c r="D58" s="40">
        <f t="shared" si="0"/>
        <v>0</v>
      </c>
      <c r="E58" s="58"/>
      <c r="F58" s="58"/>
      <c r="G58" s="58"/>
      <c r="H58" s="58"/>
      <c r="I58" s="58"/>
    </row>
    <row r="59" spans="1:9" x14ac:dyDescent="0.2">
      <c r="A59" s="92">
        <v>54</v>
      </c>
      <c r="B59" s="12" t="s">
        <v>109</v>
      </c>
      <c r="C59" s="28" t="s">
        <v>110</v>
      </c>
      <c r="D59" s="40">
        <f t="shared" si="0"/>
        <v>0</v>
      </c>
      <c r="E59" s="58"/>
      <c r="F59" s="58"/>
      <c r="G59" s="58"/>
      <c r="H59" s="58"/>
      <c r="I59" s="58"/>
    </row>
    <row r="60" spans="1:9" x14ac:dyDescent="0.2">
      <c r="A60" s="92">
        <v>55</v>
      </c>
      <c r="B60" s="12" t="s">
        <v>111</v>
      </c>
      <c r="C60" s="28" t="s">
        <v>112</v>
      </c>
      <c r="D60" s="40">
        <f t="shared" si="0"/>
        <v>0</v>
      </c>
      <c r="E60" s="58"/>
      <c r="F60" s="58"/>
      <c r="G60" s="58"/>
      <c r="H60" s="58"/>
      <c r="I60" s="58"/>
    </row>
    <row r="61" spans="1:9" x14ac:dyDescent="0.2">
      <c r="A61" s="92">
        <v>56</v>
      </c>
      <c r="B61" s="12" t="s">
        <v>113</v>
      </c>
      <c r="C61" s="28" t="s">
        <v>114</v>
      </c>
      <c r="D61" s="40">
        <f t="shared" si="0"/>
        <v>0</v>
      </c>
      <c r="E61" s="58"/>
      <c r="F61" s="58"/>
      <c r="G61" s="58"/>
      <c r="H61" s="58"/>
      <c r="I61" s="58"/>
    </row>
    <row r="62" spans="1:9" x14ac:dyDescent="0.2">
      <c r="A62" s="92">
        <v>57</v>
      </c>
      <c r="B62" s="12" t="s">
        <v>115</v>
      </c>
      <c r="C62" s="28" t="s">
        <v>116</v>
      </c>
      <c r="D62" s="40">
        <f t="shared" si="0"/>
        <v>0</v>
      </c>
      <c r="E62" s="58"/>
      <c r="F62" s="58"/>
      <c r="G62" s="58"/>
      <c r="H62" s="58"/>
      <c r="I62" s="58"/>
    </row>
    <row r="63" spans="1:9" ht="17.25" customHeight="1" x14ac:dyDescent="0.2">
      <c r="A63" s="92">
        <v>58</v>
      </c>
      <c r="B63" s="12" t="s">
        <v>117</v>
      </c>
      <c r="C63" s="28" t="s">
        <v>118</v>
      </c>
      <c r="D63" s="40">
        <f t="shared" si="0"/>
        <v>0</v>
      </c>
      <c r="E63" s="58"/>
      <c r="F63" s="58"/>
      <c r="G63" s="58"/>
      <c r="H63" s="58"/>
      <c r="I63" s="58"/>
    </row>
    <row r="64" spans="1:9" ht="15" customHeight="1" x14ac:dyDescent="0.2">
      <c r="A64" s="92">
        <v>59</v>
      </c>
      <c r="B64" s="11" t="s">
        <v>119</v>
      </c>
      <c r="C64" s="28" t="s">
        <v>120</v>
      </c>
      <c r="D64" s="40">
        <f t="shared" si="0"/>
        <v>0</v>
      </c>
      <c r="E64" s="58"/>
      <c r="F64" s="58"/>
      <c r="G64" s="58"/>
      <c r="H64" s="58"/>
      <c r="I64" s="58"/>
    </row>
    <row r="65" spans="1:9" ht="16.5" customHeight="1" x14ac:dyDescent="0.2">
      <c r="A65" s="92">
        <v>60</v>
      </c>
      <c r="B65" s="14" t="s">
        <v>121</v>
      </c>
      <c r="C65" s="30" t="s">
        <v>122</v>
      </c>
      <c r="D65" s="40">
        <f t="shared" si="0"/>
        <v>0</v>
      </c>
      <c r="E65" s="58"/>
      <c r="F65" s="58"/>
      <c r="G65" s="58"/>
      <c r="H65" s="58"/>
      <c r="I65" s="58"/>
    </row>
    <row r="66" spans="1:9" ht="17.25" customHeight="1" x14ac:dyDescent="0.2">
      <c r="A66" s="92">
        <v>61</v>
      </c>
      <c r="B66" s="11" t="s">
        <v>123</v>
      </c>
      <c r="C66" s="28" t="s">
        <v>124</v>
      </c>
      <c r="D66" s="40">
        <f t="shared" si="0"/>
        <v>0</v>
      </c>
      <c r="E66" s="58"/>
      <c r="F66" s="58"/>
      <c r="G66" s="58"/>
      <c r="H66" s="58"/>
      <c r="I66" s="58"/>
    </row>
    <row r="67" spans="1:9" ht="12.75" customHeight="1" x14ac:dyDescent="0.2">
      <c r="A67" s="92">
        <v>62</v>
      </c>
      <c r="B67" s="12" t="s">
        <v>125</v>
      </c>
      <c r="C67" s="28" t="s">
        <v>126</v>
      </c>
      <c r="D67" s="40">
        <f t="shared" si="0"/>
        <v>0</v>
      </c>
      <c r="E67" s="58"/>
      <c r="F67" s="58"/>
      <c r="G67" s="58"/>
      <c r="H67" s="58"/>
      <c r="I67" s="58"/>
    </row>
    <row r="68" spans="1:9" ht="27.75" customHeight="1" x14ac:dyDescent="0.2">
      <c r="A68" s="92">
        <v>63</v>
      </c>
      <c r="B68" s="8" t="s">
        <v>127</v>
      </c>
      <c r="C68" s="28" t="s">
        <v>128</v>
      </c>
      <c r="D68" s="40">
        <f t="shared" si="0"/>
        <v>0</v>
      </c>
      <c r="E68" s="58"/>
      <c r="F68" s="58"/>
      <c r="G68" s="58"/>
      <c r="H68" s="58"/>
      <c r="I68" s="58"/>
    </row>
    <row r="69" spans="1:9" ht="24" x14ac:dyDescent="0.2">
      <c r="A69" s="92">
        <v>64</v>
      </c>
      <c r="B69" s="8" t="s">
        <v>129</v>
      </c>
      <c r="C69" s="28" t="s">
        <v>130</v>
      </c>
      <c r="D69" s="40">
        <f t="shared" si="0"/>
        <v>0</v>
      </c>
      <c r="E69" s="58"/>
      <c r="F69" s="58"/>
      <c r="G69" s="58"/>
      <c r="H69" s="58"/>
      <c r="I69" s="58"/>
    </row>
    <row r="70" spans="1:9" x14ac:dyDescent="0.2">
      <c r="A70" s="92">
        <v>65</v>
      </c>
      <c r="B70" s="11" t="s">
        <v>131</v>
      </c>
      <c r="C70" s="28" t="s">
        <v>132</v>
      </c>
      <c r="D70" s="40">
        <f t="shared" si="0"/>
        <v>0</v>
      </c>
      <c r="E70" s="58"/>
      <c r="F70" s="58"/>
      <c r="G70" s="58"/>
      <c r="H70" s="58"/>
      <c r="I70" s="58"/>
    </row>
    <row r="71" spans="1:9" x14ac:dyDescent="0.2">
      <c r="A71" s="92">
        <v>66</v>
      </c>
      <c r="B71" s="8" t="s">
        <v>133</v>
      </c>
      <c r="C71" s="28" t="s">
        <v>134</v>
      </c>
      <c r="D71" s="40">
        <f t="shared" ref="D71:D134" si="1">E71+F71+G71+H71+I71</f>
        <v>0</v>
      </c>
      <c r="E71" s="58"/>
      <c r="F71" s="58"/>
      <c r="G71" s="58"/>
      <c r="H71" s="58"/>
      <c r="I71" s="58"/>
    </row>
    <row r="72" spans="1:9" x14ac:dyDescent="0.2">
      <c r="A72" s="92">
        <v>67</v>
      </c>
      <c r="B72" s="11" t="s">
        <v>135</v>
      </c>
      <c r="C72" s="28" t="s">
        <v>136</v>
      </c>
      <c r="D72" s="40">
        <f t="shared" si="1"/>
        <v>0</v>
      </c>
      <c r="E72" s="58"/>
      <c r="F72" s="58"/>
      <c r="G72" s="58"/>
      <c r="H72" s="58"/>
      <c r="I72" s="58"/>
    </row>
    <row r="73" spans="1:9" x14ac:dyDescent="0.2">
      <c r="A73" s="92">
        <v>68</v>
      </c>
      <c r="B73" s="11" t="s">
        <v>137</v>
      </c>
      <c r="C73" s="28" t="s">
        <v>138</v>
      </c>
      <c r="D73" s="40">
        <f t="shared" si="1"/>
        <v>0</v>
      </c>
      <c r="E73" s="58"/>
      <c r="F73" s="58"/>
      <c r="G73" s="58"/>
      <c r="H73" s="58"/>
      <c r="I73" s="58"/>
    </row>
    <row r="74" spans="1:9" x14ac:dyDescent="0.2">
      <c r="A74" s="92">
        <v>69</v>
      </c>
      <c r="B74" s="11" t="s">
        <v>139</v>
      </c>
      <c r="C74" s="28" t="s">
        <v>140</v>
      </c>
      <c r="D74" s="40">
        <f t="shared" si="1"/>
        <v>0</v>
      </c>
      <c r="E74" s="58"/>
      <c r="F74" s="58"/>
      <c r="G74" s="58"/>
      <c r="H74" s="58"/>
      <c r="I74" s="58"/>
    </row>
    <row r="75" spans="1:9" x14ac:dyDescent="0.2">
      <c r="A75" s="92">
        <v>70</v>
      </c>
      <c r="B75" s="12" t="s">
        <v>141</v>
      </c>
      <c r="C75" s="28" t="s">
        <v>142</v>
      </c>
      <c r="D75" s="40">
        <f t="shared" si="1"/>
        <v>0</v>
      </c>
      <c r="E75" s="58"/>
      <c r="F75" s="58"/>
      <c r="G75" s="58"/>
      <c r="H75" s="58"/>
      <c r="I75" s="58"/>
    </row>
    <row r="76" spans="1:9" x14ac:dyDescent="0.2">
      <c r="A76" s="92">
        <v>71</v>
      </c>
      <c r="B76" s="11" t="s">
        <v>143</v>
      </c>
      <c r="C76" s="29" t="s">
        <v>144</v>
      </c>
      <c r="D76" s="40">
        <f t="shared" si="1"/>
        <v>0</v>
      </c>
      <c r="E76" s="58"/>
      <c r="F76" s="58"/>
      <c r="G76" s="58"/>
      <c r="H76" s="58"/>
      <c r="I76" s="58"/>
    </row>
    <row r="77" spans="1:9" x14ac:dyDescent="0.2">
      <c r="A77" s="92">
        <v>72</v>
      </c>
      <c r="B77" s="12" t="s">
        <v>145</v>
      </c>
      <c r="C77" s="28" t="s">
        <v>146</v>
      </c>
      <c r="D77" s="40">
        <f t="shared" si="1"/>
        <v>0</v>
      </c>
      <c r="E77" s="58"/>
      <c r="F77" s="58"/>
      <c r="G77" s="58"/>
      <c r="H77" s="58"/>
      <c r="I77" s="58"/>
    </row>
    <row r="78" spans="1:9" x14ac:dyDescent="0.2">
      <c r="A78" s="92">
        <v>73</v>
      </c>
      <c r="B78" s="11" t="s">
        <v>147</v>
      </c>
      <c r="C78" s="28" t="s">
        <v>148</v>
      </c>
      <c r="D78" s="40">
        <f t="shared" si="1"/>
        <v>0</v>
      </c>
      <c r="E78" s="58"/>
      <c r="F78" s="58"/>
      <c r="G78" s="58"/>
      <c r="H78" s="58"/>
      <c r="I78" s="58"/>
    </row>
    <row r="79" spans="1:9" x14ac:dyDescent="0.2">
      <c r="A79" s="92">
        <v>74</v>
      </c>
      <c r="B79" s="12" t="s">
        <v>149</v>
      </c>
      <c r="C79" s="28" t="s">
        <v>150</v>
      </c>
      <c r="D79" s="40">
        <f t="shared" si="1"/>
        <v>0</v>
      </c>
      <c r="E79" s="58"/>
      <c r="F79" s="58"/>
      <c r="G79" s="58"/>
      <c r="H79" s="58"/>
      <c r="I79" s="58"/>
    </row>
    <row r="80" spans="1:9" x14ac:dyDescent="0.2">
      <c r="A80" s="92">
        <v>75</v>
      </c>
      <c r="B80" s="12" t="s">
        <v>151</v>
      </c>
      <c r="C80" s="28" t="s">
        <v>152</v>
      </c>
      <c r="D80" s="40">
        <f t="shared" si="1"/>
        <v>0</v>
      </c>
      <c r="E80" s="58"/>
      <c r="F80" s="58"/>
      <c r="G80" s="58"/>
      <c r="H80" s="58"/>
      <c r="I80" s="58"/>
    </row>
    <row r="81" spans="1:9" ht="24" x14ac:dyDescent="0.2">
      <c r="A81" s="92">
        <v>76</v>
      </c>
      <c r="B81" s="20" t="s">
        <v>153</v>
      </c>
      <c r="C81" s="32" t="s">
        <v>154</v>
      </c>
      <c r="D81" s="40">
        <f t="shared" si="1"/>
        <v>0</v>
      </c>
      <c r="E81" s="58"/>
      <c r="F81" s="58"/>
      <c r="G81" s="58"/>
      <c r="H81" s="58"/>
      <c r="I81" s="58"/>
    </row>
    <row r="82" spans="1:9" ht="24" x14ac:dyDescent="0.2">
      <c r="A82" s="92">
        <v>77</v>
      </c>
      <c r="B82" s="8" t="s">
        <v>155</v>
      </c>
      <c r="C82" s="28" t="s">
        <v>156</v>
      </c>
      <c r="D82" s="40">
        <f t="shared" si="1"/>
        <v>0</v>
      </c>
      <c r="E82" s="58"/>
      <c r="F82" s="58"/>
      <c r="G82" s="58"/>
      <c r="H82" s="58"/>
      <c r="I82" s="58"/>
    </row>
    <row r="83" spans="1:9" ht="24" x14ac:dyDescent="0.2">
      <c r="A83" s="92">
        <v>78</v>
      </c>
      <c r="B83" s="11" t="s">
        <v>157</v>
      </c>
      <c r="C83" s="28" t="s">
        <v>158</v>
      </c>
      <c r="D83" s="40">
        <f t="shared" si="1"/>
        <v>0</v>
      </c>
      <c r="E83" s="58"/>
      <c r="F83" s="58"/>
      <c r="G83" s="58"/>
      <c r="H83" s="58"/>
      <c r="I83" s="58"/>
    </row>
    <row r="84" spans="1:9" ht="24" x14ac:dyDescent="0.2">
      <c r="A84" s="92">
        <v>79</v>
      </c>
      <c r="B84" s="11" t="s">
        <v>159</v>
      </c>
      <c r="C84" s="28" t="s">
        <v>160</v>
      </c>
      <c r="D84" s="40">
        <f t="shared" si="1"/>
        <v>0</v>
      </c>
      <c r="E84" s="58"/>
      <c r="F84" s="58"/>
      <c r="G84" s="58"/>
      <c r="H84" s="58"/>
      <c r="I84" s="58"/>
    </row>
    <row r="85" spans="1:9" ht="24" x14ac:dyDescent="0.2">
      <c r="A85" s="92">
        <v>80</v>
      </c>
      <c r="B85" s="8" t="s">
        <v>161</v>
      </c>
      <c r="C85" s="28" t="s">
        <v>162</v>
      </c>
      <c r="D85" s="40">
        <f t="shared" si="1"/>
        <v>0</v>
      </c>
      <c r="E85" s="58"/>
      <c r="F85" s="58"/>
      <c r="G85" s="58"/>
      <c r="H85" s="58"/>
      <c r="I85" s="58"/>
    </row>
    <row r="86" spans="1:9" ht="24" x14ac:dyDescent="0.2">
      <c r="A86" s="92">
        <v>81</v>
      </c>
      <c r="B86" s="8" t="s">
        <v>163</v>
      </c>
      <c r="C86" s="28" t="s">
        <v>164</v>
      </c>
      <c r="D86" s="40">
        <f t="shared" si="1"/>
        <v>0</v>
      </c>
      <c r="E86" s="58"/>
      <c r="F86" s="58"/>
      <c r="G86" s="58"/>
      <c r="H86" s="58"/>
      <c r="I86" s="58"/>
    </row>
    <row r="87" spans="1:9" ht="24" x14ac:dyDescent="0.2">
      <c r="A87" s="92">
        <v>82</v>
      </c>
      <c r="B87" s="8" t="s">
        <v>165</v>
      </c>
      <c r="C87" s="28" t="s">
        <v>166</v>
      </c>
      <c r="D87" s="40">
        <f t="shared" si="1"/>
        <v>0</v>
      </c>
      <c r="E87" s="58"/>
      <c r="F87" s="58"/>
      <c r="G87" s="58"/>
      <c r="H87" s="58"/>
      <c r="I87" s="58"/>
    </row>
    <row r="88" spans="1:9" ht="24" x14ac:dyDescent="0.2">
      <c r="A88" s="92">
        <v>83</v>
      </c>
      <c r="B88" s="12" t="s">
        <v>167</v>
      </c>
      <c r="C88" s="28" t="s">
        <v>168</v>
      </c>
      <c r="D88" s="40">
        <f t="shared" si="1"/>
        <v>0</v>
      </c>
      <c r="E88" s="58"/>
      <c r="F88" s="58"/>
      <c r="G88" s="58"/>
      <c r="H88" s="58"/>
      <c r="I88" s="58"/>
    </row>
    <row r="89" spans="1:9" x14ac:dyDescent="0.2">
      <c r="A89" s="92">
        <v>84</v>
      </c>
      <c r="B89" s="8" t="s">
        <v>169</v>
      </c>
      <c r="C89" s="28" t="s">
        <v>170</v>
      </c>
      <c r="D89" s="40">
        <f t="shared" si="1"/>
        <v>0</v>
      </c>
      <c r="E89" s="58"/>
      <c r="F89" s="58"/>
      <c r="G89" s="58"/>
      <c r="H89" s="58"/>
      <c r="I89" s="58"/>
    </row>
    <row r="90" spans="1:9" x14ac:dyDescent="0.2">
      <c r="A90" s="92">
        <v>85</v>
      </c>
      <c r="B90" s="12" t="s">
        <v>171</v>
      </c>
      <c r="C90" s="28" t="s">
        <v>172</v>
      </c>
      <c r="D90" s="40">
        <f t="shared" si="1"/>
        <v>0</v>
      </c>
      <c r="E90" s="58"/>
      <c r="F90" s="58"/>
      <c r="G90" s="58"/>
      <c r="H90" s="58"/>
      <c r="I90" s="58"/>
    </row>
    <row r="91" spans="1:9" x14ac:dyDescent="0.2">
      <c r="A91" s="92">
        <v>86</v>
      </c>
      <c r="B91" s="14" t="s">
        <v>173</v>
      </c>
      <c r="C91" s="30" t="s">
        <v>174</v>
      </c>
      <c r="D91" s="40">
        <f t="shared" si="1"/>
        <v>0</v>
      </c>
      <c r="E91" s="58"/>
      <c r="F91" s="58"/>
      <c r="G91" s="58"/>
      <c r="H91" s="58"/>
      <c r="I91" s="58"/>
    </row>
    <row r="92" spans="1:9" x14ac:dyDescent="0.2">
      <c r="A92" s="92">
        <v>87</v>
      </c>
      <c r="B92" s="8" t="s">
        <v>175</v>
      </c>
      <c r="C92" s="28" t="s">
        <v>176</v>
      </c>
      <c r="D92" s="40">
        <f t="shared" si="1"/>
        <v>0</v>
      </c>
      <c r="E92" s="58"/>
      <c r="F92" s="58"/>
      <c r="G92" s="58"/>
      <c r="H92" s="58"/>
      <c r="I92" s="58"/>
    </row>
    <row r="93" spans="1:9" x14ac:dyDescent="0.2">
      <c r="A93" s="92">
        <v>88</v>
      </c>
      <c r="B93" s="8" t="s">
        <v>177</v>
      </c>
      <c r="C93" s="28" t="s">
        <v>178</v>
      </c>
      <c r="D93" s="40">
        <f t="shared" si="1"/>
        <v>0</v>
      </c>
      <c r="E93" s="58"/>
      <c r="F93" s="58"/>
      <c r="G93" s="58"/>
      <c r="H93" s="58"/>
      <c r="I93" s="58"/>
    </row>
    <row r="94" spans="1:9" ht="13.5" customHeight="1" x14ac:dyDescent="0.2">
      <c r="A94" s="92">
        <v>89</v>
      </c>
      <c r="B94" s="14" t="s">
        <v>179</v>
      </c>
      <c r="C94" s="30" t="s">
        <v>180</v>
      </c>
      <c r="D94" s="40">
        <f t="shared" si="1"/>
        <v>0</v>
      </c>
      <c r="E94" s="58"/>
      <c r="F94" s="58"/>
      <c r="G94" s="58"/>
      <c r="H94" s="58"/>
      <c r="I94" s="58"/>
    </row>
    <row r="95" spans="1:9" ht="14.25" customHeight="1" x14ac:dyDescent="0.2">
      <c r="A95" s="92">
        <v>90</v>
      </c>
      <c r="B95" s="8" t="s">
        <v>181</v>
      </c>
      <c r="C95" s="28" t="s">
        <v>182</v>
      </c>
      <c r="D95" s="40">
        <f t="shared" si="1"/>
        <v>4825873</v>
      </c>
      <c r="E95" s="58"/>
      <c r="F95" s="58">
        <v>4825873</v>
      </c>
      <c r="G95" s="58"/>
      <c r="H95" s="58"/>
      <c r="I95" s="58"/>
    </row>
    <row r="96" spans="1:9" x14ac:dyDescent="0.2">
      <c r="A96" s="92">
        <v>91</v>
      </c>
      <c r="B96" s="14" t="s">
        <v>183</v>
      </c>
      <c r="C96" s="30" t="s">
        <v>184</v>
      </c>
      <c r="D96" s="40">
        <f t="shared" si="1"/>
        <v>0</v>
      </c>
      <c r="E96" s="58"/>
      <c r="F96" s="58"/>
      <c r="G96" s="58"/>
      <c r="H96" s="58"/>
      <c r="I96" s="58"/>
    </row>
    <row r="97" spans="1:9" x14ac:dyDescent="0.2">
      <c r="A97" s="92">
        <v>92</v>
      </c>
      <c r="B97" s="11" t="s">
        <v>185</v>
      </c>
      <c r="C97" s="28" t="s">
        <v>186</v>
      </c>
      <c r="D97" s="40">
        <f t="shared" si="1"/>
        <v>0</v>
      </c>
      <c r="E97" s="58"/>
      <c r="F97" s="58"/>
      <c r="G97" s="58"/>
      <c r="H97" s="58"/>
      <c r="I97" s="58"/>
    </row>
    <row r="98" spans="1:9" ht="24" x14ac:dyDescent="0.2">
      <c r="A98" s="92">
        <v>93</v>
      </c>
      <c r="B98" s="12" t="s">
        <v>187</v>
      </c>
      <c r="C98" s="28" t="s">
        <v>188</v>
      </c>
      <c r="D98" s="40">
        <f t="shared" si="1"/>
        <v>0</v>
      </c>
      <c r="E98" s="58"/>
      <c r="F98" s="58"/>
      <c r="G98" s="58"/>
      <c r="H98" s="58"/>
      <c r="I98" s="58"/>
    </row>
    <row r="99" spans="1:9" ht="24" x14ac:dyDescent="0.2">
      <c r="A99" s="92">
        <v>94</v>
      </c>
      <c r="B99" s="11" t="s">
        <v>189</v>
      </c>
      <c r="C99" s="29" t="s">
        <v>190</v>
      </c>
      <c r="D99" s="40">
        <f t="shared" si="1"/>
        <v>0</v>
      </c>
      <c r="E99" s="58"/>
      <c r="F99" s="58"/>
      <c r="G99" s="58"/>
      <c r="H99" s="58"/>
      <c r="I99" s="58"/>
    </row>
    <row r="100" spans="1:9" x14ac:dyDescent="0.2">
      <c r="A100" s="92">
        <v>95</v>
      </c>
      <c r="B100" s="11" t="s">
        <v>191</v>
      </c>
      <c r="C100" s="30" t="s">
        <v>192</v>
      </c>
      <c r="D100" s="40">
        <f t="shared" si="1"/>
        <v>0</v>
      </c>
      <c r="E100" s="58"/>
      <c r="F100" s="58"/>
      <c r="G100" s="58"/>
      <c r="H100" s="58"/>
      <c r="I100" s="58"/>
    </row>
    <row r="101" spans="1:9" x14ac:dyDescent="0.2">
      <c r="A101" s="92">
        <v>96</v>
      </c>
      <c r="B101" s="12" t="s">
        <v>193</v>
      </c>
      <c r="C101" s="28" t="s">
        <v>194</v>
      </c>
      <c r="D101" s="40">
        <f t="shared" si="1"/>
        <v>0</v>
      </c>
      <c r="E101" s="58"/>
      <c r="F101" s="58"/>
      <c r="G101" s="58"/>
      <c r="H101" s="58"/>
      <c r="I101" s="58"/>
    </row>
    <row r="102" spans="1:9" x14ac:dyDescent="0.2">
      <c r="A102" s="92">
        <v>97</v>
      </c>
      <c r="B102" s="11" t="s">
        <v>195</v>
      </c>
      <c r="C102" s="33" t="s">
        <v>196</v>
      </c>
      <c r="D102" s="40">
        <f t="shared" si="1"/>
        <v>0</v>
      </c>
      <c r="E102" s="58"/>
      <c r="F102" s="58"/>
      <c r="G102" s="58"/>
      <c r="H102" s="58"/>
      <c r="I102" s="58"/>
    </row>
    <row r="103" spans="1:9" x14ac:dyDescent="0.2">
      <c r="A103" s="92">
        <v>98</v>
      </c>
      <c r="B103" s="12" t="s">
        <v>197</v>
      </c>
      <c r="C103" s="28" t="s">
        <v>198</v>
      </c>
      <c r="D103" s="40">
        <f t="shared" si="1"/>
        <v>0</v>
      </c>
      <c r="E103" s="58"/>
      <c r="F103" s="58"/>
      <c r="G103" s="58"/>
      <c r="H103" s="58"/>
      <c r="I103" s="58"/>
    </row>
    <row r="104" spans="1:9" x14ac:dyDescent="0.2">
      <c r="A104" s="92">
        <v>99</v>
      </c>
      <c r="B104" s="12" t="s">
        <v>199</v>
      </c>
      <c r="C104" s="28" t="s">
        <v>200</v>
      </c>
      <c r="D104" s="40">
        <f t="shared" si="1"/>
        <v>0</v>
      </c>
      <c r="E104" s="58"/>
      <c r="F104" s="58"/>
      <c r="G104" s="58"/>
      <c r="H104" s="58"/>
      <c r="I104" s="58"/>
    </row>
    <row r="105" spans="1:9" x14ac:dyDescent="0.2">
      <c r="A105" s="92">
        <v>100</v>
      </c>
      <c r="B105" s="11" t="s">
        <v>201</v>
      </c>
      <c r="C105" s="30" t="s">
        <v>202</v>
      </c>
      <c r="D105" s="40">
        <f t="shared" si="1"/>
        <v>0</v>
      </c>
      <c r="E105" s="58"/>
      <c r="F105" s="58"/>
      <c r="G105" s="58"/>
      <c r="H105" s="58"/>
      <c r="I105" s="58"/>
    </row>
    <row r="106" spans="1:9" x14ac:dyDescent="0.2">
      <c r="A106" s="92">
        <v>101</v>
      </c>
      <c r="B106" s="11" t="s">
        <v>203</v>
      </c>
      <c r="C106" s="29" t="s">
        <v>204</v>
      </c>
      <c r="D106" s="40">
        <f t="shared" si="1"/>
        <v>0</v>
      </c>
      <c r="E106" s="58"/>
      <c r="F106" s="58"/>
      <c r="G106" s="58"/>
      <c r="H106" s="58"/>
      <c r="I106" s="58"/>
    </row>
    <row r="107" spans="1:9" x14ac:dyDescent="0.2">
      <c r="A107" s="92">
        <v>102</v>
      </c>
      <c r="B107" s="8" t="s">
        <v>205</v>
      </c>
      <c r="C107" s="29" t="s">
        <v>206</v>
      </c>
      <c r="D107" s="40">
        <f t="shared" si="1"/>
        <v>0</v>
      </c>
      <c r="E107" s="58"/>
      <c r="F107" s="58"/>
      <c r="G107" s="58"/>
      <c r="H107" s="58"/>
      <c r="I107" s="58"/>
    </row>
    <row r="108" spans="1:9" x14ac:dyDescent="0.2">
      <c r="A108" s="92">
        <v>103</v>
      </c>
      <c r="B108" s="8" t="s">
        <v>207</v>
      </c>
      <c r="C108" s="29" t="s">
        <v>208</v>
      </c>
      <c r="D108" s="40">
        <f t="shared" si="1"/>
        <v>0</v>
      </c>
      <c r="E108" s="58"/>
      <c r="F108" s="58"/>
      <c r="G108" s="58"/>
      <c r="H108" s="58"/>
      <c r="I108" s="58"/>
    </row>
    <row r="109" spans="1:9" x14ac:dyDescent="0.2">
      <c r="A109" s="92">
        <v>104</v>
      </c>
      <c r="B109" s="12" t="s">
        <v>209</v>
      </c>
      <c r="C109" s="28" t="s">
        <v>210</v>
      </c>
      <c r="D109" s="40">
        <f t="shared" si="1"/>
        <v>0</v>
      </c>
      <c r="E109" s="58"/>
      <c r="F109" s="58"/>
      <c r="G109" s="58"/>
      <c r="H109" s="58"/>
      <c r="I109" s="58"/>
    </row>
    <row r="110" spans="1:9" x14ac:dyDescent="0.2">
      <c r="A110" s="92">
        <v>105</v>
      </c>
      <c r="B110" s="14" t="s">
        <v>211</v>
      </c>
      <c r="C110" s="30" t="s">
        <v>212</v>
      </c>
      <c r="D110" s="40">
        <f t="shared" si="1"/>
        <v>0</v>
      </c>
      <c r="E110" s="58"/>
      <c r="F110" s="58"/>
      <c r="G110" s="58"/>
      <c r="H110" s="58"/>
      <c r="I110" s="58"/>
    </row>
    <row r="111" spans="1:9" x14ac:dyDescent="0.2">
      <c r="A111" s="92">
        <v>106</v>
      </c>
      <c r="B111" s="8" t="s">
        <v>213</v>
      </c>
      <c r="C111" s="29" t="s">
        <v>214</v>
      </c>
      <c r="D111" s="40">
        <f t="shared" si="1"/>
        <v>0</v>
      </c>
      <c r="E111" s="58"/>
      <c r="F111" s="58"/>
      <c r="G111" s="58"/>
      <c r="H111" s="58"/>
      <c r="I111" s="58"/>
    </row>
    <row r="112" spans="1:9" x14ac:dyDescent="0.2">
      <c r="A112" s="92">
        <v>107</v>
      </c>
      <c r="B112" s="11" t="s">
        <v>215</v>
      </c>
      <c r="C112" s="29" t="s">
        <v>216</v>
      </c>
      <c r="D112" s="40">
        <f t="shared" si="1"/>
        <v>0</v>
      </c>
      <c r="E112" s="58"/>
      <c r="F112" s="58"/>
      <c r="G112" s="58"/>
      <c r="H112" s="58"/>
      <c r="I112" s="58"/>
    </row>
    <row r="113" spans="1:9" x14ac:dyDescent="0.2">
      <c r="A113" s="92">
        <v>108</v>
      </c>
      <c r="B113" s="12" t="s">
        <v>217</v>
      </c>
      <c r="C113" s="28" t="s">
        <v>218</v>
      </c>
      <c r="D113" s="40">
        <f t="shared" si="1"/>
        <v>0</v>
      </c>
      <c r="E113" s="58"/>
      <c r="F113" s="58"/>
      <c r="G113" s="58"/>
      <c r="H113" s="58"/>
      <c r="I113" s="58"/>
    </row>
    <row r="114" spans="1:9" ht="12" customHeight="1" x14ac:dyDescent="0.2">
      <c r="A114" s="92">
        <v>109</v>
      </c>
      <c r="B114" s="12" t="s">
        <v>219</v>
      </c>
      <c r="C114" s="28" t="s">
        <v>220</v>
      </c>
      <c r="D114" s="40">
        <f t="shared" si="1"/>
        <v>0</v>
      </c>
      <c r="E114" s="58"/>
      <c r="F114" s="58"/>
      <c r="G114" s="58"/>
      <c r="H114" s="58"/>
      <c r="I114" s="58"/>
    </row>
    <row r="115" spans="1:9" x14ac:dyDescent="0.2">
      <c r="A115" s="92">
        <v>110</v>
      </c>
      <c r="B115" s="8" t="s">
        <v>221</v>
      </c>
      <c r="C115" s="29" t="s">
        <v>222</v>
      </c>
      <c r="D115" s="40">
        <f t="shared" si="1"/>
        <v>0</v>
      </c>
      <c r="E115" s="58"/>
      <c r="F115" s="58"/>
      <c r="G115" s="58"/>
      <c r="H115" s="58"/>
      <c r="I115" s="58"/>
    </row>
    <row r="116" spans="1:9" x14ac:dyDescent="0.2">
      <c r="A116" s="92">
        <v>111</v>
      </c>
      <c r="B116" s="11" t="s">
        <v>223</v>
      </c>
      <c r="C116" s="29" t="s">
        <v>224</v>
      </c>
      <c r="D116" s="40">
        <f t="shared" si="1"/>
        <v>0</v>
      </c>
      <c r="E116" s="58"/>
      <c r="F116" s="58"/>
      <c r="G116" s="58"/>
      <c r="H116" s="58"/>
      <c r="I116" s="58"/>
    </row>
    <row r="117" spans="1:9" x14ac:dyDescent="0.2">
      <c r="A117" s="92">
        <v>112</v>
      </c>
      <c r="B117" s="8" t="s">
        <v>225</v>
      </c>
      <c r="C117" s="28" t="s">
        <v>226</v>
      </c>
      <c r="D117" s="40">
        <f t="shared" si="1"/>
        <v>148092344</v>
      </c>
      <c r="E117" s="58"/>
      <c r="F117" s="58"/>
      <c r="G117" s="58"/>
      <c r="H117" s="58"/>
      <c r="I117" s="58">
        <v>148092344</v>
      </c>
    </row>
    <row r="118" spans="1:9" x14ac:dyDescent="0.2">
      <c r="A118" s="92">
        <v>113</v>
      </c>
      <c r="B118" s="8" t="s">
        <v>227</v>
      </c>
      <c r="C118" s="29" t="s">
        <v>228</v>
      </c>
      <c r="D118" s="40">
        <f t="shared" si="1"/>
        <v>0</v>
      </c>
      <c r="E118" s="58"/>
      <c r="F118" s="58"/>
      <c r="G118" s="58"/>
      <c r="H118" s="58"/>
      <c r="I118" s="58"/>
    </row>
    <row r="119" spans="1:9" x14ac:dyDescent="0.2">
      <c r="A119" s="92">
        <v>114</v>
      </c>
      <c r="B119" s="12" t="s">
        <v>229</v>
      </c>
      <c r="C119" s="28" t="s">
        <v>230</v>
      </c>
      <c r="D119" s="40">
        <f t="shared" si="1"/>
        <v>44152400</v>
      </c>
      <c r="E119" s="58"/>
      <c r="F119" s="58"/>
      <c r="G119" s="58"/>
      <c r="H119" s="58"/>
      <c r="I119" s="58">
        <v>44152400</v>
      </c>
    </row>
    <row r="120" spans="1:9" ht="13.5" customHeight="1" x14ac:dyDescent="0.2">
      <c r="A120" s="92">
        <v>115</v>
      </c>
      <c r="B120" s="12" t="s">
        <v>231</v>
      </c>
      <c r="C120" s="28" t="s">
        <v>232</v>
      </c>
      <c r="D120" s="40">
        <f t="shared" si="1"/>
        <v>0</v>
      </c>
      <c r="E120" s="58"/>
      <c r="F120" s="58"/>
      <c r="G120" s="58"/>
      <c r="H120" s="58"/>
      <c r="I120" s="58"/>
    </row>
    <row r="121" spans="1:9" x14ac:dyDescent="0.2">
      <c r="A121" s="92">
        <v>116</v>
      </c>
      <c r="B121" s="12" t="s">
        <v>233</v>
      </c>
      <c r="C121" s="28" t="s">
        <v>234</v>
      </c>
      <c r="D121" s="40">
        <f t="shared" si="1"/>
        <v>0</v>
      </c>
      <c r="E121" s="58"/>
      <c r="F121" s="58"/>
      <c r="G121" s="58"/>
      <c r="H121" s="58"/>
      <c r="I121" s="58"/>
    </row>
    <row r="122" spans="1:9" ht="24" x14ac:dyDescent="0.2">
      <c r="A122" s="92">
        <v>117</v>
      </c>
      <c r="B122" s="12" t="s">
        <v>235</v>
      </c>
      <c r="C122" s="28" t="s">
        <v>236</v>
      </c>
      <c r="D122" s="40">
        <f t="shared" si="1"/>
        <v>0</v>
      </c>
      <c r="E122" s="58"/>
      <c r="F122" s="58"/>
      <c r="G122" s="58"/>
      <c r="H122" s="58"/>
      <c r="I122" s="58"/>
    </row>
    <row r="123" spans="1:9" x14ac:dyDescent="0.2">
      <c r="A123" s="92">
        <v>118</v>
      </c>
      <c r="B123" s="12" t="s">
        <v>237</v>
      </c>
      <c r="C123" s="28" t="s">
        <v>238</v>
      </c>
      <c r="D123" s="40">
        <f t="shared" si="1"/>
        <v>0</v>
      </c>
      <c r="E123" s="58"/>
      <c r="F123" s="58"/>
      <c r="G123" s="58"/>
      <c r="H123" s="58"/>
      <c r="I123" s="58"/>
    </row>
    <row r="124" spans="1:9" ht="12.75" customHeight="1" x14ac:dyDescent="0.2">
      <c r="A124" s="92">
        <v>119</v>
      </c>
      <c r="B124" s="12" t="s">
        <v>239</v>
      </c>
      <c r="C124" s="28" t="s">
        <v>240</v>
      </c>
      <c r="D124" s="40">
        <f t="shared" si="1"/>
        <v>659764284</v>
      </c>
      <c r="E124" s="58">
        <v>6330675</v>
      </c>
      <c r="F124" s="58"/>
      <c r="G124" s="58"/>
      <c r="H124" s="58"/>
      <c r="I124" s="58">
        <v>653433609</v>
      </c>
    </row>
    <row r="125" spans="1:9" x14ac:dyDescent="0.2">
      <c r="A125" s="92">
        <v>120</v>
      </c>
      <c r="B125" s="22" t="s">
        <v>241</v>
      </c>
      <c r="C125" s="34" t="s">
        <v>242</v>
      </c>
      <c r="D125" s="40">
        <f t="shared" si="1"/>
        <v>0</v>
      </c>
      <c r="E125" s="58"/>
      <c r="F125" s="58"/>
      <c r="G125" s="58"/>
      <c r="H125" s="58"/>
      <c r="I125" s="58"/>
    </row>
    <row r="126" spans="1:9" x14ac:dyDescent="0.2">
      <c r="A126" s="92">
        <v>121</v>
      </c>
      <c r="B126" s="11" t="s">
        <v>243</v>
      </c>
      <c r="C126" s="29" t="s">
        <v>244</v>
      </c>
      <c r="D126" s="40">
        <f t="shared" si="1"/>
        <v>0</v>
      </c>
      <c r="E126" s="58"/>
      <c r="F126" s="58"/>
      <c r="G126" s="58"/>
      <c r="H126" s="58"/>
      <c r="I126" s="58"/>
    </row>
    <row r="127" spans="1:9" x14ac:dyDescent="0.2">
      <c r="A127" s="92">
        <v>122</v>
      </c>
      <c r="B127" s="12" t="s">
        <v>245</v>
      </c>
      <c r="C127" s="28" t="s">
        <v>246</v>
      </c>
      <c r="D127" s="40">
        <f t="shared" si="1"/>
        <v>0</v>
      </c>
      <c r="E127" s="58"/>
      <c r="F127" s="58"/>
      <c r="G127" s="58"/>
      <c r="H127" s="58"/>
      <c r="I127" s="58"/>
    </row>
    <row r="128" spans="1:9" ht="24" x14ac:dyDescent="0.2">
      <c r="A128" s="92">
        <v>123</v>
      </c>
      <c r="B128" s="8" t="s">
        <v>247</v>
      </c>
      <c r="C128" s="35" t="s">
        <v>248</v>
      </c>
      <c r="D128" s="40">
        <f t="shared" si="1"/>
        <v>0</v>
      </c>
      <c r="E128" s="58"/>
      <c r="F128" s="58"/>
      <c r="G128" s="58"/>
      <c r="H128" s="58"/>
      <c r="I128" s="58"/>
    </row>
    <row r="129" spans="1:9" ht="24" x14ac:dyDescent="0.2">
      <c r="A129" s="92">
        <v>124</v>
      </c>
      <c r="B129" s="12" t="s">
        <v>249</v>
      </c>
      <c r="C129" s="28" t="s">
        <v>250</v>
      </c>
      <c r="D129" s="40">
        <f t="shared" si="1"/>
        <v>0</v>
      </c>
      <c r="E129" s="58"/>
      <c r="F129" s="58"/>
      <c r="G129" s="58"/>
      <c r="H129" s="58"/>
      <c r="I129" s="58"/>
    </row>
    <row r="130" spans="1:9" ht="21.75" customHeight="1" x14ac:dyDescent="0.2">
      <c r="A130" s="92">
        <v>125</v>
      </c>
      <c r="B130" s="12" t="s">
        <v>251</v>
      </c>
      <c r="C130" s="28" t="s">
        <v>252</v>
      </c>
      <c r="D130" s="40">
        <f t="shared" si="1"/>
        <v>0</v>
      </c>
      <c r="E130" s="58"/>
      <c r="F130" s="58"/>
      <c r="G130" s="58"/>
      <c r="H130" s="58"/>
      <c r="I130" s="58"/>
    </row>
    <row r="131" spans="1:9" x14ac:dyDescent="0.2">
      <c r="A131" s="92">
        <v>126</v>
      </c>
      <c r="B131" s="11" t="s">
        <v>253</v>
      </c>
      <c r="C131" s="28" t="s">
        <v>254</v>
      </c>
      <c r="D131" s="40">
        <f t="shared" si="1"/>
        <v>0</v>
      </c>
      <c r="E131" s="58"/>
      <c r="F131" s="58"/>
      <c r="G131" s="58"/>
      <c r="H131" s="58"/>
      <c r="I131" s="58"/>
    </row>
    <row r="132" spans="1:9" x14ac:dyDescent="0.2">
      <c r="A132" s="92">
        <v>127</v>
      </c>
      <c r="B132" s="14" t="s">
        <v>255</v>
      </c>
      <c r="C132" s="30" t="s">
        <v>256</v>
      </c>
      <c r="D132" s="40">
        <f t="shared" si="1"/>
        <v>0</v>
      </c>
      <c r="E132" s="58"/>
      <c r="F132" s="58"/>
      <c r="G132" s="58"/>
      <c r="H132" s="58"/>
      <c r="I132" s="58"/>
    </row>
    <row r="133" spans="1:9" x14ac:dyDescent="0.2">
      <c r="A133" s="92">
        <v>128</v>
      </c>
      <c r="B133" s="12" t="s">
        <v>257</v>
      </c>
      <c r="C133" s="28" t="s">
        <v>258</v>
      </c>
      <c r="D133" s="40">
        <f t="shared" si="1"/>
        <v>0</v>
      </c>
      <c r="E133" s="58"/>
      <c r="F133" s="58"/>
      <c r="G133" s="58"/>
      <c r="H133" s="58"/>
      <c r="I133" s="58"/>
    </row>
    <row r="134" spans="1:9" ht="11.25" customHeight="1" x14ac:dyDescent="0.2">
      <c r="A134" s="92">
        <v>129</v>
      </c>
      <c r="B134" s="8" t="s">
        <v>259</v>
      </c>
      <c r="C134" s="29" t="s">
        <v>260</v>
      </c>
      <c r="D134" s="40">
        <f t="shared" si="1"/>
        <v>58325732</v>
      </c>
      <c r="E134" s="58">
        <f>110381+77916</f>
        <v>188297</v>
      </c>
      <c r="F134" s="58"/>
      <c r="G134" s="58"/>
      <c r="H134" s="58"/>
      <c r="I134" s="58">
        <f>58215351-77916</f>
        <v>58137435</v>
      </c>
    </row>
    <row r="135" spans="1:9" x14ac:dyDescent="0.2">
      <c r="A135" s="92">
        <v>130</v>
      </c>
      <c r="B135" s="11" t="s">
        <v>261</v>
      </c>
      <c r="C135" s="29" t="s">
        <v>262</v>
      </c>
      <c r="D135" s="40">
        <f t="shared" ref="D135:D153" si="2">E135+F135+G135+H135+I135</f>
        <v>0</v>
      </c>
      <c r="E135" s="58"/>
      <c r="F135" s="58"/>
      <c r="G135" s="58"/>
      <c r="H135" s="58"/>
      <c r="I135" s="58"/>
    </row>
    <row r="136" spans="1:9" x14ac:dyDescent="0.2">
      <c r="A136" s="92">
        <v>131</v>
      </c>
      <c r="B136" s="12" t="s">
        <v>263</v>
      </c>
      <c r="C136" s="28" t="s">
        <v>264</v>
      </c>
      <c r="D136" s="40">
        <f>E136+F136+G136+H136+I136</f>
        <v>247652391</v>
      </c>
      <c r="E136" s="58">
        <v>629750</v>
      </c>
      <c r="F136" s="58">
        <v>0</v>
      </c>
      <c r="G136" s="58">
        <v>0</v>
      </c>
      <c r="H136" s="58">
        <v>0</v>
      </c>
      <c r="I136" s="58">
        <v>247022641</v>
      </c>
    </row>
    <row r="137" spans="1:9" x14ac:dyDescent="0.2">
      <c r="A137" s="92">
        <v>132</v>
      </c>
      <c r="B137" s="12" t="s">
        <v>265</v>
      </c>
      <c r="C137" s="28" t="s">
        <v>266</v>
      </c>
      <c r="D137" s="40">
        <f t="shared" si="2"/>
        <v>0</v>
      </c>
      <c r="E137" s="58"/>
      <c r="F137" s="58"/>
      <c r="G137" s="58"/>
      <c r="H137" s="58"/>
      <c r="I137" s="58"/>
    </row>
    <row r="138" spans="1:9" ht="13.5" customHeight="1" x14ac:dyDescent="0.2">
      <c r="A138" s="92">
        <v>133</v>
      </c>
      <c r="B138" s="12" t="s">
        <v>267</v>
      </c>
      <c r="C138" s="28" t="s">
        <v>268</v>
      </c>
      <c r="D138" s="40">
        <f t="shared" si="2"/>
        <v>48204344</v>
      </c>
      <c r="E138" s="58"/>
      <c r="F138" s="58">
        <v>7720430</v>
      </c>
      <c r="G138" s="58">
        <v>12986000</v>
      </c>
      <c r="H138" s="58">
        <v>3116640</v>
      </c>
      <c r="I138" s="58">
        <v>24381274</v>
      </c>
    </row>
    <row r="139" spans="1:9" x14ac:dyDescent="0.2">
      <c r="A139" s="92">
        <v>134</v>
      </c>
      <c r="B139" s="12" t="s">
        <v>269</v>
      </c>
      <c r="C139" s="28" t="s">
        <v>270</v>
      </c>
      <c r="D139" s="40">
        <f t="shared" si="2"/>
        <v>0</v>
      </c>
      <c r="E139" s="58"/>
      <c r="F139" s="58"/>
      <c r="G139" s="58"/>
      <c r="H139" s="58"/>
      <c r="I139" s="58"/>
    </row>
    <row r="140" spans="1:9" x14ac:dyDescent="0.2">
      <c r="A140" s="92">
        <v>135</v>
      </c>
      <c r="B140" s="12" t="s">
        <v>271</v>
      </c>
      <c r="C140" s="28" t="s">
        <v>272</v>
      </c>
      <c r="D140" s="40">
        <f t="shared" si="2"/>
        <v>2766890</v>
      </c>
      <c r="E140" s="58"/>
      <c r="F140" s="58">
        <v>2766890</v>
      </c>
      <c r="G140" s="58"/>
      <c r="H140" s="58"/>
      <c r="I140" s="58"/>
    </row>
    <row r="141" spans="1:9" x14ac:dyDescent="0.2">
      <c r="A141" s="92">
        <v>136</v>
      </c>
      <c r="B141" s="8" t="s">
        <v>273</v>
      </c>
      <c r="C141" s="29" t="s">
        <v>274</v>
      </c>
      <c r="D141" s="40">
        <f t="shared" si="2"/>
        <v>20963539</v>
      </c>
      <c r="E141" s="58">
        <v>0</v>
      </c>
      <c r="F141" s="58">
        <v>595699</v>
      </c>
      <c r="G141" s="58">
        <v>0</v>
      </c>
      <c r="H141" s="58">
        <v>0</v>
      </c>
      <c r="I141" s="58">
        <v>20367840</v>
      </c>
    </row>
    <row r="142" spans="1:9" ht="10.5" customHeight="1" x14ac:dyDescent="0.2">
      <c r="A142" s="92">
        <v>137</v>
      </c>
      <c r="B142" s="12" t="s">
        <v>275</v>
      </c>
      <c r="C142" s="28" t="s">
        <v>276</v>
      </c>
      <c r="D142" s="40">
        <f t="shared" si="2"/>
        <v>0</v>
      </c>
      <c r="E142" s="58"/>
      <c r="F142" s="58"/>
      <c r="G142" s="58"/>
      <c r="H142" s="58"/>
      <c r="I142" s="58"/>
    </row>
    <row r="143" spans="1:9" x14ac:dyDescent="0.2">
      <c r="A143" s="92">
        <v>138</v>
      </c>
      <c r="B143" s="8" t="s">
        <v>277</v>
      </c>
      <c r="C143" s="28" t="s">
        <v>278</v>
      </c>
      <c r="D143" s="40">
        <f t="shared" si="2"/>
        <v>0</v>
      </c>
      <c r="E143" s="58"/>
      <c r="F143" s="58"/>
      <c r="G143" s="58"/>
      <c r="H143" s="58"/>
      <c r="I143" s="58"/>
    </row>
    <row r="144" spans="1:9" x14ac:dyDescent="0.2">
      <c r="A144" s="92">
        <v>139</v>
      </c>
      <c r="B144" s="14" t="s">
        <v>279</v>
      </c>
      <c r="C144" s="30" t="s">
        <v>280</v>
      </c>
      <c r="D144" s="40">
        <f t="shared" si="2"/>
        <v>0</v>
      </c>
      <c r="E144" s="58"/>
      <c r="F144" s="58"/>
      <c r="G144" s="58"/>
      <c r="H144" s="58"/>
      <c r="I144" s="58"/>
    </row>
    <row r="145" spans="1:9" x14ac:dyDescent="0.2">
      <c r="A145" s="92">
        <v>140</v>
      </c>
      <c r="B145" s="12" t="s">
        <v>281</v>
      </c>
      <c r="C145" s="28" t="s">
        <v>282</v>
      </c>
      <c r="D145" s="40">
        <f t="shared" si="2"/>
        <v>0</v>
      </c>
      <c r="E145" s="58"/>
      <c r="F145" s="58"/>
      <c r="G145" s="58"/>
      <c r="H145" s="58"/>
      <c r="I145" s="58"/>
    </row>
    <row r="146" spans="1:9" x14ac:dyDescent="0.2">
      <c r="A146" s="92">
        <v>141</v>
      </c>
      <c r="B146" s="12" t="s">
        <v>283</v>
      </c>
      <c r="C146" s="28" t="s">
        <v>284</v>
      </c>
      <c r="D146" s="40">
        <f t="shared" si="2"/>
        <v>0</v>
      </c>
      <c r="E146" s="58"/>
      <c r="F146" s="58"/>
      <c r="G146" s="58"/>
      <c r="H146" s="58"/>
      <c r="I146" s="58"/>
    </row>
    <row r="147" spans="1:9" x14ac:dyDescent="0.2">
      <c r="A147" s="92">
        <v>142</v>
      </c>
      <c r="B147" s="12" t="s">
        <v>285</v>
      </c>
      <c r="C147" s="28" t="s">
        <v>286</v>
      </c>
      <c r="D147" s="40">
        <f t="shared" si="2"/>
        <v>0</v>
      </c>
      <c r="E147" s="58"/>
      <c r="F147" s="58"/>
      <c r="G147" s="58"/>
      <c r="H147" s="58"/>
      <c r="I147" s="58"/>
    </row>
    <row r="148" spans="1:9" x14ac:dyDescent="0.2">
      <c r="A148" s="92">
        <v>143</v>
      </c>
      <c r="B148" s="14" t="s">
        <v>287</v>
      </c>
      <c r="C148" s="30" t="s">
        <v>288</v>
      </c>
      <c r="D148" s="40">
        <f t="shared" si="2"/>
        <v>189995</v>
      </c>
      <c r="E148" s="58"/>
      <c r="F148" s="58">
        <v>189995</v>
      </c>
      <c r="G148" s="58"/>
      <c r="H148" s="58"/>
      <c r="I148" s="58"/>
    </row>
    <row r="149" spans="1:9" x14ac:dyDescent="0.2">
      <c r="A149" s="92">
        <v>144</v>
      </c>
      <c r="B149" s="11" t="s">
        <v>289</v>
      </c>
      <c r="C149" s="30" t="s">
        <v>290</v>
      </c>
      <c r="D149" s="40">
        <f t="shared" si="2"/>
        <v>949975</v>
      </c>
      <c r="E149" s="58"/>
      <c r="F149" s="58">
        <v>949975</v>
      </c>
      <c r="G149" s="58"/>
      <c r="H149" s="58"/>
      <c r="I149" s="58"/>
    </row>
    <row r="150" spans="1:9" x14ac:dyDescent="0.2">
      <c r="A150" s="92">
        <v>145</v>
      </c>
      <c r="B150" s="12" t="s">
        <v>291</v>
      </c>
      <c r="C150" s="28" t="s">
        <v>292</v>
      </c>
      <c r="D150" s="40">
        <f t="shared" si="2"/>
        <v>1899950</v>
      </c>
      <c r="E150" s="58"/>
      <c r="F150" s="58">
        <v>1899950</v>
      </c>
      <c r="G150" s="58"/>
      <c r="H150" s="58"/>
      <c r="I150" s="58"/>
    </row>
    <row r="151" spans="1:9" x14ac:dyDescent="0.2">
      <c r="A151" s="92">
        <v>146</v>
      </c>
      <c r="B151" s="8" t="s">
        <v>293</v>
      </c>
      <c r="C151" s="29" t="s">
        <v>294</v>
      </c>
      <c r="D151" s="40">
        <f t="shared" si="2"/>
        <v>0</v>
      </c>
      <c r="E151" s="58"/>
      <c r="F151" s="58"/>
      <c r="G151" s="58"/>
      <c r="H151" s="58"/>
      <c r="I151" s="58"/>
    </row>
    <row r="152" spans="1:9" x14ac:dyDescent="0.2">
      <c r="A152" s="92">
        <v>147</v>
      </c>
      <c r="B152" s="8" t="s">
        <v>295</v>
      </c>
      <c r="C152" s="29" t="s">
        <v>296</v>
      </c>
      <c r="D152" s="40">
        <f t="shared" si="2"/>
        <v>0</v>
      </c>
      <c r="E152" s="58"/>
      <c r="F152" s="58"/>
      <c r="G152" s="58"/>
      <c r="H152" s="58"/>
      <c r="I152" s="58"/>
    </row>
    <row r="153" spans="1:9" ht="12.75" x14ac:dyDescent="0.2">
      <c r="A153" s="92">
        <v>148</v>
      </c>
      <c r="B153" s="25" t="s">
        <v>297</v>
      </c>
      <c r="C153" s="26" t="s">
        <v>298</v>
      </c>
      <c r="D153" s="40">
        <f t="shared" si="2"/>
        <v>0</v>
      </c>
      <c r="E153" s="58"/>
      <c r="F153" s="58"/>
      <c r="G153" s="58"/>
      <c r="H153" s="58"/>
      <c r="I153" s="58"/>
    </row>
  </sheetData>
  <mergeCells count="7"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workbookViewId="0">
      <selection activeCell="G12" sqref="G12"/>
    </sheetView>
  </sheetViews>
  <sheetFormatPr defaultRowHeight="15" x14ac:dyDescent="0.2"/>
  <cols>
    <col min="1" max="1" width="5.140625" style="139" customWidth="1"/>
    <col min="2" max="2" width="12.42578125" style="139" customWidth="1"/>
    <col min="3" max="3" width="28.85546875" style="139" customWidth="1"/>
    <col min="4" max="4" width="13.140625" style="139" customWidth="1"/>
    <col min="5" max="5" width="14.85546875" style="139" customWidth="1"/>
    <col min="6" max="7" width="14.140625" style="139" customWidth="1"/>
    <col min="8" max="8" width="11" style="139" customWidth="1"/>
    <col min="9" max="9" width="7.5703125" style="139" customWidth="1"/>
    <col min="10" max="10" width="13.28515625" style="139" customWidth="1"/>
    <col min="11" max="16384" width="9.140625" style="139"/>
  </cols>
  <sheetData>
    <row r="1" spans="1:15" ht="18.75" customHeight="1" x14ac:dyDescent="0.2">
      <c r="A1" s="137"/>
      <c r="B1" s="137"/>
      <c r="C1" s="137"/>
      <c r="D1" s="137"/>
      <c r="E1" s="137"/>
      <c r="F1" s="138"/>
      <c r="G1" s="137"/>
    </row>
    <row r="2" spans="1:15" ht="55.5" customHeight="1" x14ac:dyDescent="0.2">
      <c r="A2" s="185" t="s">
        <v>420</v>
      </c>
      <c r="B2" s="185"/>
      <c r="C2" s="185"/>
      <c r="D2" s="185"/>
      <c r="E2" s="185"/>
      <c r="F2" s="185"/>
      <c r="G2" s="185"/>
      <c r="H2" s="185"/>
    </row>
    <row r="3" spans="1:15" ht="16.5" customHeight="1" x14ac:dyDescent="0.2">
      <c r="A3" s="140"/>
      <c r="B3" s="140"/>
      <c r="C3" s="141"/>
      <c r="D3" s="141"/>
      <c r="E3" s="141"/>
      <c r="F3" s="142"/>
      <c r="G3" s="142"/>
    </row>
    <row r="4" spans="1:15" ht="40.5" customHeight="1" x14ac:dyDescent="0.2">
      <c r="A4" s="186"/>
      <c r="B4" s="186"/>
      <c r="C4" s="186"/>
      <c r="D4" s="186"/>
      <c r="E4" s="186"/>
      <c r="F4" s="186"/>
      <c r="G4" s="186"/>
      <c r="H4" s="186"/>
    </row>
    <row r="5" spans="1:15" ht="40.5" customHeight="1" x14ac:dyDescent="0.2">
      <c r="A5" s="187" t="s">
        <v>0</v>
      </c>
      <c r="B5" s="187" t="s">
        <v>1</v>
      </c>
      <c r="C5" s="188" t="s">
        <v>2</v>
      </c>
      <c r="D5" s="189" t="s">
        <v>345</v>
      </c>
      <c r="E5" s="190" t="s">
        <v>346</v>
      </c>
      <c r="F5" s="190"/>
      <c r="G5" s="190"/>
      <c r="H5" s="190"/>
      <c r="I5" s="143"/>
      <c r="J5" s="143"/>
      <c r="K5" s="143"/>
      <c r="L5" s="143"/>
      <c r="M5" s="143"/>
      <c r="N5" s="142"/>
      <c r="O5" s="142"/>
    </row>
    <row r="6" spans="1:15" ht="40.5" customHeight="1" x14ac:dyDescent="0.2">
      <c r="A6" s="187"/>
      <c r="B6" s="187"/>
      <c r="C6" s="188"/>
      <c r="D6" s="189"/>
      <c r="E6" s="144" t="s">
        <v>347</v>
      </c>
      <c r="F6" s="145" t="s">
        <v>348</v>
      </c>
      <c r="G6" s="146" t="s">
        <v>405</v>
      </c>
      <c r="H6" s="147" t="s">
        <v>408</v>
      </c>
      <c r="I6" s="143"/>
      <c r="J6" s="143"/>
      <c r="K6" s="143"/>
      <c r="L6" s="143"/>
      <c r="M6" s="143"/>
      <c r="N6" s="142"/>
      <c r="O6" s="142"/>
    </row>
    <row r="7" spans="1:15" ht="24" customHeight="1" x14ac:dyDescent="0.2">
      <c r="A7" s="193" t="s">
        <v>353</v>
      </c>
      <c r="B7" s="194"/>
      <c r="C7" s="195"/>
      <c r="D7" s="148">
        <f>D9+D12+D17+D54+D76+D80+D71</f>
        <v>1289533987.3299999</v>
      </c>
      <c r="E7" s="148">
        <f t="shared" ref="E7:H7" si="0">E9+E12+E17+E54+E76+E80+E71</f>
        <v>121843535</v>
      </c>
      <c r="F7" s="148">
        <f t="shared" si="0"/>
        <v>1113820770</v>
      </c>
      <c r="G7" s="148">
        <f t="shared" si="0"/>
        <v>48919134</v>
      </c>
      <c r="H7" s="148">
        <f t="shared" si="0"/>
        <v>4950548.3299999991</v>
      </c>
      <c r="I7" s="143"/>
      <c r="J7" s="143"/>
      <c r="K7" s="143"/>
      <c r="L7" s="143"/>
      <c r="M7" s="143"/>
      <c r="N7" s="142"/>
      <c r="O7" s="142"/>
    </row>
    <row r="8" spans="1:15" ht="24" customHeight="1" x14ac:dyDescent="0.2">
      <c r="A8" s="186" t="s">
        <v>421</v>
      </c>
      <c r="B8" s="186"/>
      <c r="C8" s="186"/>
      <c r="D8" s="186"/>
      <c r="E8" s="186"/>
      <c r="F8" s="186"/>
      <c r="G8" s="186"/>
      <c r="H8" s="186"/>
      <c r="I8" s="143"/>
      <c r="J8" s="143"/>
      <c r="K8" s="143"/>
      <c r="L8" s="143"/>
      <c r="M8" s="143"/>
      <c r="N8" s="142"/>
      <c r="O8" s="142"/>
    </row>
    <row r="9" spans="1:15" ht="40.5" customHeight="1" x14ac:dyDescent="0.2">
      <c r="A9" s="196" t="s">
        <v>349</v>
      </c>
      <c r="B9" s="197"/>
      <c r="C9" s="198"/>
      <c r="D9" s="149">
        <f>D10+D11</f>
        <v>121843535</v>
      </c>
      <c r="E9" s="149">
        <f>E10+E11</f>
        <v>121843535</v>
      </c>
      <c r="F9" s="149"/>
      <c r="G9" s="150"/>
      <c r="H9" s="148"/>
      <c r="I9" s="143"/>
      <c r="J9" s="143"/>
      <c r="K9" s="143"/>
      <c r="L9" s="143"/>
      <c r="M9" s="143"/>
      <c r="N9" s="142"/>
      <c r="O9" s="142"/>
    </row>
    <row r="10" spans="1:15" ht="23.25" customHeight="1" x14ac:dyDescent="0.2">
      <c r="A10" s="151">
        <v>1</v>
      </c>
      <c r="B10" s="66" t="s">
        <v>255</v>
      </c>
      <c r="C10" s="67" t="s">
        <v>256</v>
      </c>
      <c r="D10" s="147">
        <f>E10</f>
        <v>78559758</v>
      </c>
      <c r="E10" s="152">
        <f>99516965-20957207</f>
        <v>78559758</v>
      </c>
      <c r="F10" s="151"/>
      <c r="G10" s="151"/>
      <c r="H10" s="147"/>
      <c r="I10" s="143"/>
      <c r="J10" s="143"/>
      <c r="K10" s="143"/>
      <c r="L10" s="143"/>
      <c r="M10" s="143"/>
      <c r="N10" s="142"/>
      <c r="O10" s="142"/>
    </row>
    <row r="11" spans="1:15" x14ac:dyDescent="0.2">
      <c r="A11" s="151">
        <v>2</v>
      </c>
      <c r="B11" s="25" t="s">
        <v>257</v>
      </c>
      <c r="C11" s="26" t="s">
        <v>258</v>
      </c>
      <c r="D11" s="147">
        <f>E11</f>
        <v>43283777</v>
      </c>
      <c r="E11" s="152">
        <f>68229998-24946221</f>
        <v>43283777</v>
      </c>
      <c r="F11" s="151"/>
      <c r="G11" s="151"/>
      <c r="H11" s="147"/>
    </row>
    <row r="12" spans="1:15" ht="48.75" customHeight="1" x14ac:dyDescent="0.2">
      <c r="A12" s="196" t="s">
        <v>350</v>
      </c>
      <c r="B12" s="197"/>
      <c r="C12" s="198"/>
      <c r="D12" s="153">
        <f>D14+D15</f>
        <v>82100000</v>
      </c>
      <c r="E12" s="153"/>
      <c r="F12" s="153">
        <f>F14+F15</f>
        <v>82100000</v>
      </c>
      <c r="G12" s="150"/>
      <c r="H12" s="148"/>
    </row>
    <row r="13" spans="1:15" ht="31.5" customHeight="1" x14ac:dyDescent="0.2">
      <c r="A13" s="151">
        <v>1</v>
      </c>
      <c r="B13" s="25" t="s">
        <v>297</v>
      </c>
      <c r="C13" s="26" t="s">
        <v>298</v>
      </c>
      <c r="D13" s="151"/>
      <c r="E13" s="154"/>
      <c r="F13" s="151"/>
      <c r="G13" s="151"/>
      <c r="H13" s="147"/>
    </row>
    <row r="14" spans="1:15" ht="19.5" customHeight="1" x14ac:dyDescent="0.2">
      <c r="A14" s="151"/>
      <c r="B14" s="151"/>
      <c r="C14" s="155" t="s">
        <v>351</v>
      </c>
      <c r="D14" s="147">
        <f>E14+F14</f>
        <v>15476000</v>
      </c>
      <c r="E14" s="152"/>
      <c r="F14" s="152">
        <v>15476000</v>
      </c>
      <c r="G14" s="151"/>
      <c r="H14" s="147"/>
    </row>
    <row r="15" spans="1:15" ht="17.25" customHeight="1" x14ac:dyDescent="0.2">
      <c r="A15" s="151"/>
      <c r="B15" s="151"/>
      <c r="C15" s="155" t="s">
        <v>352</v>
      </c>
      <c r="D15" s="147">
        <f>E15+F15</f>
        <v>66624000</v>
      </c>
      <c r="E15" s="152"/>
      <c r="F15" s="152">
        <v>66624000</v>
      </c>
      <c r="G15" s="151"/>
      <c r="H15" s="147"/>
    </row>
    <row r="16" spans="1:15" ht="20.25" customHeight="1" x14ac:dyDescent="0.2">
      <c r="A16" s="151"/>
      <c r="B16" s="151"/>
      <c r="C16" s="156"/>
      <c r="D16" s="147"/>
      <c r="E16" s="157"/>
      <c r="F16" s="157"/>
      <c r="G16" s="151"/>
      <c r="H16" s="147"/>
    </row>
    <row r="17" spans="1:8" ht="60" customHeight="1" x14ac:dyDescent="0.2">
      <c r="A17" s="199" t="s">
        <v>409</v>
      </c>
      <c r="B17" s="200"/>
      <c r="C17" s="200"/>
      <c r="D17" s="148">
        <f>SUM(D18:D51)</f>
        <v>4950548.3299999991</v>
      </c>
      <c r="E17" s="151"/>
      <c r="F17" s="151"/>
      <c r="G17" s="151"/>
      <c r="H17" s="148">
        <f>SUM(H18:H51)</f>
        <v>4950548.3299999991</v>
      </c>
    </row>
    <row r="18" spans="1:8" ht="20.25" customHeight="1" x14ac:dyDescent="0.2">
      <c r="A18" s="158">
        <v>1</v>
      </c>
      <c r="B18" s="170" t="s">
        <v>195</v>
      </c>
      <c r="C18" s="159" t="s">
        <v>196</v>
      </c>
      <c r="D18" s="147">
        <f>H18</f>
        <v>20512.09</v>
      </c>
      <c r="E18" s="151"/>
      <c r="F18" s="151"/>
      <c r="G18" s="151"/>
      <c r="H18" s="147">
        <v>20512.09</v>
      </c>
    </row>
    <row r="19" spans="1:8" ht="20.25" customHeight="1" x14ac:dyDescent="0.2">
      <c r="A19" s="158">
        <v>2</v>
      </c>
      <c r="B19" s="171" t="s">
        <v>3</v>
      </c>
      <c r="C19" s="159" t="s">
        <v>4</v>
      </c>
      <c r="D19" s="147">
        <f t="shared" ref="D19:D51" si="1">H19</f>
        <v>23187.58</v>
      </c>
      <c r="E19" s="151"/>
      <c r="F19" s="151"/>
      <c r="G19" s="151"/>
      <c r="H19" s="147">
        <v>23187.58</v>
      </c>
    </row>
    <row r="20" spans="1:8" x14ac:dyDescent="0.2">
      <c r="A20" s="158">
        <v>3</v>
      </c>
      <c r="B20" s="172" t="s">
        <v>5</v>
      </c>
      <c r="C20" s="159" t="s">
        <v>6</v>
      </c>
      <c r="D20" s="147">
        <f t="shared" si="1"/>
        <v>23187.58</v>
      </c>
      <c r="E20" s="151"/>
      <c r="F20" s="151"/>
      <c r="G20" s="151"/>
      <c r="H20" s="147">
        <v>23187.58</v>
      </c>
    </row>
    <row r="21" spans="1:8" x14ac:dyDescent="0.2">
      <c r="A21" s="158">
        <v>4</v>
      </c>
      <c r="B21" s="173" t="s">
        <v>7</v>
      </c>
      <c r="C21" s="159" t="s">
        <v>8</v>
      </c>
      <c r="D21" s="147">
        <f t="shared" si="1"/>
        <v>69562.740000000005</v>
      </c>
      <c r="E21" s="151"/>
      <c r="F21" s="151"/>
      <c r="G21" s="151"/>
      <c r="H21" s="147">
        <v>69562.740000000005</v>
      </c>
    </row>
    <row r="22" spans="1:8" x14ac:dyDescent="0.2">
      <c r="A22" s="158">
        <v>5</v>
      </c>
      <c r="B22" s="173" t="s">
        <v>199</v>
      </c>
      <c r="C22" s="159" t="s">
        <v>200</v>
      </c>
      <c r="D22" s="147">
        <f t="shared" si="1"/>
        <v>58860.78</v>
      </c>
      <c r="E22" s="151"/>
      <c r="F22" s="151"/>
      <c r="G22" s="151"/>
      <c r="H22" s="147">
        <v>58860.78</v>
      </c>
    </row>
    <row r="23" spans="1:8" x14ac:dyDescent="0.2">
      <c r="A23" s="158">
        <v>6</v>
      </c>
      <c r="B23" s="170" t="s">
        <v>203</v>
      </c>
      <c r="C23" s="159" t="s">
        <v>204</v>
      </c>
      <c r="D23" s="147">
        <f t="shared" si="1"/>
        <v>32105.88</v>
      </c>
      <c r="E23" s="151"/>
      <c r="F23" s="151"/>
      <c r="G23" s="151"/>
      <c r="H23" s="147">
        <v>32105.88</v>
      </c>
    </row>
    <row r="24" spans="1:8" x14ac:dyDescent="0.2">
      <c r="A24" s="158">
        <v>7</v>
      </c>
      <c r="B24" s="174" t="s">
        <v>9</v>
      </c>
      <c r="C24" s="159" t="s">
        <v>10</v>
      </c>
      <c r="D24" s="147">
        <f t="shared" si="1"/>
        <v>25863.07</v>
      </c>
      <c r="E24" s="151"/>
      <c r="F24" s="151"/>
      <c r="G24" s="151"/>
      <c r="H24" s="147">
        <v>25863.07</v>
      </c>
    </row>
    <row r="25" spans="1:8" x14ac:dyDescent="0.2">
      <c r="A25" s="158">
        <v>8</v>
      </c>
      <c r="B25" s="173" t="s">
        <v>99</v>
      </c>
      <c r="C25" s="159" t="s">
        <v>100</v>
      </c>
      <c r="D25" s="147">
        <f t="shared" si="1"/>
        <v>37456.86</v>
      </c>
      <c r="E25" s="151"/>
      <c r="F25" s="151"/>
      <c r="G25" s="151"/>
      <c r="H25" s="147">
        <v>37456.86</v>
      </c>
    </row>
    <row r="26" spans="1:8" x14ac:dyDescent="0.2">
      <c r="A26" s="158">
        <v>9</v>
      </c>
      <c r="B26" s="170" t="s">
        <v>101</v>
      </c>
      <c r="C26" s="159" t="s">
        <v>102</v>
      </c>
      <c r="D26" s="147">
        <f t="shared" si="1"/>
        <v>44591.5</v>
      </c>
      <c r="E26" s="151"/>
      <c r="F26" s="151"/>
      <c r="G26" s="151"/>
      <c r="H26" s="147">
        <v>44591.5</v>
      </c>
    </row>
    <row r="27" spans="1:8" x14ac:dyDescent="0.2">
      <c r="A27" s="158">
        <v>10</v>
      </c>
      <c r="B27" s="171" t="s">
        <v>205</v>
      </c>
      <c r="C27" s="159" t="s">
        <v>206</v>
      </c>
      <c r="D27" s="147">
        <f t="shared" si="1"/>
        <v>65103.59</v>
      </c>
      <c r="E27" s="151"/>
      <c r="F27" s="151"/>
      <c r="G27" s="151"/>
      <c r="H27" s="147">
        <v>65103.59</v>
      </c>
    </row>
    <row r="28" spans="1:8" x14ac:dyDescent="0.2">
      <c r="A28" s="158">
        <v>11</v>
      </c>
      <c r="B28" s="173" t="s">
        <v>75</v>
      </c>
      <c r="C28" s="159" t="s">
        <v>76</v>
      </c>
      <c r="D28" s="147">
        <f t="shared" si="1"/>
        <v>99884.96</v>
      </c>
      <c r="E28" s="151"/>
      <c r="F28" s="151"/>
      <c r="G28" s="151"/>
      <c r="H28" s="147">
        <v>99884.96</v>
      </c>
    </row>
    <row r="29" spans="1:8" x14ac:dyDescent="0.2">
      <c r="A29" s="158">
        <v>12</v>
      </c>
      <c r="B29" s="173" t="s">
        <v>19</v>
      </c>
      <c r="C29" s="159" t="s">
        <v>20</v>
      </c>
      <c r="D29" s="147">
        <f t="shared" si="1"/>
        <v>26754.9</v>
      </c>
      <c r="E29" s="151"/>
      <c r="F29" s="151"/>
      <c r="G29" s="151"/>
      <c r="H29" s="147">
        <v>26754.9</v>
      </c>
    </row>
    <row r="30" spans="1:8" x14ac:dyDescent="0.2">
      <c r="A30" s="158">
        <v>13</v>
      </c>
      <c r="B30" s="171" t="s">
        <v>207</v>
      </c>
      <c r="C30" s="159" t="s">
        <v>208</v>
      </c>
      <c r="D30" s="147">
        <f t="shared" si="1"/>
        <v>55293.46</v>
      </c>
      <c r="E30" s="151"/>
      <c r="F30" s="151"/>
      <c r="G30" s="151"/>
      <c r="H30" s="147">
        <v>55293.46</v>
      </c>
    </row>
    <row r="31" spans="1:8" x14ac:dyDescent="0.2">
      <c r="A31" s="158">
        <v>14</v>
      </c>
      <c r="B31" s="170" t="s">
        <v>77</v>
      </c>
      <c r="C31" s="159" t="s">
        <v>78</v>
      </c>
      <c r="D31" s="147">
        <f t="shared" si="1"/>
        <v>38348.69</v>
      </c>
      <c r="E31" s="151"/>
      <c r="F31" s="151"/>
      <c r="G31" s="151"/>
      <c r="H31" s="147">
        <v>38348.69</v>
      </c>
    </row>
    <row r="32" spans="1:8" x14ac:dyDescent="0.2">
      <c r="A32" s="158">
        <v>15</v>
      </c>
      <c r="B32" s="171" t="s">
        <v>205</v>
      </c>
      <c r="C32" s="159" t="s">
        <v>212</v>
      </c>
      <c r="D32" s="147">
        <f t="shared" si="1"/>
        <v>30322.22</v>
      </c>
      <c r="E32" s="151"/>
      <c r="F32" s="151"/>
      <c r="G32" s="151"/>
      <c r="H32" s="147">
        <v>30322.22</v>
      </c>
    </row>
    <row r="33" spans="1:8" x14ac:dyDescent="0.2">
      <c r="A33" s="158">
        <v>16</v>
      </c>
      <c r="B33" s="173" t="s">
        <v>23</v>
      </c>
      <c r="C33" s="159" t="s">
        <v>24</v>
      </c>
      <c r="D33" s="147">
        <f t="shared" si="1"/>
        <v>26754.9</v>
      </c>
      <c r="E33" s="151"/>
      <c r="F33" s="151"/>
      <c r="G33" s="151"/>
      <c r="H33" s="147">
        <v>26754.9</v>
      </c>
    </row>
    <row r="34" spans="1:8" x14ac:dyDescent="0.2">
      <c r="A34" s="158">
        <v>17</v>
      </c>
      <c r="B34" s="170" t="s">
        <v>105</v>
      </c>
      <c r="C34" s="159" t="s">
        <v>106</v>
      </c>
      <c r="D34" s="147">
        <f t="shared" si="1"/>
        <v>30322.22</v>
      </c>
      <c r="E34" s="151"/>
      <c r="F34" s="151"/>
      <c r="G34" s="151"/>
      <c r="H34" s="147">
        <v>30322.22</v>
      </c>
    </row>
    <row r="35" spans="1:8" x14ac:dyDescent="0.2">
      <c r="A35" s="158">
        <v>18</v>
      </c>
      <c r="B35" s="173" t="s">
        <v>217</v>
      </c>
      <c r="C35" s="159" t="s">
        <v>218</v>
      </c>
      <c r="D35" s="147">
        <f t="shared" si="1"/>
        <v>22295.75</v>
      </c>
      <c r="E35" s="151"/>
      <c r="F35" s="151"/>
      <c r="G35" s="151"/>
      <c r="H35" s="147">
        <v>22295.75</v>
      </c>
    </row>
    <row r="36" spans="1:8" x14ac:dyDescent="0.2">
      <c r="A36" s="158">
        <v>19</v>
      </c>
      <c r="B36" s="173" t="s">
        <v>107</v>
      </c>
      <c r="C36" s="159" t="s">
        <v>108</v>
      </c>
      <c r="D36" s="147">
        <f t="shared" si="1"/>
        <v>45483.33</v>
      </c>
      <c r="E36" s="151"/>
      <c r="F36" s="151"/>
      <c r="G36" s="151"/>
      <c r="H36" s="147">
        <v>45483.33</v>
      </c>
    </row>
    <row r="37" spans="1:8" x14ac:dyDescent="0.2">
      <c r="A37" s="158">
        <v>20</v>
      </c>
      <c r="B37" s="171" t="s">
        <v>83</v>
      </c>
      <c r="C37" s="160" t="s">
        <v>84</v>
      </c>
      <c r="D37" s="147">
        <f t="shared" si="1"/>
        <v>22295.75</v>
      </c>
      <c r="E37" s="151"/>
      <c r="F37" s="151"/>
      <c r="G37" s="151"/>
      <c r="H37" s="147">
        <v>22295.75</v>
      </c>
    </row>
    <row r="38" spans="1:8" x14ac:dyDescent="0.2">
      <c r="A38" s="158">
        <v>21</v>
      </c>
      <c r="B38" s="175" t="s">
        <v>85</v>
      </c>
      <c r="C38" s="160" t="s">
        <v>86</v>
      </c>
      <c r="D38" s="147">
        <f t="shared" si="1"/>
        <v>38348.69</v>
      </c>
      <c r="E38" s="151"/>
      <c r="F38" s="151"/>
      <c r="G38" s="151"/>
      <c r="H38" s="147">
        <v>38348.69</v>
      </c>
    </row>
    <row r="39" spans="1:8" x14ac:dyDescent="0.2">
      <c r="A39" s="158">
        <v>22</v>
      </c>
      <c r="B39" s="173" t="s">
        <v>219</v>
      </c>
      <c r="C39" s="160" t="s">
        <v>220</v>
      </c>
      <c r="D39" s="147">
        <f t="shared" si="1"/>
        <v>32997.71</v>
      </c>
      <c r="E39" s="151"/>
      <c r="F39" s="151"/>
      <c r="G39" s="151"/>
      <c r="H39" s="147">
        <v>32997.71</v>
      </c>
    </row>
    <row r="40" spans="1:8" x14ac:dyDescent="0.2">
      <c r="A40" s="158">
        <v>23</v>
      </c>
      <c r="B40" s="171" t="s">
        <v>221</v>
      </c>
      <c r="C40" s="160" t="s">
        <v>222</v>
      </c>
      <c r="D40" s="147">
        <f t="shared" si="1"/>
        <v>56185.29</v>
      </c>
      <c r="E40" s="151"/>
      <c r="F40" s="151"/>
      <c r="G40" s="151"/>
      <c r="H40" s="147">
        <v>56185.29</v>
      </c>
    </row>
    <row r="41" spans="1:8" x14ac:dyDescent="0.2">
      <c r="A41" s="158">
        <v>24</v>
      </c>
      <c r="B41" s="170" t="s">
        <v>223</v>
      </c>
      <c r="C41" s="160" t="s">
        <v>224</v>
      </c>
      <c r="D41" s="147">
        <f t="shared" si="1"/>
        <v>25863.07</v>
      </c>
      <c r="E41" s="151"/>
      <c r="F41" s="151"/>
      <c r="G41" s="151"/>
      <c r="H41" s="147">
        <v>25863.07</v>
      </c>
    </row>
    <row r="42" spans="1:8" ht="15.75" customHeight="1" x14ac:dyDescent="0.2">
      <c r="A42" s="158">
        <v>25</v>
      </c>
      <c r="B42" s="176" t="s">
        <v>47</v>
      </c>
      <c r="C42" s="160" t="s">
        <v>410</v>
      </c>
      <c r="D42" s="147">
        <f t="shared" si="1"/>
        <v>17836.599999999999</v>
      </c>
      <c r="E42" s="151"/>
      <c r="F42" s="151"/>
      <c r="G42" s="151"/>
      <c r="H42" s="147">
        <v>17836.599999999999</v>
      </c>
    </row>
    <row r="43" spans="1:8" x14ac:dyDescent="0.2">
      <c r="A43" s="158">
        <v>26</v>
      </c>
      <c r="B43" s="170" t="s">
        <v>67</v>
      </c>
      <c r="C43" s="160" t="s">
        <v>411</v>
      </c>
      <c r="D43" s="147">
        <f t="shared" si="1"/>
        <v>285385.59999999998</v>
      </c>
      <c r="E43" s="151"/>
      <c r="F43" s="151"/>
      <c r="G43" s="151"/>
      <c r="H43" s="147">
        <v>285385.59999999998</v>
      </c>
    </row>
    <row r="44" spans="1:8" x14ac:dyDescent="0.2">
      <c r="A44" s="158">
        <v>27</v>
      </c>
      <c r="B44" s="173" t="s">
        <v>91</v>
      </c>
      <c r="C44" s="160" t="s">
        <v>412</v>
      </c>
      <c r="D44" s="147">
        <f t="shared" si="1"/>
        <v>490506.5</v>
      </c>
      <c r="E44" s="151"/>
      <c r="F44" s="151"/>
      <c r="G44" s="151"/>
      <c r="H44" s="147">
        <v>490506.5</v>
      </c>
    </row>
    <row r="45" spans="1:8" x14ac:dyDescent="0.2">
      <c r="A45" s="158">
        <v>28</v>
      </c>
      <c r="B45" s="175" t="s">
        <v>69</v>
      </c>
      <c r="C45" s="160" t="s">
        <v>402</v>
      </c>
      <c r="D45" s="147">
        <f t="shared" si="1"/>
        <v>169447.7</v>
      </c>
      <c r="E45" s="151"/>
      <c r="F45" s="151"/>
      <c r="G45" s="151"/>
      <c r="H45" s="147">
        <v>169447.7</v>
      </c>
    </row>
    <row r="46" spans="1:8" x14ac:dyDescent="0.2">
      <c r="A46" s="158">
        <v>29</v>
      </c>
      <c r="B46" s="171" t="s">
        <v>63</v>
      </c>
      <c r="C46" s="160" t="s">
        <v>413</v>
      </c>
      <c r="D46" s="147">
        <f t="shared" si="1"/>
        <v>395972.52</v>
      </c>
      <c r="E46" s="151"/>
      <c r="F46" s="151"/>
      <c r="G46" s="151"/>
      <c r="H46" s="147">
        <v>395972.52</v>
      </c>
    </row>
    <row r="47" spans="1:8" x14ac:dyDescent="0.2">
      <c r="A47" s="158">
        <v>30</v>
      </c>
      <c r="B47" s="170" t="s">
        <v>185</v>
      </c>
      <c r="C47" s="160" t="s">
        <v>414</v>
      </c>
      <c r="D47" s="147">
        <f t="shared" si="1"/>
        <v>1638291.71</v>
      </c>
      <c r="E47" s="151"/>
      <c r="F47" s="151"/>
      <c r="G47" s="151"/>
      <c r="H47" s="147">
        <v>1638291.71</v>
      </c>
    </row>
    <row r="48" spans="1:8" x14ac:dyDescent="0.2">
      <c r="A48" s="158">
        <v>31</v>
      </c>
      <c r="B48" s="173" t="s">
        <v>37</v>
      </c>
      <c r="C48" s="160" t="s">
        <v>415</v>
      </c>
      <c r="D48" s="147">
        <f t="shared" si="1"/>
        <v>276467.3</v>
      </c>
      <c r="E48" s="151"/>
      <c r="F48" s="151"/>
      <c r="G48" s="151"/>
      <c r="H48" s="147">
        <v>276467.3</v>
      </c>
    </row>
    <row r="49" spans="1:8" x14ac:dyDescent="0.2">
      <c r="A49" s="158">
        <v>32</v>
      </c>
      <c r="B49" s="176" t="s">
        <v>13</v>
      </c>
      <c r="C49" s="160" t="s">
        <v>392</v>
      </c>
      <c r="D49" s="147">
        <f t="shared" si="1"/>
        <v>402215.33</v>
      </c>
      <c r="E49" s="151"/>
      <c r="F49" s="151"/>
      <c r="G49" s="151"/>
      <c r="H49" s="147">
        <v>402215.33</v>
      </c>
    </row>
    <row r="50" spans="1:8" x14ac:dyDescent="0.2">
      <c r="A50" s="158">
        <v>33</v>
      </c>
      <c r="B50" s="170" t="s">
        <v>215</v>
      </c>
      <c r="C50" s="160" t="s">
        <v>216</v>
      </c>
      <c r="D50" s="147">
        <f t="shared" si="1"/>
        <v>131099.01</v>
      </c>
      <c r="E50" s="151"/>
      <c r="F50" s="151"/>
      <c r="G50" s="151"/>
      <c r="H50" s="147">
        <v>131099.01</v>
      </c>
    </row>
    <row r="51" spans="1:8" x14ac:dyDescent="0.2">
      <c r="A51" s="158">
        <v>34</v>
      </c>
      <c r="B51" s="171" t="s">
        <v>45</v>
      </c>
      <c r="C51" s="160" t="s">
        <v>403</v>
      </c>
      <c r="D51" s="147">
        <f t="shared" si="1"/>
        <v>191743.45</v>
      </c>
      <c r="E51" s="151"/>
      <c r="F51" s="151"/>
      <c r="G51" s="151"/>
      <c r="H51" s="147">
        <v>191743.45</v>
      </c>
    </row>
    <row r="52" spans="1:8" x14ac:dyDescent="0.2">
      <c r="A52" s="161"/>
      <c r="B52" s="161"/>
      <c r="C52" s="162"/>
      <c r="D52" s="163"/>
      <c r="E52" s="164"/>
      <c r="F52" s="164"/>
      <c r="G52" s="161"/>
      <c r="H52" s="163"/>
    </row>
    <row r="53" spans="1:8" ht="39" customHeight="1" x14ac:dyDescent="0.2">
      <c r="A53" s="186" t="s">
        <v>422</v>
      </c>
      <c r="B53" s="186"/>
      <c r="C53" s="186"/>
      <c r="D53" s="186"/>
      <c r="E53" s="186"/>
      <c r="F53" s="186"/>
      <c r="G53" s="186"/>
      <c r="H53" s="186"/>
    </row>
    <row r="54" spans="1:8" ht="41.25" customHeight="1" x14ac:dyDescent="0.2">
      <c r="A54" s="199" t="s">
        <v>406</v>
      </c>
      <c r="B54" s="200"/>
      <c r="C54" s="200"/>
      <c r="D54" s="148">
        <f>SUM(D55:D70)</f>
        <v>45448818</v>
      </c>
      <c r="E54" s="148"/>
      <c r="F54" s="148"/>
      <c r="G54" s="148">
        <f>SUM(G55:G70)</f>
        <v>45448818</v>
      </c>
      <c r="H54" s="147"/>
    </row>
    <row r="55" spans="1:8" ht="25.5" x14ac:dyDescent="0.2">
      <c r="A55" s="151">
        <v>1</v>
      </c>
      <c r="B55" s="102" t="s">
        <v>187</v>
      </c>
      <c r="C55" s="165" t="s">
        <v>188</v>
      </c>
      <c r="D55" s="147">
        <f>G55</f>
        <v>968278</v>
      </c>
      <c r="E55" s="147"/>
      <c r="F55" s="147"/>
      <c r="G55" s="147">
        <v>968278</v>
      </c>
      <c r="H55" s="147"/>
    </row>
    <row r="56" spans="1:8" x14ac:dyDescent="0.2">
      <c r="A56" s="151">
        <v>2</v>
      </c>
      <c r="B56" s="102" t="s">
        <v>281</v>
      </c>
      <c r="C56" s="166" t="s">
        <v>282</v>
      </c>
      <c r="D56" s="147">
        <f t="shared" ref="D56:D70" si="2">G56</f>
        <v>4908212</v>
      </c>
      <c r="E56" s="151"/>
      <c r="F56" s="151"/>
      <c r="G56" s="147">
        <v>4908212</v>
      </c>
      <c r="H56" s="147"/>
    </row>
    <row r="57" spans="1:8" x14ac:dyDescent="0.2">
      <c r="A57" s="151">
        <v>3</v>
      </c>
      <c r="B57" s="14" t="s">
        <v>277</v>
      </c>
      <c r="C57" s="166" t="s">
        <v>278</v>
      </c>
      <c r="D57" s="147">
        <f t="shared" si="2"/>
        <v>3730454</v>
      </c>
      <c r="E57" s="151"/>
      <c r="F57" s="151"/>
      <c r="G57" s="147">
        <v>3730454</v>
      </c>
      <c r="H57" s="147"/>
    </row>
    <row r="58" spans="1:8" x14ac:dyDescent="0.2">
      <c r="A58" s="151">
        <v>4</v>
      </c>
      <c r="B58" s="102" t="s">
        <v>13</v>
      </c>
      <c r="C58" s="166" t="s">
        <v>392</v>
      </c>
      <c r="D58" s="147">
        <f t="shared" si="2"/>
        <v>3056513</v>
      </c>
      <c r="E58" s="151"/>
      <c r="F58" s="151"/>
      <c r="G58" s="147">
        <v>3056513</v>
      </c>
      <c r="H58" s="147"/>
    </row>
    <row r="59" spans="1:8" x14ac:dyDescent="0.2">
      <c r="A59" s="151">
        <v>5</v>
      </c>
      <c r="B59" s="101" t="s">
        <v>289</v>
      </c>
      <c r="C59" s="166" t="s">
        <v>397</v>
      </c>
      <c r="D59" s="147">
        <f t="shared" si="2"/>
        <v>5231244</v>
      </c>
      <c r="E59" s="151"/>
      <c r="F59" s="151"/>
      <c r="G59" s="147">
        <v>5231244</v>
      </c>
      <c r="H59" s="147"/>
    </row>
    <row r="60" spans="1:8" x14ac:dyDescent="0.2">
      <c r="A60" s="151">
        <v>6</v>
      </c>
      <c r="B60" s="102" t="s">
        <v>55</v>
      </c>
      <c r="C60" s="166" t="s">
        <v>398</v>
      </c>
      <c r="D60" s="147">
        <f t="shared" si="2"/>
        <v>6160578</v>
      </c>
      <c r="E60" s="151"/>
      <c r="F60" s="151"/>
      <c r="G60" s="147">
        <v>6160578</v>
      </c>
      <c r="H60" s="147"/>
    </row>
    <row r="61" spans="1:8" x14ac:dyDescent="0.2">
      <c r="A61" s="151">
        <v>7</v>
      </c>
      <c r="B61" s="102" t="s">
        <v>291</v>
      </c>
      <c r="C61" s="166" t="s">
        <v>292</v>
      </c>
      <c r="D61" s="147">
        <f t="shared" si="2"/>
        <v>3137271</v>
      </c>
      <c r="E61" s="151"/>
      <c r="F61" s="151"/>
      <c r="G61" s="147">
        <v>3137271</v>
      </c>
      <c r="H61" s="147"/>
    </row>
    <row r="62" spans="1:8" x14ac:dyDescent="0.2">
      <c r="A62" s="151">
        <v>8</v>
      </c>
      <c r="B62" s="102" t="s">
        <v>269</v>
      </c>
      <c r="C62" s="166" t="s">
        <v>399</v>
      </c>
      <c r="D62" s="147">
        <f t="shared" si="2"/>
        <v>1271634</v>
      </c>
      <c r="E62" s="151"/>
      <c r="F62" s="151"/>
      <c r="G62" s="147">
        <v>1271634</v>
      </c>
      <c r="H62" s="147"/>
    </row>
    <row r="63" spans="1:8" x14ac:dyDescent="0.2">
      <c r="A63" s="151">
        <v>9</v>
      </c>
      <c r="B63" s="102" t="s">
        <v>37</v>
      </c>
      <c r="C63" s="166" t="s">
        <v>38</v>
      </c>
      <c r="D63" s="147">
        <f t="shared" si="2"/>
        <v>2697405</v>
      </c>
      <c r="E63" s="151"/>
      <c r="F63" s="151"/>
      <c r="G63" s="147">
        <v>2697405</v>
      </c>
      <c r="H63" s="147"/>
    </row>
    <row r="64" spans="1:8" x14ac:dyDescent="0.2">
      <c r="A64" s="151">
        <v>10</v>
      </c>
      <c r="B64" s="102" t="s">
        <v>267</v>
      </c>
      <c r="C64" s="166" t="s">
        <v>400</v>
      </c>
      <c r="D64" s="147">
        <f t="shared" si="2"/>
        <v>1571300</v>
      </c>
      <c r="E64" s="151"/>
      <c r="F64" s="151"/>
      <c r="G64" s="147">
        <v>1571300</v>
      </c>
      <c r="H64" s="147"/>
    </row>
    <row r="65" spans="1:8" x14ac:dyDescent="0.2">
      <c r="A65" s="151">
        <v>11</v>
      </c>
      <c r="B65" s="14" t="s">
        <v>177</v>
      </c>
      <c r="C65" s="166" t="s">
        <v>393</v>
      </c>
      <c r="D65" s="147">
        <f t="shared" si="2"/>
        <v>3598453</v>
      </c>
      <c r="E65" s="151"/>
      <c r="F65" s="151"/>
      <c r="G65" s="147">
        <v>3598453</v>
      </c>
      <c r="H65" s="147"/>
    </row>
    <row r="66" spans="1:8" x14ac:dyDescent="0.2">
      <c r="A66" s="151">
        <v>12</v>
      </c>
      <c r="B66" s="101" t="s">
        <v>89</v>
      </c>
      <c r="C66" s="166" t="s">
        <v>401</v>
      </c>
      <c r="D66" s="147">
        <f t="shared" si="2"/>
        <v>186113</v>
      </c>
      <c r="E66" s="151"/>
      <c r="F66" s="151"/>
      <c r="G66" s="147">
        <v>186113</v>
      </c>
      <c r="H66" s="147"/>
    </row>
    <row r="67" spans="1:8" x14ac:dyDescent="0.2">
      <c r="A67" s="151">
        <v>13</v>
      </c>
      <c r="B67" s="14" t="s">
        <v>15</v>
      </c>
      <c r="C67" s="166" t="s">
        <v>16</v>
      </c>
      <c r="D67" s="147">
        <f t="shared" si="2"/>
        <v>1292541</v>
      </c>
      <c r="E67" s="151"/>
      <c r="F67" s="151"/>
      <c r="G67" s="147">
        <v>1292541</v>
      </c>
      <c r="H67" s="147"/>
    </row>
    <row r="68" spans="1:8" x14ac:dyDescent="0.2">
      <c r="A68" s="151">
        <v>14</v>
      </c>
      <c r="B68" s="14" t="s">
        <v>69</v>
      </c>
      <c r="C68" s="166" t="s">
        <v>402</v>
      </c>
      <c r="D68" s="147">
        <f t="shared" si="2"/>
        <v>1365920</v>
      </c>
      <c r="E68" s="151"/>
      <c r="F68" s="151"/>
      <c r="G68" s="147">
        <v>1365920</v>
      </c>
      <c r="H68" s="147"/>
    </row>
    <row r="69" spans="1:8" x14ac:dyDescent="0.2">
      <c r="A69" s="151">
        <v>15</v>
      </c>
      <c r="B69" s="14" t="s">
        <v>45</v>
      </c>
      <c r="C69" s="166" t="s">
        <v>403</v>
      </c>
      <c r="D69" s="147">
        <f t="shared" si="2"/>
        <v>1762742</v>
      </c>
      <c r="E69" s="151"/>
      <c r="F69" s="151"/>
      <c r="G69" s="147">
        <v>1762742</v>
      </c>
      <c r="H69" s="147"/>
    </row>
    <row r="70" spans="1:8" x14ac:dyDescent="0.2">
      <c r="A70" s="151">
        <v>16</v>
      </c>
      <c r="B70" s="102" t="s">
        <v>91</v>
      </c>
      <c r="C70" s="166" t="s">
        <v>404</v>
      </c>
      <c r="D70" s="147">
        <f t="shared" si="2"/>
        <v>4510160</v>
      </c>
      <c r="E70" s="151"/>
      <c r="F70" s="151"/>
      <c r="G70" s="147">
        <v>4510160</v>
      </c>
      <c r="H70" s="147"/>
    </row>
    <row r="71" spans="1:8" ht="15" customHeight="1" x14ac:dyDescent="0.2">
      <c r="A71" s="201" t="s">
        <v>423</v>
      </c>
      <c r="B71" s="201"/>
      <c r="C71" s="201"/>
      <c r="D71" s="202">
        <f>D73</f>
        <v>3470316</v>
      </c>
      <c r="E71" s="204"/>
      <c r="F71" s="204"/>
      <c r="G71" s="202">
        <f>G73</f>
        <v>3470316</v>
      </c>
      <c r="H71" s="191"/>
    </row>
    <row r="72" spans="1:8" ht="20.25" customHeight="1" x14ac:dyDescent="0.2">
      <c r="A72" s="201"/>
      <c r="B72" s="201"/>
      <c r="C72" s="201"/>
      <c r="D72" s="203"/>
      <c r="E72" s="205"/>
      <c r="F72" s="205"/>
      <c r="G72" s="203"/>
      <c r="H72" s="192"/>
    </row>
    <row r="73" spans="1:8" x14ac:dyDescent="0.2">
      <c r="A73" s="151">
        <v>1</v>
      </c>
      <c r="B73" s="14" t="s">
        <v>297</v>
      </c>
      <c r="C73" s="166" t="s">
        <v>298</v>
      </c>
      <c r="D73" s="147">
        <v>3470316</v>
      </c>
      <c r="E73" s="151"/>
      <c r="F73" s="151"/>
      <c r="G73" s="147">
        <v>3470316</v>
      </c>
      <c r="H73" s="147"/>
    </row>
    <row r="74" spans="1:8" x14ac:dyDescent="0.2">
      <c r="A74" s="151"/>
      <c r="B74" s="102"/>
      <c r="C74" s="166"/>
      <c r="D74" s="147"/>
      <c r="E74" s="151"/>
      <c r="F74" s="151"/>
      <c r="G74" s="147"/>
      <c r="H74" s="147"/>
    </row>
    <row r="75" spans="1:8" x14ac:dyDescent="0.2">
      <c r="A75" s="167"/>
      <c r="B75" s="167"/>
      <c r="C75" s="167"/>
      <c r="D75" s="167"/>
      <c r="E75" s="167"/>
      <c r="F75" s="167"/>
      <c r="G75" s="167"/>
      <c r="H75" s="167"/>
    </row>
    <row r="76" spans="1:8" ht="15" customHeight="1" x14ac:dyDescent="0.2">
      <c r="A76" s="201" t="s">
        <v>424</v>
      </c>
      <c r="B76" s="201"/>
      <c r="C76" s="201"/>
      <c r="D76" s="202">
        <v>231594827</v>
      </c>
      <c r="E76" s="191"/>
      <c r="F76" s="202">
        <f>F78</f>
        <v>231594827</v>
      </c>
      <c r="G76" s="191"/>
      <c r="H76" s="191"/>
    </row>
    <row r="77" spans="1:8" ht="24.75" customHeight="1" x14ac:dyDescent="0.2">
      <c r="A77" s="201"/>
      <c r="B77" s="201"/>
      <c r="C77" s="201"/>
      <c r="D77" s="206"/>
      <c r="E77" s="192"/>
      <c r="F77" s="206"/>
      <c r="G77" s="192"/>
      <c r="H77" s="192"/>
    </row>
    <row r="78" spans="1:8" ht="15" customHeight="1" x14ac:dyDescent="0.2">
      <c r="A78" s="151">
        <v>1</v>
      </c>
      <c r="B78" s="14" t="s">
        <v>297</v>
      </c>
      <c r="C78" s="166" t="s">
        <v>298</v>
      </c>
      <c r="D78" s="147">
        <v>231594827</v>
      </c>
      <c r="E78" s="167"/>
      <c r="F78" s="147">
        <v>231594827</v>
      </c>
      <c r="G78" s="167"/>
      <c r="H78" s="167"/>
    </row>
    <row r="79" spans="1:8" ht="15" customHeight="1" x14ac:dyDescent="0.2">
      <c r="A79" s="151"/>
      <c r="B79" s="14"/>
      <c r="C79" s="166"/>
      <c r="D79" s="167"/>
      <c r="E79" s="167"/>
      <c r="F79" s="147"/>
      <c r="G79" s="167"/>
      <c r="H79" s="167"/>
    </row>
    <row r="80" spans="1:8" ht="15" customHeight="1" x14ac:dyDescent="0.2">
      <c r="A80" s="201" t="s">
        <v>425</v>
      </c>
      <c r="B80" s="201"/>
      <c r="C80" s="201"/>
      <c r="D80" s="202">
        <v>800125943</v>
      </c>
      <c r="E80" s="191"/>
      <c r="F80" s="202">
        <f>F82</f>
        <v>800125943</v>
      </c>
      <c r="G80" s="191"/>
      <c r="H80" s="191"/>
    </row>
    <row r="81" spans="1:8" ht="15" customHeight="1" x14ac:dyDescent="0.2">
      <c r="A81" s="201"/>
      <c r="B81" s="201"/>
      <c r="C81" s="201"/>
      <c r="D81" s="206"/>
      <c r="E81" s="192"/>
      <c r="F81" s="206"/>
      <c r="G81" s="192"/>
      <c r="H81" s="192"/>
    </row>
    <row r="82" spans="1:8" ht="15" customHeight="1" x14ac:dyDescent="0.2">
      <c r="A82" s="151">
        <v>1</v>
      </c>
      <c r="B82" s="55" t="s">
        <v>269</v>
      </c>
      <c r="C82" s="168" t="s">
        <v>270</v>
      </c>
      <c r="D82" s="147">
        <v>800125943</v>
      </c>
      <c r="E82" s="167"/>
      <c r="F82" s="147">
        <v>800125943</v>
      </c>
      <c r="G82" s="167"/>
      <c r="H82" s="167"/>
    </row>
    <row r="83" spans="1:8" ht="15" customHeight="1" x14ac:dyDescent="0.2">
      <c r="A83" s="169"/>
    </row>
    <row r="84" spans="1:8" ht="15" customHeight="1" x14ac:dyDescent="0.2">
      <c r="A84" s="169"/>
    </row>
    <row r="85" spans="1:8" ht="15" customHeight="1" x14ac:dyDescent="0.2">
      <c r="A85" s="169"/>
    </row>
    <row r="86" spans="1:8" ht="15" customHeight="1" x14ac:dyDescent="0.2">
      <c r="A86" s="169"/>
    </row>
    <row r="87" spans="1:8" ht="15" customHeight="1" x14ac:dyDescent="0.2">
      <c r="A87" s="169"/>
    </row>
    <row r="88" spans="1:8" ht="15" customHeight="1" x14ac:dyDescent="0.2">
      <c r="A88" s="169"/>
    </row>
    <row r="89" spans="1:8" ht="15" customHeight="1" x14ac:dyDescent="0.2">
      <c r="A89" s="169"/>
    </row>
    <row r="90" spans="1:8" ht="15" customHeight="1" x14ac:dyDescent="0.2">
      <c r="A90" s="169"/>
    </row>
    <row r="91" spans="1:8" ht="15" customHeight="1" x14ac:dyDescent="0.2">
      <c r="A91" s="169"/>
    </row>
    <row r="92" spans="1:8" ht="15" customHeight="1" x14ac:dyDescent="0.2">
      <c r="A92" s="169"/>
    </row>
    <row r="93" spans="1:8" ht="15.75" customHeight="1" x14ac:dyDescent="0.2">
      <c r="A93" s="169"/>
    </row>
  </sheetData>
  <mergeCells count="32">
    <mergeCell ref="H80:H81"/>
    <mergeCell ref="A76:C77"/>
    <mergeCell ref="D76:D77"/>
    <mergeCell ref="E76:E77"/>
    <mergeCell ref="F76:F77"/>
    <mergeCell ref="G76:G77"/>
    <mergeCell ref="H76:H77"/>
    <mergeCell ref="A80:C81"/>
    <mergeCell ref="D80:D81"/>
    <mergeCell ref="E80:E81"/>
    <mergeCell ref="F80:F81"/>
    <mergeCell ref="G80:G81"/>
    <mergeCell ref="H71:H72"/>
    <mergeCell ref="A7:C7"/>
    <mergeCell ref="A9:C9"/>
    <mergeCell ref="A12:C12"/>
    <mergeCell ref="A17:C17"/>
    <mergeCell ref="A53:H53"/>
    <mergeCell ref="A54:C54"/>
    <mergeCell ref="A8:H8"/>
    <mergeCell ref="A71:C72"/>
    <mergeCell ref="D71:D72"/>
    <mergeCell ref="E71:E72"/>
    <mergeCell ref="F71:F72"/>
    <mergeCell ref="G71:G72"/>
    <mergeCell ref="A2:H2"/>
    <mergeCell ref="A4:H4"/>
    <mergeCell ref="A5:A6"/>
    <mergeCell ref="B5:B6"/>
    <mergeCell ref="C5:C6"/>
    <mergeCell ref="D5:D6"/>
    <mergeCell ref="E5:H5"/>
  </mergeCells>
  <pageMargins left="0.70866141732283472" right="0.51181102362204722" top="0.55118110236220474" bottom="0.35433070866141736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6" sqref="K1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178" t="s">
        <v>337</v>
      </c>
      <c r="B2" s="178"/>
      <c r="C2" s="178"/>
      <c r="D2" s="178"/>
      <c r="E2" s="178"/>
      <c r="F2" s="178"/>
      <c r="G2" s="178"/>
    </row>
    <row r="3" spans="1:7" x14ac:dyDescent="0.2">
      <c r="C3" s="4"/>
      <c r="D3" s="4"/>
      <c r="E3" s="4"/>
      <c r="F3" s="4"/>
      <c r="G3" s="3" t="s">
        <v>326</v>
      </c>
    </row>
    <row r="4" spans="1:7" s="5" customFormat="1" ht="24.75" customHeight="1" x14ac:dyDescent="0.2">
      <c r="A4" s="181" t="s">
        <v>0</v>
      </c>
      <c r="B4" s="181" t="s">
        <v>1</v>
      </c>
      <c r="C4" s="183" t="s">
        <v>2</v>
      </c>
      <c r="D4" s="207" t="s">
        <v>338</v>
      </c>
      <c r="E4" s="207"/>
      <c r="F4" s="207"/>
      <c r="G4" s="207"/>
    </row>
    <row r="5" spans="1:7" ht="51.75" customHeight="1" x14ac:dyDescent="0.2">
      <c r="A5" s="182"/>
      <c r="B5" s="182"/>
      <c r="C5" s="184"/>
      <c r="D5" s="36" t="s">
        <v>319</v>
      </c>
      <c r="E5" s="36" t="s">
        <v>339</v>
      </c>
      <c r="F5" s="100" t="s">
        <v>341</v>
      </c>
      <c r="G5" s="100" t="s">
        <v>340</v>
      </c>
    </row>
    <row r="6" spans="1:7" ht="12" customHeight="1" x14ac:dyDescent="0.2">
      <c r="A6" s="7">
        <v>1</v>
      </c>
      <c r="B6" s="8" t="s">
        <v>3</v>
      </c>
      <c r="C6" s="29" t="s">
        <v>4</v>
      </c>
      <c r="D6" s="46">
        <v>15975376</v>
      </c>
      <c r="E6" s="46">
        <v>15109397</v>
      </c>
      <c r="F6" s="46">
        <v>865979</v>
      </c>
      <c r="G6" s="40"/>
    </row>
    <row r="7" spans="1:7" x14ac:dyDescent="0.2">
      <c r="A7" s="7">
        <v>2</v>
      </c>
      <c r="B7" s="11" t="s">
        <v>5</v>
      </c>
      <c r="C7" s="29" t="s">
        <v>6</v>
      </c>
      <c r="D7" s="46">
        <v>16126746</v>
      </c>
      <c r="E7" s="46">
        <v>15549427</v>
      </c>
      <c r="F7" s="46">
        <v>577319</v>
      </c>
      <c r="G7" s="58"/>
    </row>
    <row r="8" spans="1:7" x14ac:dyDescent="0.2">
      <c r="A8" s="7">
        <v>3</v>
      </c>
      <c r="B8" s="12" t="s">
        <v>7</v>
      </c>
      <c r="C8" s="28" t="s">
        <v>8</v>
      </c>
      <c r="D8" s="46">
        <v>46622547</v>
      </c>
      <c r="E8" s="46">
        <v>45900898</v>
      </c>
      <c r="F8" s="84">
        <v>721649</v>
      </c>
      <c r="G8" s="58"/>
    </row>
    <row r="9" spans="1:7" ht="14.25" customHeight="1" x14ac:dyDescent="0.2">
      <c r="A9" s="7">
        <v>4</v>
      </c>
      <c r="B9" s="8" t="s">
        <v>9</v>
      </c>
      <c r="C9" s="29" t="s">
        <v>10</v>
      </c>
      <c r="D9" s="46">
        <v>18110843</v>
      </c>
      <c r="E9" s="46">
        <v>17244864</v>
      </c>
      <c r="F9" s="46">
        <v>865979</v>
      </c>
      <c r="G9" s="58"/>
    </row>
    <row r="10" spans="1:7" x14ac:dyDescent="0.2">
      <c r="A10" s="7">
        <v>5</v>
      </c>
      <c r="B10" s="8" t="s">
        <v>11</v>
      </c>
      <c r="C10" s="29" t="s">
        <v>12</v>
      </c>
      <c r="D10" s="46">
        <v>0</v>
      </c>
      <c r="E10" s="46">
        <v>0</v>
      </c>
      <c r="F10" s="46">
        <v>0</v>
      </c>
      <c r="G10" s="58"/>
    </row>
    <row r="11" spans="1:7" x14ac:dyDescent="0.2">
      <c r="A11" s="7">
        <v>6</v>
      </c>
      <c r="B11" s="12" t="s">
        <v>13</v>
      </c>
      <c r="C11" s="28" t="s">
        <v>14</v>
      </c>
      <c r="D11" s="46">
        <v>271576416</v>
      </c>
      <c r="E11" s="46">
        <v>266091061</v>
      </c>
      <c r="F11" s="84">
        <v>5485355</v>
      </c>
      <c r="G11" s="58">
        <v>0</v>
      </c>
    </row>
    <row r="12" spans="1:7" x14ac:dyDescent="0.2">
      <c r="A12" s="7">
        <v>7</v>
      </c>
      <c r="B12" s="14" t="s">
        <v>15</v>
      </c>
      <c r="C12" s="30" t="s">
        <v>16</v>
      </c>
      <c r="D12" s="46">
        <v>0</v>
      </c>
      <c r="E12" s="46">
        <v>0</v>
      </c>
      <c r="F12" s="85">
        <v>0</v>
      </c>
      <c r="G12" s="58"/>
    </row>
    <row r="13" spans="1:7" x14ac:dyDescent="0.2">
      <c r="A13" s="7">
        <v>8</v>
      </c>
      <c r="B13" s="12" t="s">
        <v>17</v>
      </c>
      <c r="C13" s="28" t="s">
        <v>18</v>
      </c>
      <c r="D13" s="46">
        <v>0</v>
      </c>
      <c r="E13" s="46">
        <v>0</v>
      </c>
      <c r="F13" s="84">
        <v>0</v>
      </c>
      <c r="G13" s="58"/>
    </row>
    <row r="14" spans="1:7" x14ac:dyDescent="0.2">
      <c r="A14" s="7">
        <v>9</v>
      </c>
      <c r="B14" s="12" t="s">
        <v>19</v>
      </c>
      <c r="C14" s="28" t="s">
        <v>20</v>
      </c>
      <c r="D14" s="46">
        <v>17948341</v>
      </c>
      <c r="E14" s="46">
        <v>17515351</v>
      </c>
      <c r="F14" s="84">
        <v>432990</v>
      </c>
      <c r="G14" s="58"/>
    </row>
    <row r="15" spans="1:7" x14ac:dyDescent="0.2">
      <c r="A15" s="7">
        <v>10</v>
      </c>
      <c r="B15" s="12" t="s">
        <v>21</v>
      </c>
      <c r="C15" s="28" t="s">
        <v>22</v>
      </c>
      <c r="D15" s="46">
        <v>0</v>
      </c>
      <c r="E15" s="46">
        <v>0</v>
      </c>
      <c r="F15" s="84">
        <v>0</v>
      </c>
      <c r="G15" s="58"/>
    </row>
    <row r="16" spans="1:7" x14ac:dyDescent="0.2">
      <c r="A16" s="7">
        <v>11</v>
      </c>
      <c r="B16" s="12" t="s">
        <v>23</v>
      </c>
      <c r="C16" s="28" t="s">
        <v>24</v>
      </c>
      <c r="D16" s="46">
        <v>17838281</v>
      </c>
      <c r="E16" s="46">
        <v>17477456</v>
      </c>
      <c r="F16" s="84">
        <v>360825</v>
      </c>
      <c r="G16" s="58"/>
    </row>
    <row r="17" spans="1:7" x14ac:dyDescent="0.2">
      <c r="A17" s="7">
        <v>12</v>
      </c>
      <c r="B17" s="12" t="s">
        <v>25</v>
      </c>
      <c r="C17" s="28" t="s">
        <v>26</v>
      </c>
      <c r="D17" s="46">
        <v>0</v>
      </c>
      <c r="E17" s="46">
        <v>0</v>
      </c>
      <c r="F17" s="84">
        <v>0</v>
      </c>
      <c r="G17" s="58"/>
    </row>
    <row r="18" spans="1:7" x14ac:dyDescent="0.2">
      <c r="A18" s="7">
        <v>13</v>
      </c>
      <c r="B18" s="8" t="s">
        <v>27</v>
      </c>
      <c r="C18" s="28" t="s">
        <v>28</v>
      </c>
      <c r="D18" s="46">
        <v>0</v>
      </c>
      <c r="E18" s="46">
        <v>0</v>
      </c>
      <c r="F18" s="84">
        <v>0</v>
      </c>
      <c r="G18" s="58"/>
    </row>
    <row r="19" spans="1:7" x14ac:dyDescent="0.2">
      <c r="A19" s="7">
        <v>14</v>
      </c>
      <c r="B19" s="8" t="s">
        <v>29</v>
      </c>
      <c r="C19" s="29" t="s">
        <v>30</v>
      </c>
      <c r="D19" s="46">
        <v>0</v>
      </c>
      <c r="E19" s="46">
        <v>0</v>
      </c>
      <c r="F19" s="46">
        <v>0</v>
      </c>
      <c r="G19" s="58"/>
    </row>
    <row r="20" spans="1:7" x14ac:dyDescent="0.2">
      <c r="A20" s="7">
        <v>15</v>
      </c>
      <c r="B20" s="12" t="s">
        <v>31</v>
      </c>
      <c r="C20" s="28" t="s">
        <v>32</v>
      </c>
      <c r="D20" s="46">
        <v>0</v>
      </c>
      <c r="E20" s="46">
        <v>0</v>
      </c>
      <c r="F20" s="84">
        <v>0</v>
      </c>
      <c r="G20" s="58"/>
    </row>
    <row r="21" spans="1:7" x14ac:dyDescent="0.2">
      <c r="A21" s="7">
        <v>16</v>
      </c>
      <c r="B21" s="12" t="s">
        <v>33</v>
      </c>
      <c r="C21" s="28" t="s">
        <v>34</v>
      </c>
      <c r="D21" s="46">
        <v>0</v>
      </c>
      <c r="E21" s="46">
        <v>0</v>
      </c>
      <c r="F21" s="84">
        <v>0</v>
      </c>
      <c r="G21" s="58"/>
    </row>
    <row r="22" spans="1:7" x14ac:dyDescent="0.2">
      <c r="A22" s="7">
        <v>17</v>
      </c>
      <c r="B22" s="12" t="s">
        <v>35</v>
      </c>
      <c r="C22" s="28" t="s">
        <v>36</v>
      </c>
      <c r="D22" s="46">
        <v>0</v>
      </c>
      <c r="E22" s="46">
        <v>0</v>
      </c>
      <c r="F22" s="84">
        <v>0</v>
      </c>
      <c r="G22" s="58"/>
    </row>
    <row r="23" spans="1:7" x14ac:dyDescent="0.2">
      <c r="A23" s="7">
        <v>18</v>
      </c>
      <c r="B23" s="12" t="s">
        <v>37</v>
      </c>
      <c r="C23" s="28" t="s">
        <v>38</v>
      </c>
      <c r="D23" s="46">
        <v>184568742</v>
      </c>
      <c r="E23" s="46">
        <v>182403794</v>
      </c>
      <c r="F23" s="84">
        <v>2164948</v>
      </c>
      <c r="G23" s="58"/>
    </row>
    <row r="24" spans="1:7" x14ac:dyDescent="0.2">
      <c r="A24" s="7">
        <v>19</v>
      </c>
      <c r="B24" s="8" t="s">
        <v>39</v>
      </c>
      <c r="C24" s="29" t="s">
        <v>40</v>
      </c>
      <c r="D24" s="46">
        <v>0</v>
      </c>
      <c r="E24" s="46">
        <v>0</v>
      </c>
      <c r="F24" s="46">
        <v>0</v>
      </c>
      <c r="G24" s="58"/>
    </row>
    <row r="25" spans="1:7" x14ac:dyDescent="0.2">
      <c r="A25" s="7">
        <v>20</v>
      </c>
      <c r="B25" s="8" t="s">
        <v>41</v>
      </c>
      <c r="C25" s="29" t="s">
        <v>42</v>
      </c>
      <c r="D25" s="46">
        <v>0</v>
      </c>
      <c r="E25" s="46">
        <v>0</v>
      </c>
      <c r="F25" s="46">
        <v>0</v>
      </c>
      <c r="G25" s="58"/>
    </row>
    <row r="26" spans="1:7" x14ac:dyDescent="0.2">
      <c r="A26" s="7">
        <v>21</v>
      </c>
      <c r="B26" s="8" t="s">
        <v>43</v>
      </c>
      <c r="C26" s="29" t="s">
        <v>44</v>
      </c>
      <c r="D26" s="46">
        <v>0</v>
      </c>
      <c r="E26" s="46">
        <v>0</v>
      </c>
      <c r="F26" s="46">
        <v>0</v>
      </c>
      <c r="G26" s="58"/>
    </row>
    <row r="27" spans="1:7" x14ac:dyDescent="0.2">
      <c r="A27" s="7">
        <v>22</v>
      </c>
      <c r="B27" s="8" t="s">
        <v>45</v>
      </c>
      <c r="C27" s="29" t="s">
        <v>46</v>
      </c>
      <c r="D27" s="46">
        <v>127987791</v>
      </c>
      <c r="E27" s="46">
        <v>126400163</v>
      </c>
      <c r="F27" s="46">
        <v>1587628</v>
      </c>
      <c r="G27" s="58"/>
    </row>
    <row r="28" spans="1:7" x14ac:dyDescent="0.2">
      <c r="A28" s="7">
        <v>23</v>
      </c>
      <c r="B28" s="12" t="s">
        <v>47</v>
      </c>
      <c r="C28" s="28" t="s">
        <v>48</v>
      </c>
      <c r="D28" s="46">
        <v>25354667</v>
      </c>
      <c r="E28" s="46">
        <v>24831304</v>
      </c>
      <c r="F28" s="84">
        <v>523363.00000000006</v>
      </c>
      <c r="G28" s="58"/>
    </row>
    <row r="29" spans="1:7" ht="12" customHeight="1" x14ac:dyDescent="0.2">
      <c r="A29" s="7">
        <v>24</v>
      </c>
      <c r="B29" s="12" t="s">
        <v>49</v>
      </c>
      <c r="C29" s="28" t="s">
        <v>50</v>
      </c>
      <c r="D29" s="46">
        <v>0</v>
      </c>
      <c r="E29" s="46">
        <v>0</v>
      </c>
      <c r="F29" s="84">
        <v>0</v>
      </c>
      <c r="G29" s="58"/>
    </row>
    <row r="30" spans="1:7" ht="24" x14ac:dyDescent="0.2">
      <c r="A30" s="7">
        <v>25</v>
      </c>
      <c r="B30" s="12" t="s">
        <v>51</v>
      </c>
      <c r="C30" s="28" t="s">
        <v>52</v>
      </c>
      <c r="D30" s="46">
        <v>0</v>
      </c>
      <c r="E30" s="46">
        <v>0</v>
      </c>
      <c r="F30" s="84">
        <v>0</v>
      </c>
      <c r="G30" s="58"/>
    </row>
    <row r="31" spans="1:7" x14ac:dyDescent="0.2">
      <c r="A31" s="7">
        <v>26</v>
      </c>
      <c r="B31" s="8" t="s">
        <v>53</v>
      </c>
      <c r="C31" s="30" t="s">
        <v>54</v>
      </c>
      <c r="D31" s="46">
        <v>0</v>
      </c>
      <c r="E31" s="46">
        <v>0</v>
      </c>
      <c r="F31" s="85">
        <v>0</v>
      </c>
      <c r="G31" s="58"/>
    </row>
    <row r="32" spans="1:7" x14ac:dyDescent="0.2">
      <c r="A32" s="7">
        <v>27</v>
      </c>
      <c r="B32" s="12" t="s">
        <v>55</v>
      </c>
      <c r="C32" s="28" t="s">
        <v>56</v>
      </c>
      <c r="D32" s="46">
        <v>0</v>
      </c>
      <c r="E32" s="46">
        <v>0</v>
      </c>
      <c r="F32" s="84">
        <v>0</v>
      </c>
      <c r="G32" s="58"/>
    </row>
    <row r="33" spans="1:7" ht="24" customHeight="1" x14ac:dyDescent="0.2">
      <c r="A33" s="7">
        <v>28</v>
      </c>
      <c r="B33" s="12" t="s">
        <v>57</v>
      </c>
      <c r="C33" s="28" t="s">
        <v>58</v>
      </c>
      <c r="D33" s="46">
        <v>0</v>
      </c>
      <c r="E33" s="46">
        <v>0</v>
      </c>
      <c r="F33" s="84">
        <v>0</v>
      </c>
      <c r="G33" s="58"/>
    </row>
    <row r="34" spans="1:7" ht="12" customHeight="1" x14ac:dyDescent="0.2">
      <c r="A34" s="7">
        <v>29</v>
      </c>
      <c r="B34" s="8" t="s">
        <v>59</v>
      </c>
      <c r="C34" s="29" t="s">
        <v>60</v>
      </c>
      <c r="D34" s="46">
        <v>0</v>
      </c>
      <c r="E34" s="46">
        <v>0</v>
      </c>
      <c r="F34" s="46">
        <v>0</v>
      </c>
      <c r="G34" s="58"/>
    </row>
    <row r="35" spans="1:7" x14ac:dyDescent="0.2">
      <c r="A35" s="7">
        <v>30</v>
      </c>
      <c r="B35" s="11" t="s">
        <v>61</v>
      </c>
      <c r="C35" s="30" t="s">
        <v>62</v>
      </c>
      <c r="D35" s="46">
        <v>0</v>
      </c>
      <c r="E35" s="46">
        <v>0</v>
      </c>
      <c r="F35" s="85">
        <v>0</v>
      </c>
      <c r="G35" s="58"/>
    </row>
    <row r="36" spans="1:7" ht="24" x14ac:dyDescent="0.2">
      <c r="A36" s="7">
        <v>31</v>
      </c>
      <c r="B36" s="8" t="s">
        <v>63</v>
      </c>
      <c r="C36" s="29" t="s">
        <v>64</v>
      </c>
      <c r="D36" s="46">
        <v>262774913</v>
      </c>
      <c r="E36" s="46">
        <v>261331615</v>
      </c>
      <c r="F36" s="46">
        <v>1443298</v>
      </c>
      <c r="G36" s="58"/>
    </row>
    <row r="37" spans="1:7" x14ac:dyDescent="0.2">
      <c r="A37" s="7">
        <v>32</v>
      </c>
      <c r="B37" s="12" t="s">
        <v>65</v>
      </c>
      <c r="C37" s="28" t="s">
        <v>66</v>
      </c>
      <c r="D37" s="46">
        <v>0</v>
      </c>
      <c r="E37" s="46">
        <v>0</v>
      </c>
      <c r="F37" s="84">
        <v>0</v>
      </c>
      <c r="G37" s="58"/>
    </row>
    <row r="38" spans="1:7" x14ac:dyDescent="0.2">
      <c r="A38" s="7">
        <v>33</v>
      </c>
      <c r="B38" s="11" t="s">
        <v>67</v>
      </c>
      <c r="C38" s="29" t="s">
        <v>68</v>
      </c>
      <c r="D38" s="46">
        <v>133378851</v>
      </c>
      <c r="E38" s="46">
        <v>129409781</v>
      </c>
      <c r="F38" s="46">
        <v>3969070</v>
      </c>
      <c r="G38" s="58"/>
    </row>
    <row r="39" spans="1:7" x14ac:dyDescent="0.2">
      <c r="A39" s="7">
        <v>34</v>
      </c>
      <c r="B39" s="14" t="s">
        <v>69</v>
      </c>
      <c r="C39" s="30" t="s">
        <v>70</v>
      </c>
      <c r="D39" s="46">
        <v>112815741</v>
      </c>
      <c r="E39" s="46">
        <v>112452861</v>
      </c>
      <c r="F39" s="85">
        <v>362880</v>
      </c>
      <c r="G39" s="58"/>
    </row>
    <row r="40" spans="1:7" x14ac:dyDescent="0.2">
      <c r="A40" s="7">
        <v>35</v>
      </c>
      <c r="B40" s="8" t="s">
        <v>71</v>
      </c>
      <c r="C40" s="29" t="s">
        <v>72</v>
      </c>
      <c r="D40" s="46">
        <v>0</v>
      </c>
      <c r="E40" s="46">
        <v>0</v>
      </c>
      <c r="F40" s="46">
        <v>0</v>
      </c>
      <c r="G40" s="58"/>
    </row>
    <row r="41" spans="1:7" x14ac:dyDescent="0.2">
      <c r="A41" s="7">
        <v>36</v>
      </c>
      <c r="B41" s="11" t="s">
        <v>73</v>
      </c>
      <c r="C41" s="29" t="s">
        <v>74</v>
      </c>
      <c r="D41" s="46">
        <v>9877762</v>
      </c>
      <c r="E41" s="46">
        <v>9877762</v>
      </c>
      <c r="F41" s="46">
        <v>0</v>
      </c>
      <c r="G41" s="58"/>
    </row>
    <row r="42" spans="1:7" x14ac:dyDescent="0.2">
      <c r="A42" s="7">
        <v>37</v>
      </c>
      <c r="B42" s="12" t="s">
        <v>75</v>
      </c>
      <c r="C42" s="28" t="s">
        <v>76</v>
      </c>
      <c r="D42" s="46">
        <v>67234798</v>
      </c>
      <c r="E42" s="46">
        <v>66439342</v>
      </c>
      <c r="F42" s="84">
        <v>795456</v>
      </c>
      <c r="G42" s="58"/>
    </row>
    <row r="43" spans="1:7" x14ac:dyDescent="0.2">
      <c r="A43" s="7">
        <v>38</v>
      </c>
      <c r="B43" s="11" t="s">
        <v>77</v>
      </c>
      <c r="C43" s="29" t="s">
        <v>78</v>
      </c>
      <c r="D43" s="46">
        <v>26170346</v>
      </c>
      <c r="E43" s="46">
        <v>25304367</v>
      </c>
      <c r="F43" s="46">
        <v>865979</v>
      </c>
      <c r="G43" s="58"/>
    </row>
    <row r="44" spans="1:7" x14ac:dyDescent="0.2">
      <c r="A44" s="7">
        <v>39</v>
      </c>
      <c r="B44" s="8" t="s">
        <v>79</v>
      </c>
      <c r="C44" s="29" t="s">
        <v>80</v>
      </c>
      <c r="D44" s="46">
        <v>32819418</v>
      </c>
      <c r="E44" s="46">
        <v>32169934</v>
      </c>
      <c r="F44" s="46">
        <v>649484</v>
      </c>
      <c r="G44" s="58"/>
    </row>
    <row r="45" spans="1:7" x14ac:dyDescent="0.2">
      <c r="A45" s="7">
        <v>40</v>
      </c>
      <c r="B45" s="16" t="s">
        <v>81</v>
      </c>
      <c r="C45" s="31" t="s">
        <v>82</v>
      </c>
      <c r="D45" s="46">
        <v>11551569</v>
      </c>
      <c r="E45" s="46">
        <v>11551569</v>
      </c>
      <c r="F45" s="86">
        <v>0</v>
      </c>
      <c r="G45" s="58"/>
    </row>
    <row r="46" spans="1:7" x14ac:dyDescent="0.2">
      <c r="A46" s="7">
        <v>41</v>
      </c>
      <c r="B46" s="8" t="s">
        <v>83</v>
      </c>
      <c r="C46" s="29" t="s">
        <v>84</v>
      </c>
      <c r="D46" s="46">
        <v>15152849</v>
      </c>
      <c r="E46" s="46">
        <v>14792024</v>
      </c>
      <c r="F46" s="46">
        <v>360825</v>
      </c>
      <c r="G46" s="58"/>
    </row>
    <row r="47" spans="1:7" x14ac:dyDescent="0.2">
      <c r="A47" s="7">
        <v>42</v>
      </c>
      <c r="B47" s="14" t="s">
        <v>85</v>
      </c>
      <c r="C47" s="30" t="s">
        <v>86</v>
      </c>
      <c r="D47" s="46">
        <v>25995061</v>
      </c>
      <c r="E47" s="46">
        <v>25634236</v>
      </c>
      <c r="F47" s="85">
        <v>360825</v>
      </c>
      <c r="G47" s="58"/>
    </row>
    <row r="48" spans="1:7" x14ac:dyDescent="0.2">
      <c r="A48" s="7">
        <v>43</v>
      </c>
      <c r="B48" s="12" t="s">
        <v>87</v>
      </c>
      <c r="C48" s="28" t="s">
        <v>88</v>
      </c>
      <c r="D48" s="46">
        <v>6010318</v>
      </c>
      <c r="E48" s="46">
        <v>5938153</v>
      </c>
      <c r="F48" s="84">
        <v>72165</v>
      </c>
      <c r="G48" s="58"/>
    </row>
    <row r="49" spans="1:7" x14ac:dyDescent="0.2">
      <c r="A49" s="7">
        <v>44</v>
      </c>
      <c r="B49" s="11" t="s">
        <v>89</v>
      </c>
      <c r="C49" s="29" t="s">
        <v>90</v>
      </c>
      <c r="D49" s="46">
        <v>0</v>
      </c>
      <c r="E49" s="46">
        <v>0</v>
      </c>
      <c r="F49" s="46">
        <v>0</v>
      </c>
      <c r="G49" s="58"/>
    </row>
    <row r="50" spans="1:7" x14ac:dyDescent="0.2">
      <c r="A50" s="7">
        <v>45</v>
      </c>
      <c r="B50" s="12" t="s">
        <v>91</v>
      </c>
      <c r="C50" s="28" t="s">
        <v>92</v>
      </c>
      <c r="D50" s="46">
        <v>212537541</v>
      </c>
      <c r="E50" s="46">
        <v>206042699</v>
      </c>
      <c r="F50" s="84">
        <v>6494842</v>
      </c>
      <c r="G50" s="58"/>
    </row>
    <row r="51" spans="1:7" x14ac:dyDescent="0.2">
      <c r="A51" s="7">
        <v>46</v>
      </c>
      <c r="B51" s="8" t="s">
        <v>93</v>
      </c>
      <c r="C51" s="29" t="s">
        <v>94</v>
      </c>
      <c r="D51" s="46">
        <v>10953718</v>
      </c>
      <c r="E51" s="46">
        <v>10665058</v>
      </c>
      <c r="F51" s="46">
        <v>288660</v>
      </c>
      <c r="G51" s="58"/>
    </row>
    <row r="52" spans="1:7" ht="10.5" customHeight="1" x14ac:dyDescent="0.2">
      <c r="A52" s="7">
        <v>47</v>
      </c>
      <c r="B52" s="8" t="s">
        <v>95</v>
      </c>
      <c r="C52" s="29" t="s">
        <v>96</v>
      </c>
      <c r="D52" s="46">
        <v>36299378</v>
      </c>
      <c r="E52" s="46">
        <v>36155048</v>
      </c>
      <c r="F52" s="46">
        <v>144330</v>
      </c>
      <c r="G52" s="58"/>
    </row>
    <row r="53" spans="1:7" x14ac:dyDescent="0.2">
      <c r="A53" s="7">
        <v>48</v>
      </c>
      <c r="B53" s="18" t="s">
        <v>97</v>
      </c>
      <c r="C53" s="32" t="s">
        <v>98</v>
      </c>
      <c r="D53" s="46">
        <v>8249029</v>
      </c>
      <c r="E53" s="46">
        <v>8104699</v>
      </c>
      <c r="F53" s="87">
        <v>144330</v>
      </c>
      <c r="G53" s="58"/>
    </row>
    <row r="54" spans="1:7" x14ac:dyDescent="0.2">
      <c r="A54" s="7">
        <v>49</v>
      </c>
      <c r="B54" s="12" t="s">
        <v>99</v>
      </c>
      <c r="C54" s="28" t="s">
        <v>100</v>
      </c>
      <c r="D54" s="46">
        <v>25590987</v>
      </c>
      <c r="E54" s="46">
        <v>25085833</v>
      </c>
      <c r="F54" s="84">
        <v>505154</v>
      </c>
      <c r="G54" s="58"/>
    </row>
    <row r="55" spans="1:7" x14ac:dyDescent="0.2">
      <c r="A55" s="7">
        <v>50</v>
      </c>
      <c r="B55" s="11" t="s">
        <v>101</v>
      </c>
      <c r="C55" s="29" t="s">
        <v>102</v>
      </c>
      <c r="D55" s="46">
        <v>29849933</v>
      </c>
      <c r="E55" s="46">
        <v>29561273</v>
      </c>
      <c r="F55" s="46">
        <v>288660</v>
      </c>
      <c r="G55" s="58"/>
    </row>
    <row r="56" spans="1:7" ht="10.5" customHeight="1" x14ac:dyDescent="0.2">
      <c r="A56" s="7">
        <v>51</v>
      </c>
      <c r="B56" s="12" t="s">
        <v>103</v>
      </c>
      <c r="C56" s="28" t="s">
        <v>104</v>
      </c>
      <c r="D56" s="46">
        <v>5098962</v>
      </c>
      <c r="E56" s="46">
        <v>5098962</v>
      </c>
      <c r="F56" s="84">
        <v>0</v>
      </c>
      <c r="G56" s="58"/>
    </row>
    <row r="57" spans="1:7" x14ac:dyDescent="0.2">
      <c r="A57" s="7">
        <v>52</v>
      </c>
      <c r="B57" s="11" t="s">
        <v>105</v>
      </c>
      <c r="C57" s="29" t="s">
        <v>106</v>
      </c>
      <c r="D57" s="46">
        <v>21101455</v>
      </c>
      <c r="E57" s="46">
        <v>20235476</v>
      </c>
      <c r="F57" s="46">
        <v>865979</v>
      </c>
      <c r="G57" s="58"/>
    </row>
    <row r="58" spans="1:7" x14ac:dyDescent="0.2">
      <c r="A58" s="7">
        <v>53</v>
      </c>
      <c r="B58" s="12" t="s">
        <v>107</v>
      </c>
      <c r="C58" s="28" t="s">
        <v>108</v>
      </c>
      <c r="D58" s="46">
        <v>30575989</v>
      </c>
      <c r="E58" s="46">
        <v>30215164</v>
      </c>
      <c r="F58" s="84">
        <v>360825</v>
      </c>
      <c r="G58" s="58"/>
    </row>
    <row r="59" spans="1:7" x14ac:dyDescent="0.2">
      <c r="A59" s="7">
        <v>54</v>
      </c>
      <c r="B59" s="12" t="s">
        <v>109</v>
      </c>
      <c r="C59" s="28" t="s">
        <v>110</v>
      </c>
      <c r="D59" s="46">
        <v>51462145</v>
      </c>
      <c r="E59" s="46">
        <v>51462145</v>
      </c>
      <c r="F59" s="84">
        <v>0</v>
      </c>
      <c r="G59" s="58"/>
    </row>
    <row r="60" spans="1:7" x14ac:dyDescent="0.2">
      <c r="A60" s="7">
        <v>55</v>
      </c>
      <c r="B60" s="12" t="s">
        <v>111</v>
      </c>
      <c r="C60" s="28" t="s">
        <v>112</v>
      </c>
      <c r="D60" s="46">
        <v>8295647</v>
      </c>
      <c r="E60" s="46">
        <v>8223482</v>
      </c>
      <c r="F60" s="84">
        <v>72165</v>
      </c>
      <c r="G60" s="58"/>
    </row>
    <row r="61" spans="1:7" x14ac:dyDescent="0.2">
      <c r="A61" s="7">
        <v>56</v>
      </c>
      <c r="B61" s="12" t="s">
        <v>113</v>
      </c>
      <c r="C61" s="28" t="s">
        <v>114</v>
      </c>
      <c r="D61" s="46">
        <v>0</v>
      </c>
      <c r="E61" s="46">
        <v>0</v>
      </c>
      <c r="F61" s="84">
        <v>0</v>
      </c>
      <c r="G61" s="58"/>
    </row>
    <row r="62" spans="1:7" x14ac:dyDescent="0.2">
      <c r="A62" s="7">
        <v>57</v>
      </c>
      <c r="B62" s="12" t="s">
        <v>115</v>
      </c>
      <c r="C62" s="28" t="s">
        <v>116</v>
      </c>
      <c r="D62" s="46">
        <v>0</v>
      </c>
      <c r="E62" s="46">
        <v>0</v>
      </c>
      <c r="F62" s="84">
        <v>0</v>
      </c>
      <c r="G62" s="58"/>
    </row>
    <row r="63" spans="1:7" ht="17.25" customHeight="1" x14ac:dyDescent="0.2">
      <c r="A63" s="7">
        <v>58</v>
      </c>
      <c r="B63" s="12" t="s">
        <v>117</v>
      </c>
      <c r="C63" s="28" t="s">
        <v>118</v>
      </c>
      <c r="D63" s="46">
        <v>0</v>
      </c>
      <c r="E63" s="46">
        <v>0</v>
      </c>
      <c r="F63" s="84">
        <v>0</v>
      </c>
      <c r="G63" s="58"/>
    </row>
    <row r="64" spans="1:7" ht="15" customHeight="1" x14ac:dyDescent="0.2">
      <c r="A64" s="7">
        <v>59</v>
      </c>
      <c r="B64" s="11" t="s">
        <v>119</v>
      </c>
      <c r="C64" s="28" t="s">
        <v>120</v>
      </c>
      <c r="D64" s="46">
        <v>0</v>
      </c>
      <c r="E64" s="46">
        <v>0</v>
      </c>
      <c r="F64" s="84">
        <v>0</v>
      </c>
      <c r="G64" s="58"/>
    </row>
    <row r="65" spans="1:7" ht="16.5" customHeight="1" x14ac:dyDescent="0.2">
      <c r="A65" s="7">
        <v>60</v>
      </c>
      <c r="B65" s="14" t="s">
        <v>121</v>
      </c>
      <c r="C65" s="30" t="s">
        <v>122</v>
      </c>
      <c r="D65" s="46">
        <v>0</v>
      </c>
      <c r="E65" s="46">
        <v>0</v>
      </c>
      <c r="F65" s="85">
        <v>0</v>
      </c>
      <c r="G65" s="58"/>
    </row>
    <row r="66" spans="1:7" ht="17.25" customHeight="1" x14ac:dyDescent="0.2">
      <c r="A66" s="7">
        <v>61</v>
      </c>
      <c r="B66" s="11" t="s">
        <v>123</v>
      </c>
      <c r="C66" s="28" t="s">
        <v>124</v>
      </c>
      <c r="D66" s="46">
        <v>0</v>
      </c>
      <c r="E66" s="46">
        <v>0</v>
      </c>
      <c r="F66" s="84">
        <v>0</v>
      </c>
      <c r="G66" s="58"/>
    </row>
    <row r="67" spans="1:7" ht="12.75" customHeight="1" x14ac:dyDescent="0.2">
      <c r="A67" s="7">
        <v>62</v>
      </c>
      <c r="B67" s="12" t="s">
        <v>125</v>
      </c>
      <c r="C67" s="28" t="s">
        <v>126</v>
      </c>
      <c r="D67" s="46">
        <v>0</v>
      </c>
      <c r="E67" s="46">
        <v>0</v>
      </c>
      <c r="F67" s="84">
        <v>0</v>
      </c>
      <c r="G67" s="58"/>
    </row>
    <row r="68" spans="1:7" ht="27.75" customHeight="1" x14ac:dyDescent="0.2">
      <c r="A68" s="7">
        <v>63</v>
      </c>
      <c r="B68" s="8" t="s">
        <v>127</v>
      </c>
      <c r="C68" s="28" t="s">
        <v>128</v>
      </c>
      <c r="D68" s="46">
        <v>0</v>
      </c>
      <c r="E68" s="46">
        <v>0</v>
      </c>
      <c r="F68" s="84">
        <v>0</v>
      </c>
      <c r="G68" s="58"/>
    </row>
    <row r="69" spans="1:7" ht="24" x14ac:dyDescent="0.2">
      <c r="A69" s="7">
        <v>64</v>
      </c>
      <c r="B69" s="8" t="s">
        <v>129</v>
      </c>
      <c r="C69" s="28" t="s">
        <v>130</v>
      </c>
      <c r="D69" s="46">
        <v>0</v>
      </c>
      <c r="E69" s="46">
        <v>0</v>
      </c>
      <c r="F69" s="84">
        <v>0</v>
      </c>
      <c r="G69" s="58"/>
    </row>
    <row r="70" spans="1:7" x14ac:dyDescent="0.2">
      <c r="A70" s="7">
        <v>65</v>
      </c>
      <c r="B70" s="11" t="s">
        <v>131</v>
      </c>
      <c r="C70" s="28" t="s">
        <v>132</v>
      </c>
      <c r="D70" s="46">
        <v>0</v>
      </c>
      <c r="E70" s="46">
        <v>0</v>
      </c>
      <c r="F70" s="84">
        <v>0</v>
      </c>
      <c r="G70" s="58"/>
    </row>
    <row r="71" spans="1:7" x14ac:dyDescent="0.2">
      <c r="A71" s="7">
        <v>66</v>
      </c>
      <c r="B71" s="8" t="s">
        <v>133</v>
      </c>
      <c r="C71" s="28" t="s">
        <v>134</v>
      </c>
      <c r="D71" s="46">
        <v>0</v>
      </c>
      <c r="E71" s="46">
        <v>0</v>
      </c>
      <c r="F71" s="84">
        <v>0</v>
      </c>
      <c r="G71" s="58"/>
    </row>
    <row r="72" spans="1:7" x14ac:dyDescent="0.2">
      <c r="A72" s="7">
        <v>67</v>
      </c>
      <c r="B72" s="11" t="s">
        <v>135</v>
      </c>
      <c r="C72" s="28" t="s">
        <v>136</v>
      </c>
      <c r="D72" s="46">
        <v>0</v>
      </c>
      <c r="E72" s="46">
        <v>0</v>
      </c>
      <c r="F72" s="84">
        <v>0</v>
      </c>
      <c r="G72" s="58"/>
    </row>
    <row r="73" spans="1:7" x14ac:dyDescent="0.2">
      <c r="A73" s="7">
        <v>68</v>
      </c>
      <c r="B73" s="11" t="s">
        <v>137</v>
      </c>
      <c r="C73" s="28" t="s">
        <v>138</v>
      </c>
      <c r="D73" s="46">
        <v>0</v>
      </c>
      <c r="E73" s="46">
        <v>0</v>
      </c>
      <c r="F73" s="84">
        <v>0</v>
      </c>
      <c r="G73" s="58"/>
    </row>
    <row r="74" spans="1:7" x14ac:dyDescent="0.2">
      <c r="A74" s="7">
        <v>69</v>
      </c>
      <c r="B74" s="11" t="s">
        <v>139</v>
      </c>
      <c r="C74" s="28" t="s">
        <v>140</v>
      </c>
      <c r="D74" s="46">
        <v>0</v>
      </c>
      <c r="E74" s="46">
        <v>0</v>
      </c>
      <c r="F74" s="84">
        <v>0</v>
      </c>
      <c r="G74" s="58"/>
    </row>
    <row r="75" spans="1:7" x14ac:dyDescent="0.2">
      <c r="A75" s="7">
        <v>70</v>
      </c>
      <c r="B75" s="12" t="s">
        <v>141</v>
      </c>
      <c r="C75" s="28" t="s">
        <v>142</v>
      </c>
      <c r="D75" s="46">
        <v>0</v>
      </c>
      <c r="E75" s="46">
        <v>0</v>
      </c>
      <c r="F75" s="84">
        <v>0</v>
      </c>
      <c r="G75" s="58"/>
    </row>
    <row r="76" spans="1:7" x14ac:dyDescent="0.2">
      <c r="A76" s="7">
        <v>71</v>
      </c>
      <c r="B76" s="11" t="s">
        <v>143</v>
      </c>
      <c r="C76" s="29" t="s">
        <v>144</v>
      </c>
      <c r="D76" s="46">
        <v>0</v>
      </c>
      <c r="E76" s="46">
        <v>0</v>
      </c>
      <c r="F76" s="46">
        <v>0</v>
      </c>
      <c r="G76" s="58"/>
    </row>
    <row r="77" spans="1:7" x14ac:dyDescent="0.2">
      <c r="A77" s="7">
        <v>72</v>
      </c>
      <c r="B77" s="12" t="s">
        <v>145</v>
      </c>
      <c r="C77" s="28" t="s">
        <v>146</v>
      </c>
      <c r="D77" s="46">
        <v>0</v>
      </c>
      <c r="E77" s="46">
        <v>0</v>
      </c>
      <c r="F77" s="84">
        <v>0</v>
      </c>
      <c r="G77" s="58"/>
    </row>
    <row r="78" spans="1:7" x14ac:dyDescent="0.2">
      <c r="A78" s="7">
        <v>73</v>
      </c>
      <c r="B78" s="11" t="s">
        <v>147</v>
      </c>
      <c r="C78" s="28" t="s">
        <v>148</v>
      </c>
      <c r="D78" s="46">
        <v>0</v>
      </c>
      <c r="E78" s="46">
        <v>0</v>
      </c>
      <c r="F78" s="84">
        <v>0</v>
      </c>
      <c r="G78" s="58"/>
    </row>
    <row r="79" spans="1:7" x14ac:dyDescent="0.2">
      <c r="A79" s="7">
        <v>74</v>
      </c>
      <c r="B79" s="12" t="s">
        <v>149</v>
      </c>
      <c r="C79" s="28" t="s">
        <v>150</v>
      </c>
      <c r="D79" s="46">
        <v>0</v>
      </c>
      <c r="E79" s="46">
        <v>0</v>
      </c>
      <c r="F79" s="84">
        <v>0</v>
      </c>
      <c r="G79" s="58"/>
    </row>
    <row r="80" spans="1:7" x14ac:dyDescent="0.2">
      <c r="A80" s="7">
        <v>75</v>
      </c>
      <c r="B80" s="12" t="s">
        <v>151</v>
      </c>
      <c r="C80" s="28" t="s">
        <v>152</v>
      </c>
      <c r="D80" s="46">
        <v>0</v>
      </c>
      <c r="E80" s="46">
        <v>0</v>
      </c>
      <c r="F80" s="84">
        <v>0</v>
      </c>
      <c r="G80" s="58"/>
    </row>
    <row r="81" spans="1:7" ht="24" x14ac:dyDescent="0.2">
      <c r="A81" s="7">
        <v>76</v>
      </c>
      <c r="B81" s="20" t="s">
        <v>153</v>
      </c>
      <c r="C81" s="32" t="s">
        <v>154</v>
      </c>
      <c r="D81" s="46">
        <v>0</v>
      </c>
      <c r="E81" s="46">
        <v>0</v>
      </c>
      <c r="F81" s="87">
        <v>0</v>
      </c>
      <c r="G81" s="58"/>
    </row>
    <row r="82" spans="1:7" ht="24" x14ac:dyDescent="0.2">
      <c r="A82" s="7">
        <v>77</v>
      </c>
      <c r="B82" s="8" t="s">
        <v>155</v>
      </c>
      <c r="C82" s="28" t="s">
        <v>156</v>
      </c>
      <c r="D82" s="46">
        <v>0</v>
      </c>
      <c r="E82" s="46">
        <v>0</v>
      </c>
      <c r="F82" s="84">
        <v>0</v>
      </c>
      <c r="G82" s="58"/>
    </row>
    <row r="83" spans="1:7" ht="24" x14ac:dyDescent="0.2">
      <c r="A83" s="7">
        <v>78</v>
      </c>
      <c r="B83" s="11" t="s">
        <v>157</v>
      </c>
      <c r="C83" s="28" t="s">
        <v>158</v>
      </c>
      <c r="D83" s="46">
        <v>0</v>
      </c>
      <c r="E83" s="46">
        <v>0</v>
      </c>
      <c r="F83" s="84">
        <v>0</v>
      </c>
      <c r="G83" s="58"/>
    </row>
    <row r="84" spans="1:7" ht="24" x14ac:dyDescent="0.2">
      <c r="A84" s="7">
        <v>79</v>
      </c>
      <c r="B84" s="11" t="s">
        <v>159</v>
      </c>
      <c r="C84" s="28" t="s">
        <v>160</v>
      </c>
      <c r="D84" s="46">
        <v>0</v>
      </c>
      <c r="E84" s="46">
        <v>0</v>
      </c>
      <c r="F84" s="84">
        <v>0</v>
      </c>
      <c r="G84" s="58"/>
    </row>
    <row r="85" spans="1:7" ht="24" x14ac:dyDescent="0.2">
      <c r="A85" s="7">
        <v>80</v>
      </c>
      <c r="B85" s="8" t="s">
        <v>161</v>
      </c>
      <c r="C85" s="28" t="s">
        <v>162</v>
      </c>
      <c r="D85" s="46">
        <v>0</v>
      </c>
      <c r="E85" s="46">
        <v>0</v>
      </c>
      <c r="F85" s="84">
        <v>0</v>
      </c>
      <c r="G85" s="58"/>
    </row>
    <row r="86" spans="1:7" ht="24" x14ac:dyDescent="0.2">
      <c r="A86" s="7">
        <v>81</v>
      </c>
      <c r="B86" s="8" t="s">
        <v>163</v>
      </c>
      <c r="C86" s="28" t="s">
        <v>164</v>
      </c>
      <c r="D86" s="46">
        <v>0</v>
      </c>
      <c r="E86" s="46">
        <v>0</v>
      </c>
      <c r="F86" s="84">
        <v>0</v>
      </c>
      <c r="G86" s="58"/>
    </row>
    <row r="87" spans="1:7" ht="24" x14ac:dyDescent="0.2">
      <c r="A87" s="7">
        <v>82</v>
      </c>
      <c r="B87" s="8" t="s">
        <v>165</v>
      </c>
      <c r="C87" s="28" t="s">
        <v>166</v>
      </c>
      <c r="D87" s="46">
        <v>0</v>
      </c>
      <c r="E87" s="46">
        <v>0</v>
      </c>
      <c r="F87" s="84">
        <v>0</v>
      </c>
      <c r="G87" s="58"/>
    </row>
    <row r="88" spans="1:7" x14ac:dyDescent="0.2">
      <c r="A88" s="7">
        <v>83</v>
      </c>
      <c r="B88" s="12" t="s">
        <v>167</v>
      </c>
      <c r="C88" s="28" t="s">
        <v>168</v>
      </c>
      <c r="D88" s="46">
        <v>0</v>
      </c>
      <c r="E88" s="46">
        <v>0</v>
      </c>
      <c r="F88" s="84">
        <v>0</v>
      </c>
      <c r="G88" s="58"/>
    </row>
    <row r="89" spans="1:7" x14ac:dyDescent="0.2">
      <c r="A89" s="7">
        <v>84</v>
      </c>
      <c r="B89" s="8" t="s">
        <v>169</v>
      </c>
      <c r="C89" s="28" t="s">
        <v>170</v>
      </c>
      <c r="D89" s="46">
        <v>0</v>
      </c>
      <c r="E89" s="46">
        <v>0</v>
      </c>
      <c r="F89" s="84">
        <v>0</v>
      </c>
      <c r="G89" s="58"/>
    </row>
    <row r="90" spans="1:7" x14ac:dyDescent="0.2">
      <c r="A90" s="7">
        <v>85</v>
      </c>
      <c r="B90" s="12" t="s">
        <v>171</v>
      </c>
      <c r="C90" s="28" t="s">
        <v>172</v>
      </c>
      <c r="D90" s="46">
        <v>0</v>
      </c>
      <c r="E90" s="46">
        <v>0</v>
      </c>
      <c r="F90" s="84">
        <v>0</v>
      </c>
      <c r="G90" s="58"/>
    </row>
    <row r="91" spans="1:7" x14ac:dyDescent="0.2">
      <c r="A91" s="7">
        <v>86</v>
      </c>
      <c r="B91" s="14" t="s">
        <v>173</v>
      </c>
      <c r="C91" s="30" t="s">
        <v>174</v>
      </c>
      <c r="D91" s="46">
        <v>0</v>
      </c>
      <c r="E91" s="46">
        <v>0</v>
      </c>
      <c r="F91" s="85">
        <v>0</v>
      </c>
      <c r="G91" s="58"/>
    </row>
    <row r="92" spans="1:7" x14ac:dyDescent="0.2">
      <c r="A92" s="7">
        <v>87</v>
      </c>
      <c r="B92" s="8" t="s">
        <v>175</v>
      </c>
      <c r="C92" s="28" t="s">
        <v>176</v>
      </c>
      <c r="D92" s="46">
        <v>0</v>
      </c>
      <c r="E92" s="46">
        <v>0</v>
      </c>
      <c r="F92" s="84">
        <v>0</v>
      </c>
      <c r="G92" s="58"/>
    </row>
    <row r="93" spans="1:7" x14ac:dyDescent="0.2">
      <c r="A93" s="7">
        <v>88</v>
      </c>
      <c r="B93" s="8" t="s">
        <v>177</v>
      </c>
      <c r="C93" s="28" t="s">
        <v>178</v>
      </c>
      <c r="D93" s="46">
        <v>0</v>
      </c>
      <c r="E93" s="46">
        <v>0</v>
      </c>
      <c r="F93" s="84">
        <v>0</v>
      </c>
      <c r="G93" s="58"/>
    </row>
    <row r="94" spans="1:7" ht="13.5" customHeight="1" x14ac:dyDescent="0.2">
      <c r="A94" s="7">
        <v>89</v>
      </c>
      <c r="B94" s="14" t="s">
        <v>179</v>
      </c>
      <c r="C94" s="30" t="s">
        <v>180</v>
      </c>
      <c r="D94" s="46">
        <v>0</v>
      </c>
      <c r="E94" s="46">
        <v>0</v>
      </c>
      <c r="F94" s="85">
        <v>0</v>
      </c>
      <c r="G94" s="58"/>
    </row>
    <row r="95" spans="1:7" ht="14.25" customHeight="1" x14ac:dyDescent="0.2">
      <c r="A95" s="7">
        <v>90</v>
      </c>
      <c r="B95" s="8" t="s">
        <v>181</v>
      </c>
      <c r="C95" s="28" t="s">
        <v>182</v>
      </c>
      <c r="D95" s="46">
        <v>0</v>
      </c>
      <c r="E95" s="46">
        <v>0</v>
      </c>
      <c r="F95" s="84">
        <v>0</v>
      </c>
      <c r="G95" s="58"/>
    </row>
    <row r="96" spans="1:7" x14ac:dyDescent="0.2">
      <c r="A96" s="7">
        <v>91</v>
      </c>
      <c r="B96" s="14" t="s">
        <v>183</v>
      </c>
      <c r="C96" s="30" t="s">
        <v>184</v>
      </c>
      <c r="D96" s="46">
        <v>0</v>
      </c>
      <c r="E96" s="46">
        <v>0</v>
      </c>
      <c r="F96" s="85">
        <v>0</v>
      </c>
      <c r="G96" s="58"/>
    </row>
    <row r="97" spans="1:7" x14ac:dyDescent="0.2">
      <c r="A97" s="7">
        <v>92</v>
      </c>
      <c r="B97" s="11" t="s">
        <v>185</v>
      </c>
      <c r="C97" s="28" t="s">
        <v>186</v>
      </c>
      <c r="D97" s="46">
        <v>1203749167</v>
      </c>
      <c r="E97" s="46">
        <v>1083261021</v>
      </c>
      <c r="F97" s="84">
        <v>1086585</v>
      </c>
      <c r="G97" s="58">
        <v>119401561</v>
      </c>
    </row>
    <row r="98" spans="1:7" x14ac:dyDescent="0.2">
      <c r="A98" s="7">
        <v>93</v>
      </c>
      <c r="B98" s="12" t="s">
        <v>187</v>
      </c>
      <c r="C98" s="28" t="s">
        <v>188</v>
      </c>
      <c r="D98" s="46">
        <v>0</v>
      </c>
      <c r="E98" s="46">
        <v>0</v>
      </c>
      <c r="F98" s="84">
        <v>0</v>
      </c>
      <c r="G98" s="58"/>
    </row>
    <row r="99" spans="1:7" ht="24" x14ac:dyDescent="0.2">
      <c r="A99" s="7">
        <v>94</v>
      </c>
      <c r="B99" s="11" t="s">
        <v>189</v>
      </c>
      <c r="C99" s="29" t="s">
        <v>190</v>
      </c>
      <c r="D99" s="46">
        <v>0</v>
      </c>
      <c r="E99" s="46">
        <v>0</v>
      </c>
      <c r="F99" s="46">
        <v>0</v>
      </c>
      <c r="G99" s="58"/>
    </row>
    <row r="100" spans="1:7" x14ac:dyDescent="0.2">
      <c r="A100" s="7">
        <v>95</v>
      </c>
      <c r="B100" s="11" t="s">
        <v>191</v>
      </c>
      <c r="C100" s="30" t="s">
        <v>192</v>
      </c>
      <c r="D100" s="46">
        <v>0</v>
      </c>
      <c r="E100" s="46">
        <v>0</v>
      </c>
      <c r="F100" s="85">
        <v>0</v>
      </c>
      <c r="G100" s="58"/>
    </row>
    <row r="101" spans="1:7" x14ac:dyDescent="0.2">
      <c r="A101" s="7">
        <v>96</v>
      </c>
      <c r="B101" s="12" t="s">
        <v>193</v>
      </c>
      <c r="C101" s="28" t="s">
        <v>194</v>
      </c>
      <c r="D101" s="46">
        <v>0</v>
      </c>
      <c r="E101" s="46">
        <v>0</v>
      </c>
      <c r="F101" s="84">
        <v>0</v>
      </c>
      <c r="G101" s="58"/>
    </row>
    <row r="102" spans="1:7" x14ac:dyDescent="0.2">
      <c r="A102" s="7">
        <v>97</v>
      </c>
      <c r="B102" s="11" t="s">
        <v>195</v>
      </c>
      <c r="C102" s="33" t="s">
        <v>196</v>
      </c>
      <c r="D102" s="46">
        <v>14000400</v>
      </c>
      <c r="E102" s="46">
        <v>13783905</v>
      </c>
      <c r="F102" s="88">
        <v>216495</v>
      </c>
      <c r="G102" s="58"/>
    </row>
    <row r="103" spans="1:7" x14ac:dyDescent="0.2">
      <c r="A103" s="7">
        <v>98</v>
      </c>
      <c r="B103" s="12" t="s">
        <v>197</v>
      </c>
      <c r="C103" s="28" t="s">
        <v>198</v>
      </c>
      <c r="D103" s="46">
        <v>0</v>
      </c>
      <c r="E103" s="46">
        <v>0</v>
      </c>
      <c r="F103" s="84">
        <v>0</v>
      </c>
      <c r="G103" s="58"/>
    </row>
    <row r="104" spans="1:7" x14ac:dyDescent="0.2">
      <c r="A104" s="7">
        <v>99</v>
      </c>
      <c r="B104" s="12" t="s">
        <v>199</v>
      </c>
      <c r="C104" s="28" t="s">
        <v>200</v>
      </c>
      <c r="D104" s="46">
        <v>38949915</v>
      </c>
      <c r="E104" s="46">
        <v>38516925</v>
      </c>
      <c r="F104" s="84">
        <v>432990</v>
      </c>
      <c r="G104" s="58"/>
    </row>
    <row r="105" spans="1:7" x14ac:dyDescent="0.2">
      <c r="A105" s="7">
        <v>100</v>
      </c>
      <c r="B105" s="11" t="s">
        <v>201</v>
      </c>
      <c r="C105" s="30" t="s">
        <v>202</v>
      </c>
      <c r="D105" s="46">
        <v>0</v>
      </c>
      <c r="E105" s="46">
        <v>0</v>
      </c>
      <c r="F105" s="85">
        <v>0</v>
      </c>
      <c r="G105" s="58"/>
    </row>
    <row r="106" spans="1:7" x14ac:dyDescent="0.2">
      <c r="A106" s="7">
        <v>101</v>
      </c>
      <c r="B106" s="11" t="s">
        <v>203</v>
      </c>
      <c r="C106" s="29" t="s">
        <v>204</v>
      </c>
      <c r="D106" s="46">
        <v>22172712</v>
      </c>
      <c r="E106" s="46">
        <v>21231691</v>
      </c>
      <c r="F106" s="46">
        <v>941021</v>
      </c>
      <c r="G106" s="58"/>
    </row>
    <row r="107" spans="1:7" x14ac:dyDescent="0.2">
      <c r="A107" s="7">
        <v>102</v>
      </c>
      <c r="B107" s="8" t="s">
        <v>205</v>
      </c>
      <c r="C107" s="29" t="s">
        <v>206</v>
      </c>
      <c r="D107" s="46">
        <v>43040665</v>
      </c>
      <c r="E107" s="46">
        <v>42752005</v>
      </c>
      <c r="F107" s="46">
        <v>288660</v>
      </c>
      <c r="G107" s="58"/>
    </row>
    <row r="108" spans="1:7" x14ac:dyDescent="0.2">
      <c r="A108" s="7">
        <v>103</v>
      </c>
      <c r="B108" s="8" t="s">
        <v>207</v>
      </c>
      <c r="C108" s="29" t="s">
        <v>208</v>
      </c>
      <c r="D108" s="46">
        <v>36662181</v>
      </c>
      <c r="E108" s="46">
        <v>36301356</v>
      </c>
      <c r="F108" s="46">
        <v>360825</v>
      </c>
      <c r="G108" s="58"/>
    </row>
    <row r="109" spans="1:7" x14ac:dyDescent="0.2">
      <c r="A109" s="7">
        <v>104</v>
      </c>
      <c r="B109" s="12" t="s">
        <v>209</v>
      </c>
      <c r="C109" s="28" t="s">
        <v>210</v>
      </c>
      <c r="D109" s="46">
        <v>0</v>
      </c>
      <c r="E109" s="46">
        <v>0</v>
      </c>
      <c r="F109" s="84">
        <v>0</v>
      </c>
      <c r="G109" s="58"/>
    </row>
    <row r="110" spans="1:7" x14ac:dyDescent="0.2">
      <c r="A110" s="7">
        <v>105</v>
      </c>
      <c r="B110" s="14" t="s">
        <v>211</v>
      </c>
      <c r="C110" s="30" t="s">
        <v>212</v>
      </c>
      <c r="D110" s="46">
        <v>20907162</v>
      </c>
      <c r="E110" s="46">
        <v>20041183</v>
      </c>
      <c r="F110" s="85">
        <v>865979</v>
      </c>
      <c r="G110" s="58"/>
    </row>
    <row r="111" spans="1:7" x14ac:dyDescent="0.2">
      <c r="A111" s="7">
        <v>106</v>
      </c>
      <c r="B111" s="8" t="s">
        <v>213</v>
      </c>
      <c r="C111" s="29" t="s">
        <v>214</v>
      </c>
      <c r="D111" s="46">
        <v>0</v>
      </c>
      <c r="E111" s="46">
        <v>0</v>
      </c>
      <c r="F111" s="46">
        <v>0</v>
      </c>
      <c r="G111" s="58"/>
    </row>
    <row r="112" spans="1:7" x14ac:dyDescent="0.2">
      <c r="A112" s="7">
        <v>107</v>
      </c>
      <c r="B112" s="11" t="s">
        <v>215</v>
      </c>
      <c r="C112" s="29" t="s">
        <v>216</v>
      </c>
      <c r="D112" s="46">
        <f>E112+F112</f>
        <v>87336878</v>
      </c>
      <c r="E112" s="46">
        <v>86326568</v>
      </c>
      <c r="F112" s="46">
        <v>1010310</v>
      </c>
      <c r="G112" s="58"/>
    </row>
    <row r="113" spans="1:7" x14ac:dyDescent="0.2">
      <c r="A113" s="7">
        <v>108</v>
      </c>
      <c r="B113" s="12" t="s">
        <v>217</v>
      </c>
      <c r="C113" s="28" t="s">
        <v>218</v>
      </c>
      <c r="D113" s="46">
        <v>15081918</v>
      </c>
      <c r="E113" s="46">
        <v>14865423</v>
      </c>
      <c r="F113" s="84">
        <v>216495</v>
      </c>
      <c r="G113" s="58"/>
    </row>
    <row r="114" spans="1:7" ht="12" customHeight="1" x14ac:dyDescent="0.2">
      <c r="A114" s="7">
        <v>109</v>
      </c>
      <c r="B114" s="12" t="s">
        <v>219</v>
      </c>
      <c r="C114" s="28" t="s">
        <v>220</v>
      </c>
      <c r="D114" s="46">
        <v>22469524</v>
      </c>
      <c r="E114" s="46">
        <v>22253029</v>
      </c>
      <c r="F114" s="84">
        <v>216495</v>
      </c>
      <c r="G114" s="58"/>
    </row>
    <row r="115" spans="1:7" x14ac:dyDescent="0.2">
      <c r="A115" s="7">
        <v>110</v>
      </c>
      <c r="B115" s="8" t="s">
        <v>221</v>
      </c>
      <c r="C115" s="29" t="s">
        <v>222</v>
      </c>
      <c r="D115" s="46">
        <v>38631550</v>
      </c>
      <c r="E115" s="46">
        <v>37549077</v>
      </c>
      <c r="F115" s="46">
        <v>1082473</v>
      </c>
      <c r="G115" s="58"/>
    </row>
    <row r="116" spans="1:7" x14ac:dyDescent="0.2">
      <c r="A116" s="7">
        <v>111</v>
      </c>
      <c r="B116" s="11" t="s">
        <v>223</v>
      </c>
      <c r="C116" s="29" t="s">
        <v>224</v>
      </c>
      <c r="D116" s="46">
        <v>17510726</v>
      </c>
      <c r="E116" s="46">
        <v>17294231</v>
      </c>
      <c r="F116" s="46">
        <v>216495</v>
      </c>
      <c r="G116" s="58"/>
    </row>
    <row r="117" spans="1:7" x14ac:dyDescent="0.2">
      <c r="A117" s="7">
        <v>112</v>
      </c>
      <c r="B117" s="8" t="s">
        <v>225</v>
      </c>
      <c r="C117" s="28" t="s">
        <v>226</v>
      </c>
      <c r="D117" s="46">
        <v>0</v>
      </c>
      <c r="E117" s="46">
        <v>0</v>
      </c>
      <c r="F117" s="84">
        <v>0</v>
      </c>
      <c r="G117" s="58"/>
    </row>
    <row r="118" spans="1:7" x14ac:dyDescent="0.2">
      <c r="A118" s="7">
        <v>113</v>
      </c>
      <c r="B118" s="8" t="s">
        <v>227</v>
      </c>
      <c r="C118" s="29" t="s">
        <v>228</v>
      </c>
      <c r="D118" s="46">
        <v>0</v>
      </c>
      <c r="E118" s="46">
        <v>0</v>
      </c>
      <c r="F118" s="46">
        <v>0</v>
      </c>
      <c r="G118" s="58"/>
    </row>
    <row r="119" spans="1:7" x14ac:dyDescent="0.2">
      <c r="A119" s="7">
        <v>114</v>
      </c>
      <c r="B119" s="12" t="s">
        <v>229</v>
      </c>
      <c r="C119" s="28" t="s">
        <v>230</v>
      </c>
      <c r="D119" s="46">
        <v>0</v>
      </c>
      <c r="E119" s="46">
        <v>0</v>
      </c>
      <c r="F119" s="84">
        <v>0</v>
      </c>
      <c r="G119" s="58"/>
    </row>
    <row r="120" spans="1:7" ht="13.5" customHeight="1" x14ac:dyDescent="0.2">
      <c r="A120" s="7">
        <v>115</v>
      </c>
      <c r="B120" s="12" t="s">
        <v>231</v>
      </c>
      <c r="C120" s="28" t="s">
        <v>232</v>
      </c>
      <c r="D120" s="46">
        <v>0</v>
      </c>
      <c r="E120" s="46">
        <v>0</v>
      </c>
      <c r="F120" s="84">
        <v>0</v>
      </c>
      <c r="G120" s="58"/>
    </row>
    <row r="121" spans="1:7" x14ac:dyDescent="0.2">
      <c r="A121" s="7">
        <v>116</v>
      </c>
      <c r="B121" s="12" t="s">
        <v>233</v>
      </c>
      <c r="C121" s="28" t="s">
        <v>234</v>
      </c>
      <c r="D121" s="46">
        <v>0</v>
      </c>
      <c r="E121" s="46">
        <v>0</v>
      </c>
      <c r="F121" s="84">
        <v>0</v>
      </c>
      <c r="G121" s="58"/>
    </row>
    <row r="122" spans="1:7" ht="24" x14ac:dyDescent="0.2">
      <c r="A122" s="7">
        <v>117</v>
      </c>
      <c r="B122" s="12" t="s">
        <v>235</v>
      </c>
      <c r="C122" s="28" t="s">
        <v>236</v>
      </c>
      <c r="D122" s="46">
        <v>0</v>
      </c>
      <c r="E122" s="46">
        <v>0</v>
      </c>
      <c r="F122" s="84">
        <v>0</v>
      </c>
      <c r="G122" s="58"/>
    </row>
    <row r="123" spans="1:7" x14ac:dyDescent="0.2">
      <c r="A123" s="7">
        <v>118</v>
      </c>
      <c r="B123" s="12" t="s">
        <v>237</v>
      </c>
      <c r="C123" s="28" t="s">
        <v>238</v>
      </c>
      <c r="D123" s="46">
        <v>0</v>
      </c>
      <c r="E123" s="46">
        <v>0</v>
      </c>
      <c r="F123" s="84">
        <v>0</v>
      </c>
      <c r="G123" s="58"/>
    </row>
    <row r="124" spans="1:7" ht="12.75" customHeight="1" x14ac:dyDescent="0.2">
      <c r="A124" s="7">
        <v>119</v>
      </c>
      <c r="B124" s="12" t="s">
        <v>239</v>
      </c>
      <c r="C124" s="28" t="s">
        <v>240</v>
      </c>
      <c r="D124" s="46">
        <v>0</v>
      </c>
      <c r="E124" s="46">
        <v>0</v>
      </c>
      <c r="F124" s="84">
        <v>0</v>
      </c>
      <c r="G124" s="58"/>
    </row>
    <row r="125" spans="1:7" x14ac:dyDescent="0.2">
      <c r="A125" s="7">
        <v>120</v>
      </c>
      <c r="B125" s="22" t="s">
        <v>241</v>
      </c>
      <c r="C125" s="34" t="s">
        <v>242</v>
      </c>
      <c r="D125" s="46">
        <v>0</v>
      </c>
      <c r="E125" s="46">
        <v>0</v>
      </c>
      <c r="F125" s="89">
        <v>0</v>
      </c>
      <c r="G125" s="58"/>
    </row>
    <row r="126" spans="1:7" x14ac:dyDescent="0.2">
      <c r="A126" s="7">
        <v>121</v>
      </c>
      <c r="B126" s="11" t="s">
        <v>243</v>
      </c>
      <c r="C126" s="29" t="s">
        <v>244</v>
      </c>
      <c r="D126" s="46">
        <v>0</v>
      </c>
      <c r="E126" s="46">
        <v>0</v>
      </c>
      <c r="F126" s="46">
        <v>0</v>
      </c>
      <c r="G126" s="58"/>
    </row>
    <row r="127" spans="1:7" x14ac:dyDescent="0.2">
      <c r="A127" s="7">
        <v>122</v>
      </c>
      <c r="B127" s="12" t="s">
        <v>245</v>
      </c>
      <c r="C127" s="28" t="s">
        <v>246</v>
      </c>
      <c r="D127" s="46">
        <v>0</v>
      </c>
      <c r="E127" s="46">
        <v>0</v>
      </c>
      <c r="F127" s="84">
        <v>0</v>
      </c>
      <c r="G127" s="58"/>
    </row>
    <row r="128" spans="1:7" x14ac:dyDescent="0.2">
      <c r="A128" s="7">
        <v>123</v>
      </c>
      <c r="B128" s="8" t="s">
        <v>247</v>
      </c>
      <c r="C128" s="35" t="s">
        <v>248</v>
      </c>
      <c r="D128" s="46">
        <v>0</v>
      </c>
      <c r="E128" s="46">
        <v>0</v>
      </c>
      <c r="F128" s="84">
        <v>0</v>
      </c>
      <c r="G128" s="58"/>
    </row>
    <row r="129" spans="1:7" ht="24" x14ac:dyDescent="0.2">
      <c r="A129" s="7">
        <v>124</v>
      </c>
      <c r="B129" s="12" t="s">
        <v>249</v>
      </c>
      <c r="C129" s="28" t="s">
        <v>250</v>
      </c>
      <c r="D129" s="46">
        <v>0</v>
      </c>
      <c r="E129" s="46">
        <v>0</v>
      </c>
      <c r="F129" s="84">
        <v>0</v>
      </c>
      <c r="G129" s="58"/>
    </row>
    <row r="130" spans="1:7" ht="21.75" customHeight="1" x14ac:dyDescent="0.2">
      <c r="A130" s="7">
        <v>125</v>
      </c>
      <c r="B130" s="12" t="s">
        <v>251</v>
      </c>
      <c r="C130" s="28" t="s">
        <v>252</v>
      </c>
      <c r="D130" s="46">
        <v>0</v>
      </c>
      <c r="E130" s="46">
        <v>0</v>
      </c>
      <c r="F130" s="84">
        <v>0</v>
      </c>
      <c r="G130" s="58"/>
    </row>
    <row r="131" spans="1:7" x14ac:dyDescent="0.2">
      <c r="A131" s="7">
        <v>126</v>
      </c>
      <c r="B131" s="11" t="s">
        <v>253</v>
      </c>
      <c r="C131" s="28" t="s">
        <v>254</v>
      </c>
      <c r="D131" s="46">
        <v>0</v>
      </c>
      <c r="E131" s="46">
        <v>0</v>
      </c>
      <c r="F131" s="84">
        <v>0</v>
      </c>
      <c r="G131" s="58"/>
    </row>
    <row r="132" spans="1:7" x14ac:dyDescent="0.2">
      <c r="A132" s="7">
        <v>127</v>
      </c>
      <c r="B132" s="14" t="s">
        <v>255</v>
      </c>
      <c r="C132" s="30" t="s">
        <v>256</v>
      </c>
      <c r="D132" s="46">
        <v>0</v>
      </c>
      <c r="E132" s="46">
        <v>0</v>
      </c>
      <c r="F132" s="85">
        <v>0</v>
      </c>
      <c r="G132" s="58"/>
    </row>
    <row r="133" spans="1:7" x14ac:dyDescent="0.2">
      <c r="A133" s="7">
        <v>128</v>
      </c>
      <c r="B133" s="12" t="s">
        <v>257</v>
      </c>
      <c r="C133" s="28" t="s">
        <v>258</v>
      </c>
      <c r="D133" s="46">
        <v>0</v>
      </c>
      <c r="E133" s="46">
        <v>0</v>
      </c>
      <c r="F133" s="84">
        <v>0</v>
      </c>
      <c r="G133" s="58"/>
    </row>
    <row r="134" spans="1:7" ht="24" customHeight="1" x14ac:dyDescent="0.2">
      <c r="A134" s="7">
        <v>129</v>
      </c>
      <c r="B134" s="8" t="s">
        <v>259</v>
      </c>
      <c r="C134" s="29" t="s">
        <v>260</v>
      </c>
      <c r="D134" s="46">
        <v>0</v>
      </c>
      <c r="E134" s="46">
        <v>0</v>
      </c>
      <c r="F134" s="46">
        <v>0</v>
      </c>
      <c r="G134" s="58"/>
    </row>
    <row r="135" spans="1:7" x14ac:dyDescent="0.2">
      <c r="A135" s="7">
        <v>130</v>
      </c>
      <c r="B135" s="11" t="s">
        <v>261</v>
      </c>
      <c r="C135" s="29" t="s">
        <v>262</v>
      </c>
      <c r="D135" s="46">
        <v>0</v>
      </c>
      <c r="E135" s="46">
        <v>0</v>
      </c>
      <c r="F135" s="46">
        <v>0</v>
      </c>
      <c r="G135" s="58"/>
    </row>
    <row r="136" spans="1:7" x14ac:dyDescent="0.2">
      <c r="A136" s="7">
        <v>131</v>
      </c>
      <c r="B136" s="12" t="s">
        <v>263</v>
      </c>
      <c r="C136" s="28" t="s">
        <v>264</v>
      </c>
      <c r="D136" s="46">
        <v>0</v>
      </c>
      <c r="E136" s="46">
        <v>0</v>
      </c>
      <c r="F136" s="84">
        <v>0</v>
      </c>
      <c r="G136" s="58"/>
    </row>
    <row r="137" spans="1:7" x14ac:dyDescent="0.2">
      <c r="A137" s="7">
        <v>132</v>
      </c>
      <c r="B137" s="12" t="s">
        <v>265</v>
      </c>
      <c r="C137" s="28" t="s">
        <v>266</v>
      </c>
      <c r="D137" s="46">
        <v>0</v>
      </c>
      <c r="E137" s="46">
        <v>0</v>
      </c>
      <c r="F137" s="84">
        <v>0</v>
      </c>
      <c r="G137" s="58"/>
    </row>
    <row r="138" spans="1:7" ht="13.5" customHeight="1" x14ac:dyDescent="0.2">
      <c r="A138" s="7">
        <v>133</v>
      </c>
      <c r="B138" s="12" t="s">
        <v>267</v>
      </c>
      <c r="C138" s="28" t="s">
        <v>268</v>
      </c>
      <c r="D138" s="46">
        <v>0</v>
      </c>
      <c r="E138" s="46">
        <v>0</v>
      </c>
      <c r="F138" s="84">
        <v>0</v>
      </c>
      <c r="G138" s="58"/>
    </row>
    <row r="139" spans="1:7" x14ac:dyDescent="0.2">
      <c r="A139" s="7">
        <v>134</v>
      </c>
      <c r="B139" s="12" t="s">
        <v>269</v>
      </c>
      <c r="C139" s="28" t="s">
        <v>270</v>
      </c>
      <c r="D139" s="46">
        <v>0</v>
      </c>
      <c r="E139" s="46">
        <v>0</v>
      </c>
      <c r="F139" s="84">
        <v>0</v>
      </c>
      <c r="G139" s="58"/>
    </row>
    <row r="140" spans="1:7" x14ac:dyDescent="0.2">
      <c r="A140" s="7">
        <v>135</v>
      </c>
      <c r="B140" s="12" t="s">
        <v>271</v>
      </c>
      <c r="C140" s="28" t="s">
        <v>272</v>
      </c>
      <c r="D140" s="46">
        <v>0</v>
      </c>
      <c r="E140" s="46">
        <v>0</v>
      </c>
      <c r="F140" s="84">
        <v>0</v>
      </c>
      <c r="G140" s="58"/>
    </row>
    <row r="141" spans="1:7" x14ac:dyDescent="0.2">
      <c r="A141" s="7">
        <v>136</v>
      </c>
      <c r="B141" s="8" t="s">
        <v>273</v>
      </c>
      <c r="C141" s="29" t="s">
        <v>274</v>
      </c>
      <c r="D141" s="46">
        <v>0</v>
      </c>
      <c r="E141" s="46">
        <v>0</v>
      </c>
      <c r="F141" s="46">
        <v>0</v>
      </c>
      <c r="G141" s="58"/>
    </row>
    <row r="142" spans="1:7" ht="10.5" customHeight="1" x14ac:dyDescent="0.2">
      <c r="A142" s="7">
        <v>137</v>
      </c>
      <c r="B142" s="12" t="s">
        <v>275</v>
      </c>
      <c r="C142" s="28" t="s">
        <v>276</v>
      </c>
      <c r="D142" s="46">
        <v>0</v>
      </c>
      <c r="E142" s="46">
        <v>0</v>
      </c>
      <c r="F142" s="84">
        <v>0</v>
      </c>
      <c r="G142" s="58"/>
    </row>
    <row r="143" spans="1:7" x14ac:dyDescent="0.2">
      <c r="A143" s="7">
        <v>138</v>
      </c>
      <c r="B143" s="8" t="s">
        <v>277</v>
      </c>
      <c r="C143" s="28" t="s">
        <v>278</v>
      </c>
      <c r="D143" s="46">
        <v>0</v>
      </c>
      <c r="E143" s="46">
        <v>0</v>
      </c>
      <c r="F143" s="84">
        <v>0</v>
      </c>
      <c r="G143" s="58"/>
    </row>
    <row r="144" spans="1:7" x14ac:dyDescent="0.2">
      <c r="A144" s="7">
        <v>139</v>
      </c>
      <c r="B144" s="14" t="s">
        <v>279</v>
      </c>
      <c r="C144" s="30" t="s">
        <v>280</v>
      </c>
      <c r="D144" s="46">
        <v>0</v>
      </c>
      <c r="E144" s="46">
        <v>0</v>
      </c>
      <c r="F144" s="85">
        <v>0</v>
      </c>
      <c r="G144" s="58"/>
    </row>
    <row r="145" spans="1:7" x14ac:dyDescent="0.2">
      <c r="A145" s="7">
        <v>140</v>
      </c>
      <c r="B145" s="12" t="s">
        <v>281</v>
      </c>
      <c r="C145" s="28" t="s">
        <v>282</v>
      </c>
      <c r="D145" s="46">
        <v>0</v>
      </c>
      <c r="E145" s="46">
        <v>0</v>
      </c>
      <c r="F145" s="84">
        <v>0</v>
      </c>
      <c r="G145" s="58"/>
    </row>
    <row r="146" spans="1:7" x14ac:dyDescent="0.2">
      <c r="A146" s="7">
        <v>141</v>
      </c>
      <c r="B146" s="12" t="s">
        <v>283</v>
      </c>
      <c r="C146" s="28" t="s">
        <v>284</v>
      </c>
      <c r="D146" s="46">
        <v>0</v>
      </c>
      <c r="E146" s="46">
        <v>0</v>
      </c>
      <c r="F146" s="84">
        <v>0</v>
      </c>
      <c r="G146" s="58"/>
    </row>
    <row r="147" spans="1:7" x14ac:dyDescent="0.2">
      <c r="A147" s="7">
        <v>142</v>
      </c>
      <c r="B147" s="12" t="s">
        <v>285</v>
      </c>
      <c r="C147" s="28" t="s">
        <v>286</v>
      </c>
      <c r="D147" s="46">
        <v>0</v>
      </c>
      <c r="E147" s="46">
        <v>0</v>
      </c>
      <c r="F147" s="84">
        <v>0</v>
      </c>
      <c r="G147" s="58"/>
    </row>
    <row r="148" spans="1:7" x14ac:dyDescent="0.2">
      <c r="A148" s="7">
        <v>143</v>
      </c>
      <c r="B148" s="14" t="s">
        <v>287</v>
      </c>
      <c r="C148" s="30" t="s">
        <v>288</v>
      </c>
      <c r="D148" s="46">
        <v>0</v>
      </c>
      <c r="E148" s="46">
        <v>0</v>
      </c>
      <c r="F148" s="85">
        <v>0</v>
      </c>
      <c r="G148" s="58"/>
    </row>
    <row r="149" spans="1:7" x14ac:dyDescent="0.2">
      <c r="A149" s="7">
        <v>144</v>
      </c>
      <c r="B149" s="11" t="s">
        <v>289</v>
      </c>
      <c r="C149" s="30" t="s">
        <v>290</v>
      </c>
      <c r="D149" s="46">
        <v>0</v>
      </c>
      <c r="E149" s="46">
        <v>0</v>
      </c>
      <c r="F149" s="85">
        <v>0</v>
      </c>
      <c r="G149" s="58"/>
    </row>
    <row r="150" spans="1:7" x14ac:dyDescent="0.2">
      <c r="A150" s="7">
        <v>145</v>
      </c>
      <c r="B150" s="12" t="s">
        <v>291</v>
      </c>
      <c r="C150" s="28" t="s">
        <v>292</v>
      </c>
      <c r="D150" s="46">
        <v>0</v>
      </c>
      <c r="E150" s="46">
        <v>0</v>
      </c>
      <c r="F150" s="84">
        <v>0</v>
      </c>
      <c r="G150" s="58"/>
    </row>
    <row r="151" spans="1:7" x14ac:dyDescent="0.2">
      <c r="A151" s="7">
        <v>146</v>
      </c>
      <c r="B151" s="8" t="s">
        <v>293</v>
      </c>
      <c r="C151" s="29" t="s">
        <v>294</v>
      </c>
      <c r="D151" s="46">
        <v>0</v>
      </c>
      <c r="E151" s="46">
        <v>0</v>
      </c>
      <c r="F151" s="46">
        <v>0</v>
      </c>
      <c r="G151" s="58"/>
    </row>
    <row r="152" spans="1:7" x14ac:dyDescent="0.2">
      <c r="A152" s="7">
        <v>147</v>
      </c>
      <c r="B152" s="8" t="s">
        <v>295</v>
      </c>
      <c r="C152" s="29" t="s">
        <v>296</v>
      </c>
      <c r="D152" s="46">
        <v>0</v>
      </c>
      <c r="E152" s="46">
        <v>0</v>
      </c>
      <c r="F152" s="46">
        <v>0</v>
      </c>
      <c r="G152" s="58"/>
    </row>
    <row r="153" spans="1:7" ht="12.75" x14ac:dyDescent="0.2">
      <c r="A153" s="7">
        <v>148</v>
      </c>
      <c r="B153" s="25" t="s">
        <v>297</v>
      </c>
      <c r="C153" s="26" t="s">
        <v>298</v>
      </c>
      <c r="D153" s="46">
        <v>0</v>
      </c>
      <c r="E153" s="46">
        <v>0</v>
      </c>
      <c r="F153" s="90">
        <v>0</v>
      </c>
      <c r="G153" s="58"/>
    </row>
  </sheetData>
  <mergeCells count="5">
    <mergeCell ref="A2:G2"/>
    <mergeCell ref="A4:A5"/>
    <mergeCell ref="B4:B5"/>
    <mergeCell ref="C4:C5"/>
    <mergeCell ref="D4:G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9" sqref="G19"/>
    </sheetView>
  </sheetViews>
  <sheetFormatPr defaultRowHeight="12" x14ac:dyDescent="0.2"/>
  <cols>
    <col min="1" max="1" width="4" style="59" customWidth="1"/>
    <col min="2" max="2" width="9.28515625" style="59" customWidth="1"/>
    <col min="3" max="3" width="30.42578125" style="41" customWidth="1"/>
    <col min="4" max="7" width="13.28515625" style="59" customWidth="1"/>
    <col min="8" max="8" width="11.28515625" style="59" customWidth="1"/>
    <col min="9" max="9" width="12.5703125" style="59" customWidth="1"/>
    <col min="10" max="16384" width="9.140625" style="65"/>
  </cols>
  <sheetData>
    <row r="2" spans="1:9" ht="15.75" customHeight="1" x14ac:dyDescent="0.2">
      <c r="A2" s="208" t="s">
        <v>356</v>
      </c>
      <c r="B2" s="208"/>
      <c r="C2" s="208"/>
      <c r="D2" s="208"/>
      <c r="E2" s="208"/>
      <c r="F2" s="208"/>
      <c r="G2" s="208"/>
      <c r="H2" s="208"/>
      <c r="I2" s="208"/>
    </row>
    <row r="3" spans="1:9" x14ac:dyDescent="0.2">
      <c r="C3" s="97"/>
      <c r="I3" s="65" t="s">
        <v>326</v>
      </c>
    </row>
    <row r="4" spans="1:9" ht="87" customHeight="1" x14ac:dyDescent="0.2">
      <c r="A4" s="115" t="s">
        <v>0</v>
      </c>
      <c r="B4" s="115" t="s">
        <v>1</v>
      </c>
      <c r="C4" s="115" t="s">
        <v>2</v>
      </c>
      <c r="D4" s="111" t="s">
        <v>299</v>
      </c>
      <c r="E4" s="111" t="s">
        <v>357</v>
      </c>
      <c r="F4" s="111" t="s">
        <v>314</v>
      </c>
      <c r="G4" s="111" t="s">
        <v>315</v>
      </c>
      <c r="H4" s="111" t="s">
        <v>358</v>
      </c>
      <c r="I4" s="111" t="s">
        <v>359</v>
      </c>
    </row>
    <row r="5" spans="1:9" ht="12" customHeight="1" x14ac:dyDescent="0.2">
      <c r="A5" s="58">
        <v>1</v>
      </c>
      <c r="B5" s="61" t="s">
        <v>3</v>
      </c>
      <c r="C5" s="45" t="s">
        <v>4</v>
      </c>
      <c r="D5" s="58">
        <f>E5+F5+G5+H5+I5</f>
        <v>12072666</v>
      </c>
      <c r="E5" s="58">
        <v>12072666</v>
      </c>
      <c r="F5" s="58"/>
      <c r="G5" s="58"/>
      <c r="H5" s="58">
        <v>0</v>
      </c>
      <c r="I5" s="58"/>
    </row>
    <row r="6" spans="1:9" x14ac:dyDescent="0.2">
      <c r="A6" s="58">
        <v>2</v>
      </c>
      <c r="B6" s="61" t="s">
        <v>5</v>
      </c>
      <c r="C6" s="45" t="s">
        <v>6</v>
      </c>
      <c r="D6" s="58">
        <f>E6+F6+G6+H6+I6</f>
        <v>12970416</v>
      </c>
      <c r="E6" s="58">
        <v>12970416</v>
      </c>
      <c r="F6" s="58"/>
      <c r="G6" s="58"/>
      <c r="H6" s="58">
        <v>0</v>
      </c>
      <c r="I6" s="58"/>
    </row>
    <row r="7" spans="1:9" x14ac:dyDescent="0.2">
      <c r="A7" s="58">
        <v>3</v>
      </c>
      <c r="B7" s="55" t="s">
        <v>7</v>
      </c>
      <c r="C7" s="47" t="s">
        <v>8</v>
      </c>
      <c r="D7" s="58">
        <f t="shared" ref="D7:D69" si="0">E7+F7+G7+H7+I7</f>
        <v>23791842</v>
      </c>
      <c r="E7" s="58">
        <v>23791842</v>
      </c>
      <c r="F7" s="58"/>
      <c r="G7" s="58"/>
      <c r="H7" s="58">
        <v>0</v>
      </c>
      <c r="I7" s="58"/>
    </row>
    <row r="8" spans="1:9" ht="11.25" customHeight="1" x14ac:dyDescent="0.2">
      <c r="A8" s="58">
        <v>4</v>
      </c>
      <c r="B8" s="61" t="s">
        <v>9</v>
      </c>
      <c r="C8" s="45" t="s">
        <v>10</v>
      </c>
      <c r="D8" s="58">
        <f t="shared" si="0"/>
        <v>13560511</v>
      </c>
      <c r="E8" s="58">
        <v>13560511</v>
      </c>
      <c r="F8" s="58"/>
      <c r="G8" s="58"/>
      <c r="H8" s="58">
        <v>0</v>
      </c>
      <c r="I8" s="58"/>
    </row>
    <row r="9" spans="1:9" ht="12.75" customHeight="1" x14ac:dyDescent="0.2">
      <c r="A9" s="58">
        <v>5</v>
      </c>
      <c r="B9" s="61" t="s">
        <v>11</v>
      </c>
      <c r="C9" s="45" t="s">
        <v>12</v>
      </c>
      <c r="D9" s="58">
        <f t="shared" si="0"/>
        <v>14548754</v>
      </c>
      <c r="E9" s="58">
        <v>14548754</v>
      </c>
      <c r="F9" s="58"/>
      <c r="G9" s="58"/>
      <c r="H9" s="58">
        <v>0</v>
      </c>
      <c r="I9" s="58"/>
    </row>
    <row r="10" spans="1:9" x14ac:dyDescent="0.2">
      <c r="A10" s="58">
        <v>6</v>
      </c>
      <c r="B10" s="55" t="s">
        <v>13</v>
      </c>
      <c r="C10" s="47" t="s">
        <v>14</v>
      </c>
      <c r="D10" s="58">
        <f t="shared" si="0"/>
        <v>81857725</v>
      </c>
      <c r="E10" s="58">
        <v>80682476</v>
      </c>
      <c r="F10" s="58"/>
      <c r="G10" s="58"/>
      <c r="H10" s="58">
        <v>1175249</v>
      </c>
      <c r="I10" s="58"/>
    </row>
    <row r="11" spans="1:9" x14ac:dyDescent="0.2">
      <c r="A11" s="58">
        <v>7</v>
      </c>
      <c r="B11" s="62" t="s">
        <v>15</v>
      </c>
      <c r="C11" s="48" t="s">
        <v>16</v>
      </c>
      <c r="D11" s="58">
        <f t="shared" si="0"/>
        <v>27361572</v>
      </c>
      <c r="E11" s="58">
        <v>27361572</v>
      </c>
      <c r="F11" s="58"/>
      <c r="G11" s="58"/>
      <c r="H11" s="58">
        <v>0</v>
      </c>
      <c r="I11" s="58"/>
    </row>
    <row r="12" spans="1:9" x14ac:dyDescent="0.2">
      <c r="A12" s="58">
        <v>8</v>
      </c>
      <c r="B12" s="55" t="s">
        <v>17</v>
      </c>
      <c r="C12" s="47" t="s">
        <v>18</v>
      </c>
      <c r="D12" s="58">
        <f t="shared" si="0"/>
        <v>14752719</v>
      </c>
      <c r="E12" s="58">
        <v>14752719</v>
      </c>
      <c r="F12" s="58"/>
      <c r="G12" s="58"/>
      <c r="H12" s="58">
        <v>0</v>
      </c>
      <c r="I12" s="58"/>
    </row>
    <row r="13" spans="1:9" x14ac:dyDescent="0.2">
      <c r="A13" s="58">
        <v>9</v>
      </c>
      <c r="B13" s="55" t="s">
        <v>19</v>
      </c>
      <c r="C13" s="47" t="s">
        <v>20</v>
      </c>
      <c r="D13" s="58">
        <f t="shared" si="0"/>
        <v>14172758</v>
      </c>
      <c r="E13" s="58">
        <v>14172758</v>
      </c>
      <c r="F13" s="58"/>
      <c r="G13" s="58"/>
      <c r="H13" s="58">
        <v>0</v>
      </c>
      <c r="I13" s="58"/>
    </row>
    <row r="14" spans="1:9" x14ac:dyDescent="0.2">
      <c r="A14" s="58">
        <v>10</v>
      </c>
      <c r="B14" s="55" t="s">
        <v>21</v>
      </c>
      <c r="C14" s="47" t="s">
        <v>22</v>
      </c>
      <c r="D14" s="58">
        <f t="shared" si="0"/>
        <v>15708912</v>
      </c>
      <c r="E14" s="58">
        <v>15708912</v>
      </c>
      <c r="F14" s="58"/>
      <c r="G14" s="58"/>
      <c r="H14" s="58">
        <v>0</v>
      </c>
      <c r="I14" s="58"/>
    </row>
    <row r="15" spans="1:9" x14ac:dyDescent="0.2">
      <c r="A15" s="58">
        <v>11</v>
      </c>
      <c r="B15" s="55" t="s">
        <v>23</v>
      </c>
      <c r="C15" s="47" t="s">
        <v>24</v>
      </c>
      <c r="D15" s="58">
        <f t="shared" si="0"/>
        <v>13732131</v>
      </c>
      <c r="E15" s="58">
        <v>13732131</v>
      </c>
      <c r="F15" s="58"/>
      <c r="G15" s="58"/>
      <c r="H15" s="58">
        <v>0</v>
      </c>
      <c r="I15" s="58"/>
    </row>
    <row r="16" spans="1:9" x14ac:dyDescent="0.2">
      <c r="A16" s="58">
        <v>12</v>
      </c>
      <c r="B16" s="55" t="s">
        <v>25</v>
      </c>
      <c r="C16" s="47" t="s">
        <v>26</v>
      </c>
      <c r="D16" s="58">
        <f t="shared" si="0"/>
        <v>27313556</v>
      </c>
      <c r="E16" s="58">
        <v>27313556</v>
      </c>
      <c r="F16" s="58"/>
      <c r="G16" s="58"/>
      <c r="H16" s="58">
        <v>0</v>
      </c>
      <c r="I16" s="58"/>
    </row>
    <row r="17" spans="1:9" ht="13.5" customHeight="1" x14ac:dyDescent="0.2">
      <c r="A17" s="58">
        <v>13</v>
      </c>
      <c r="B17" s="61" t="s">
        <v>27</v>
      </c>
      <c r="C17" s="47" t="s">
        <v>28</v>
      </c>
      <c r="D17" s="58">
        <f t="shared" si="0"/>
        <v>62450</v>
      </c>
      <c r="E17" s="58">
        <v>62450</v>
      </c>
      <c r="F17" s="58"/>
      <c r="G17" s="58"/>
      <c r="H17" s="58">
        <v>0</v>
      </c>
      <c r="I17" s="58"/>
    </row>
    <row r="18" spans="1:9" x14ac:dyDescent="0.2">
      <c r="A18" s="58">
        <v>14</v>
      </c>
      <c r="B18" s="61" t="s">
        <v>29</v>
      </c>
      <c r="C18" s="45" t="s">
        <v>30</v>
      </c>
      <c r="D18" s="58">
        <f t="shared" si="0"/>
        <v>0</v>
      </c>
      <c r="E18" s="58">
        <v>0</v>
      </c>
      <c r="F18" s="58"/>
      <c r="G18" s="58"/>
      <c r="H18" s="58">
        <v>0</v>
      </c>
      <c r="I18" s="58"/>
    </row>
    <row r="19" spans="1:9" x14ac:dyDescent="0.2">
      <c r="A19" s="58">
        <v>15</v>
      </c>
      <c r="B19" s="55" t="s">
        <v>31</v>
      </c>
      <c r="C19" s="47" t="s">
        <v>32</v>
      </c>
      <c r="D19" s="58">
        <f t="shared" si="0"/>
        <v>17928130</v>
      </c>
      <c r="E19" s="58">
        <v>17928130</v>
      </c>
      <c r="F19" s="58"/>
      <c r="G19" s="58"/>
      <c r="H19" s="58">
        <v>0</v>
      </c>
      <c r="I19" s="58"/>
    </row>
    <row r="20" spans="1:9" x14ac:dyDescent="0.2">
      <c r="A20" s="58">
        <v>16</v>
      </c>
      <c r="B20" s="55" t="s">
        <v>33</v>
      </c>
      <c r="C20" s="47" t="s">
        <v>34</v>
      </c>
      <c r="D20" s="58">
        <f t="shared" si="0"/>
        <v>24243132</v>
      </c>
      <c r="E20" s="58">
        <v>24243132</v>
      </c>
      <c r="F20" s="58"/>
      <c r="G20" s="58"/>
      <c r="H20" s="58">
        <v>0</v>
      </c>
      <c r="I20" s="58"/>
    </row>
    <row r="21" spans="1:9" x14ac:dyDescent="0.2">
      <c r="A21" s="58">
        <v>17</v>
      </c>
      <c r="B21" s="55" t="s">
        <v>35</v>
      </c>
      <c r="C21" s="47" t="s">
        <v>36</v>
      </c>
      <c r="D21" s="58">
        <f t="shared" si="0"/>
        <v>26237294</v>
      </c>
      <c r="E21" s="58">
        <v>26237294</v>
      </c>
      <c r="F21" s="58"/>
      <c r="G21" s="58"/>
      <c r="H21" s="58">
        <v>0</v>
      </c>
      <c r="I21" s="58"/>
    </row>
    <row r="22" spans="1:9" x14ac:dyDescent="0.2">
      <c r="A22" s="58">
        <v>18</v>
      </c>
      <c r="B22" s="55" t="s">
        <v>37</v>
      </c>
      <c r="C22" s="47" t="s">
        <v>38</v>
      </c>
      <c r="D22" s="58">
        <f t="shared" si="0"/>
        <v>54945491</v>
      </c>
      <c r="E22" s="58">
        <v>53591384</v>
      </c>
      <c r="F22" s="58">
        <v>1354107</v>
      </c>
      <c r="G22" s="58"/>
      <c r="H22" s="58">
        <v>0</v>
      </c>
      <c r="I22" s="58"/>
    </row>
    <row r="23" spans="1:9" x14ac:dyDescent="0.2">
      <c r="A23" s="58">
        <v>19</v>
      </c>
      <c r="B23" s="61" t="s">
        <v>39</v>
      </c>
      <c r="C23" s="45" t="s">
        <v>40</v>
      </c>
      <c r="D23" s="58">
        <f t="shared" si="0"/>
        <v>10818126</v>
      </c>
      <c r="E23" s="58">
        <v>10818126</v>
      </c>
      <c r="F23" s="58"/>
      <c r="G23" s="58"/>
      <c r="H23" s="58">
        <v>0</v>
      </c>
      <c r="I23" s="58"/>
    </row>
    <row r="24" spans="1:9" x14ac:dyDescent="0.2">
      <c r="A24" s="58">
        <v>20</v>
      </c>
      <c r="B24" s="61" t="s">
        <v>41</v>
      </c>
      <c r="C24" s="45" t="s">
        <v>42</v>
      </c>
      <c r="D24" s="58">
        <f t="shared" si="0"/>
        <v>6848656</v>
      </c>
      <c r="E24" s="58">
        <v>6848656</v>
      </c>
      <c r="F24" s="58"/>
      <c r="G24" s="58"/>
      <c r="H24" s="58">
        <v>0</v>
      </c>
      <c r="I24" s="58"/>
    </row>
    <row r="25" spans="1:9" x14ac:dyDescent="0.2">
      <c r="A25" s="58">
        <v>21</v>
      </c>
      <c r="B25" s="61" t="s">
        <v>43</v>
      </c>
      <c r="C25" s="45" t="s">
        <v>44</v>
      </c>
      <c r="D25" s="58">
        <f t="shared" si="0"/>
        <v>35936856</v>
      </c>
      <c r="E25" s="58">
        <v>35936856</v>
      </c>
      <c r="F25" s="58"/>
      <c r="G25" s="58"/>
      <c r="H25" s="58">
        <v>0</v>
      </c>
      <c r="I25" s="58"/>
    </row>
    <row r="26" spans="1:9" x14ac:dyDescent="0.2">
      <c r="A26" s="58">
        <v>22</v>
      </c>
      <c r="B26" s="61" t="s">
        <v>45</v>
      </c>
      <c r="C26" s="45" t="s">
        <v>46</v>
      </c>
      <c r="D26" s="58">
        <f t="shared" si="0"/>
        <v>30827318</v>
      </c>
      <c r="E26" s="58">
        <v>29177692</v>
      </c>
      <c r="F26" s="58">
        <v>1649626</v>
      </c>
      <c r="G26" s="58"/>
      <c r="H26" s="58">
        <v>0</v>
      </c>
      <c r="I26" s="58"/>
    </row>
    <row r="27" spans="1:9" x14ac:dyDescent="0.2">
      <c r="A27" s="58">
        <v>23</v>
      </c>
      <c r="B27" s="55" t="s">
        <v>47</v>
      </c>
      <c r="C27" s="47" t="s">
        <v>48</v>
      </c>
      <c r="D27" s="58">
        <f t="shared" si="0"/>
        <v>8801390</v>
      </c>
      <c r="E27" s="58">
        <v>8801390</v>
      </c>
      <c r="F27" s="58"/>
      <c r="G27" s="58"/>
      <c r="H27" s="58">
        <v>0</v>
      </c>
      <c r="I27" s="58"/>
    </row>
    <row r="28" spans="1:9" ht="12" customHeight="1" x14ac:dyDescent="0.2">
      <c r="A28" s="58">
        <v>24</v>
      </c>
      <c r="B28" s="55" t="s">
        <v>49</v>
      </c>
      <c r="C28" s="47" t="s">
        <v>50</v>
      </c>
      <c r="D28" s="58">
        <f t="shared" si="0"/>
        <v>0</v>
      </c>
      <c r="E28" s="58">
        <v>0</v>
      </c>
      <c r="F28" s="58"/>
      <c r="G28" s="58"/>
      <c r="H28" s="58">
        <v>0</v>
      </c>
      <c r="I28" s="58"/>
    </row>
    <row r="29" spans="1:9" ht="24" x14ac:dyDescent="0.2">
      <c r="A29" s="58">
        <v>25</v>
      </c>
      <c r="B29" s="55" t="s">
        <v>51</v>
      </c>
      <c r="C29" s="47" t="s">
        <v>52</v>
      </c>
      <c r="D29" s="58">
        <f t="shared" si="0"/>
        <v>13998251</v>
      </c>
      <c r="E29" s="58">
        <v>0</v>
      </c>
      <c r="F29" s="58">
        <v>13998251</v>
      </c>
      <c r="G29" s="58"/>
      <c r="H29" s="58">
        <v>0</v>
      </c>
      <c r="I29" s="58"/>
    </row>
    <row r="30" spans="1:9" x14ac:dyDescent="0.2">
      <c r="A30" s="58">
        <v>26</v>
      </c>
      <c r="B30" s="61" t="s">
        <v>53</v>
      </c>
      <c r="C30" s="48" t="s">
        <v>54</v>
      </c>
      <c r="D30" s="58">
        <f t="shared" si="0"/>
        <v>57496695</v>
      </c>
      <c r="E30" s="58">
        <v>42037053</v>
      </c>
      <c r="F30" s="58"/>
      <c r="G30" s="58"/>
      <c r="H30" s="58">
        <v>15459642</v>
      </c>
      <c r="I30" s="58"/>
    </row>
    <row r="31" spans="1:9" x14ac:dyDescent="0.2">
      <c r="A31" s="58">
        <v>27</v>
      </c>
      <c r="B31" s="55" t="s">
        <v>55</v>
      </c>
      <c r="C31" s="47" t="s">
        <v>56</v>
      </c>
      <c r="D31" s="58">
        <f t="shared" si="0"/>
        <v>56837965</v>
      </c>
      <c r="E31" s="58">
        <v>56837965</v>
      </c>
      <c r="F31" s="58"/>
      <c r="G31" s="58"/>
      <c r="H31" s="58">
        <v>0</v>
      </c>
      <c r="I31" s="58"/>
    </row>
    <row r="32" spans="1:9" ht="13.5" customHeight="1" x14ac:dyDescent="0.2">
      <c r="A32" s="58">
        <v>28</v>
      </c>
      <c r="B32" s="55" t="s">
        <v>57</v>
      </c>
      <c r="C32" s="47" t="s">
        <v>58</v>
      </c>
      <c r="D32" s="58">
        <f t="shared" si="0"/>
        <v>29596992</v>
      </c>
      <c r="E32" s="58">
        <v>29596992</v>
      </c>
      <c r="F32" s="58"/>
      <c r="G32" s="58"/>
      <c r="H32" s="58">
        <v>0</v>
      </c>
      <c r="I32" s="58"/>
    </row>
    <row r="33" spans="1:9" ht="12" customHeight="1" x14ac:dyDescent="0.2">
      <c r="A33" s="58">
        <v>29</v>
      </c>
      <c r="B33" s="61" t="s">
        <v>59</v>
      </c>
      <c r="C33" s="45" t="s">
        <v>60</v>
      </c>
      <c r="D33" s="58">
        <f t="shared" si="0"/>
        <v>6187745</v>
      </c>
      <c r="E33" s="58">
        <v>6187745</v>
      </c>
      <c r="F33" s="58"/>
      <c r="G33" s="58"/>
      <c r="H33" s="58">
        <v>0</v>
      </c>
      <c r="I33" s="58"/>
    </row>
    <row r="34" spans="1:9" x14ac:dyDescent="0.2">
      <c r="A34" s="58">
        <v>30</v>
      </c>
      <c r="B34" s="61" t="s">
        <v>61</v>
      </c>
      <c r="C34" s="48" t="s">
        <v>62</v>
      </c>
      <c r="D34" s="58">
        <f t="shared" si="0"/>
        <v>0</v>
      </c>
      <c r="E34" s="58">
        <v>0</v>
      </c>
      <c r="F34" s="58"/>
      <c r="G34" s="58"/>
      <c r="H34" s="58">
        <v>0</v>
      </c>
      <c r="I34" s="58"/>
    </row>
    <row r="35" spans="1:9" ht="24" x14ac:dyDescent="0.2">
      <c r="A35" s="58">
        <v>31</v>
      </c>
      <c r="B35" s="61" t="s">
        <v>63</v>
      </c>
      <c r="C35" s="45" t="s">
        <v>64</v>
      </c>
      <c r="D35" s="58">
        <f t="shared" si="0"/>
        <v>0</v>
      </c>
      <c r="E35" s="58">
        <v>0</v>
      </c>
      <c r="F35" s="58"/>
      <c r="G35" s="58"/>
      <c r="H35" s="58">
        <v>0</v>
      </c>
      <c r="I35" s="58"/>
    </row>
    <row r="36" spans="1:9" x14ac:dyDescent="0.2">
      <c r="A36" s="58">
        <v>32</v>
      </c>
      <c r="B36" s="55" t="s">
        <v>65</v>
      </c>
      <c r="C36" s="47" t="s">
        <v>66</v>
      </c>
      <c r="D36" s="58">
        <f t="shared" si="0"/>
        <v>3788365</v>
      </c>
      <c r="E36" s="58">
        <v>3788365</v>
      </c>
      <c r="F36" s="58"/>
      <c r="G36" s="58"/>
      <c r="H36" s="58">
        <v>0</v>
      </c>
      <c r="I36" s="58"/>
    </row>
    <row r="37" spans="1:9" x14ac:dyDescent="0.2">
      <c r="A37" s="58">
        <v>33</v>
      </c>
      <c r="B37" s="61" t="s">
        <v>67</v>
      </c>
      <c r="C37" s="45" t="s">
        <v>68</v>
      </c>
      <c r="D37" s="58">
        <f t="shared" si="0"/>
        <v>41220253</v>
      </c>
      <c r="E37" s="58">
        <v>41220253</v>
      </c>
      <c r="F37" s="58"/>
      <c r="G37" s="58"/>
      <c r="H37" s="58">
        <v>0</v>
      </c>
      <c r="I37" s="58"/>
    </row>
    <row r="38" spans="1:9" x14ac:dyDescent="0.2">
      <c r="A38" s="58">
        <v>34</v>
      </c>
      <c r="B38" s="62" t="s">
        <v>69</v>
      </c>
      <c r="C38" s="48" t="s">
        <v>70</v>
      </c>
      <c r="D38" s="58">
        <f t="shared" si="0"/>
        <v>66319748</v>
      </c>
      <c r="E38" s="58">
        <v>64527223</v>
      </c>
      <c r="F38" s="58"/>
      <c r="G38" s="58"/>
      <c r="H38" s="58">
        <v>1792525</v>
      </c>
      <c r="I38" s="58"/>
    </row>
    <row r="39" spans="1:9" x14ac:dyDescent="0.2">
      <c r="A39" s="58">
        <v>35</v>
      </c>
      <c r="B39" s="61" t="s">
        <v>71</v>
      </c>
      <c r="C39" s="45" t="s">
        <v>72</v>
      </c>
      <c r="D39" s="58">
        <f t="shared" si="0"/>
        <v>4572762</v>
      </c>
      <c r="E39" s="58">
        <v>4572762</v>
      </c>
      <c r="F39" s="58"/>
      <c r="G39" s="58"/>
      <c r="H39" s="58">
        <v>0</v>
      </c>
      <c r="I39" s="58"/>
    </row>
    <row r="40" spans="1:9" x14ac:dyDescent="0.2">
      <c r="A40" s="58">
        <v>36</v>
      </c>
      <c r="B40" s="61" t="s">
        <v>73</v>
      </c>
      <c r="C40" s="45" t="s">
        <v>74</v>
      </c>
      <c r="D40" s="58">
        <f t="shared" si="0"/>
        <v>14946196</v>
      </c>
      <c r="E40" s="58">
        <v>14946196</v>
      </c>
      <c r="F40" s="58"/>
      <c r="G40" s="58"/>
      <c r="H40" s="58">
        <v>0</v>
      </c>
      <c r="I40" s="58"/>
    </row>
    <row r="41" spans="1:9" x14ac:dyDescent="0.2">
      <c r="A41" s="58">
        <v>37</v>
      </c>
      <c r="B41" s="55" t="s">
        <v>75</v>
      </c>
      <c r="C41" s="47" t="s">
        <v>76</v>
      </c>
      <c r="D41" s="58">
        <f t="shared" si="0"/>
        <v>52834206</v>
      </c>
      <c r="E41" s="58">
        <v>52834206</v>
      </c>
      <c r="F41" s="58"/>
      <c r="G41" s="58"/>
      <c r="H41" s="58">
        <v>0</v>
      </c>
      <c r="I41" s="58"/>
    </row>
    <row r="42" spans="1:9" x14ac:dyDescent="0.2">
      <c r="A42" s="58">
        <v>38</v>
      </c>
      <c r="B42" s="61" t="s">
        <v>77</v>
      </c>
      <c r="C42" s="45" t="s">
        <v>78</v>
      </c>
      <c r="D42" s="58">
        <f t="shared" si="0"/>
        <v>17078219</v>
      </c>
      <c r="E42" s="58">
        <v>17078219</v>
      </c>
      <c r="F42" s="58"/>
      <c r="G42" s="58"/>
      <c r="H42" s="58">
        <v>0</v>
      </c>
      <c r="I42" s="58"/>
    </row>
    <row r="43" spans="1:9" x14ac:dyDescent="0.2">
      <c r="A43" s="58">
        <v>39</v>
      </c>
      <c r="B43" s="61" t="s">
        <v>79</v>
      </c>
      <c r="C43" s="45" t="s">
        <v>80</v>
      </c>
      <c r="D43" s="58">
        <f t="shared" si="0"/>
        <v>44089426</v>
      </c>
      <c r="E43" s="58">
        <v>43885930</v>
      </c>
      <c r="F43" s="58"/>
      <c r="G43" s="58"/>
      <c r="H43" s="58">
        <v>203496</v>
      </c>
      <c r="I43" s="58"/>
    </row>
    <row r="44" spans="1:9" x14ac:dyDescent="0.2">
      <c r="A44" s="58">
        <v>40</v>
      </c>
      <c r="B44" s="64" t="s">
        <v>81</v>
      </c>
      <c r="C44" s="49" t="s">
        <v>82</v>
      </c>
      <c r="D44" s="58">
        <f t="shared" si="0"/>
        <v>17941091</v>
      </c>
      <c r="E44" s="58">
        <v>17941091</v>
      </c>
      <c r="F44" s="58"/>
      <c r="G44" s="58"/>
      <c r="H44" s="58">
        <v>0</v>
      </c>
      <c r="I44" s="58"/>
    </row>
    <row r="45" spans="1:9" x14ac:dyDescent="0.2">
      <c r="A45" s="58">
        <v>41</v>
      </c>
      <c r="B45" s="61" t="s">
        <v>83</v>
      </c>
      <c r="C45" s="45" t="s">
        <v>84</v>
      </c>
      <c r="D45" s="58">
        <f t="shared" si="0"/>
        <v>10745896</v>
      </c>
      <c r="E45" s="58">
        <v>10745896</v>
      </c>
      <c r="F45" s="58"/>
      <c r="G45" s="58"/>
      <c r="H45" s="58">
        <v>0</v>
      </c>
      <c r="I45" s="58"/>
    </row>
    <row r="46" spans="1:9" x14ac:dyDescent="0.2">
      <c r="A46" s="58">
        <v>42</v>
      </c>
      <c r="B46" s="62" t="s">
        <v>85</v>
      </c>
      <c r="C46" s="48" t="s">
        <v>86</v>
      </c>
      <c r="D46" s="58">
        <f t="shared" si="0"/>
        <v>19174776</v>
      </c>
      <c r="E46" s="58">
        <v>19174776</v>
      </c>
      <c r="F46" s="58"/>
      <c r="G46" s="58"/>
      <c r="H46" s="58">
        <v>0</v>
      </c>
      <c r="I46" s="58"/>
    </row>
    <row r="47" spans="1:9" x14ac:dyDescent="0.2">
      <c r="A47" s="58">
        <v>43</v>
      </c>
      <c r="B47" s="55" t="s">
        <v>87</v>
      </c>
      <c r="C47" s="47" t="s">
        <v>88</v>
      </c>
      <c r="D47" s="58">
        <f t="shared" si="0"/>
        <v>8707430</v>
      </c>
      <c r="E47" s="58">
        <v>8707430</v>
      </c>
      <c r="F47" s="58"/>
      <c r="G47" s="58"/>
      <c r="H47" s="58">
        <v>0</v>
      </c>
      <c r="I47" s="58"/>
    </row>
    <row r="48" spans="1:9" x14ac:dyDescent="0.2">
      <c r="A48" s="58">
        <v>44</v>
      </c>
      <c r="B48" s="61" t="s">
        <v>89</v>
      </c>
      <c r="C48" s="45" t="s">
        <v>90</v>
      </c>
      <c r="D48" s="58">
        <f t="shared" si="0"/>
        <v>8669843</v>
      </c>
      <c r="E48" s="58">
        <v>8669843</v>
      </c>
      <c r="F48" s="58"/>
      <c r="G48" s="58"/>
      <c r="H48" s="58">
        <v>0</v>
      </c>
      <c r="I48" s="58"/>
    </row>
    <row r="49" spans="1:9" x14ac:dyDescent="0.2">
      <c r="A49" s="58">
        <v>45</v>
      </c>
      <c r="B49" s="55" t="s">
        <v>91</v>
      </c>
      <c r="C49" s="47" t="s">
        <v>92</v>
      </c>
      <c r="D49" s="58">
        <f t="shared" si="0"/>
        <v>61531167</v>
      </c>
      <c r="E49" s="58">
        <v>59588597</v>
      </c>
      <c r="F49" s="58">
        <v>1870557</v>
      </c>
      <c r="G49" s="58"/>
      <c r="H49" s="58">
        <v>72013</v>
      </c>
      <c r="I49" s="58"/>
    </row>
    <row r="50" spans="1:9" x14ac:dyDescent="0.2">
      <c r="A50" s="58">
        <v>46</v>
      </c>
      <c r="B50" s="61" t="s">
        <v>93</v>
      </c>
      <c r="C50" s="45" t="s">
        <v>94</v>
      </c>
      <c r="D50" s="58">
        <f t="shared" si="0"/>
        <v>17111801</v>
      </c>
      <c r="E50" s="58">
        <v>17111801</v>
      </c>
      <c r="F50" s="58"/>
      <c r="G50" s="58"/>
      <c r="H50" s="58">
        <v>0</v>
      </c>
      <c r="I50" s="58"/>
    </row>
    <row r="51" spans="1:9" ht="10.5" customHeight="1" x14ac:dyDescent="0.2">
      <c r="A51" s="58">
        <v>47</v>
      </c>
      <c r="B51" s="61" t="s">
        <v>95</v>
      </c>
      <c r="C51" s="45" t="s">
        <v>96</v>
      </c>
      <c r="D51" s="58">
        <f t="shared" si="0"/>
        <v>45534259</v>
      </c>
      <c r="E51" s="58">
        <v>45534259</v>
      </c>
      <c r="F51" s="58"/>
      <c r="G51" s="58"/>
      <c r="H51" s="58">
        <v>0</v>
      </c>
      <c r="I51" s="58"/>
    </row>
    <row r="52" spans="1:9" x14ac:dyDescent="0.2">
      <c r="A52" s="58">
        <v>48</v>
      </c>
      <c r="B52" s="56" t="s">
        <v>97</v>
      </c>
      <c r="C52" s="50" t="s">
        <v>98</v>
      </c>
      <c r="D52" s="58">
        <f t="shared" si="0"/>
        <v>11952833</v>
      </c>
      <c r="E52" s="58">
        <v>11952833</v>
      </c>
      <c r="F52" s="58"/>
      <c r="G52" s="58"/>
      <c r="H52" s="58">
        <v>0</v>
      </c>
      <c r="I52" s="58"/>
    </row>
    <row r="53" spans="1:9" x14ac:dyDescent="0.2">
      <c r="A53" s="58">
        <v>49</v>
      </c>
      <c r="B53" s="55" t="s">
        <v>99</v>
      </c>
      <c r="C53" s="47" t="s">
        <v>100</v>
      </c>
      <c r="D53" s="58">
        <f t="shared" si="0"/>
        <v>16389147</v>
      </c>
      <c r="E53" s="58">
        <v>16389147</v>
      </c>
      <c r="F53" s="58"/>
      <c r="G53" s="58"/>
      <c r="H53" s="58">
        <v>0</v>
      </c>
      <c r="I53" s="58"/>
    </row>
    <row r="54" spans="1:9" x14ac:dyDescent="0.2">
      <c r="A54" s="58">
        <v>50</v>
      </c>
      <c r="B54" s="61" t="s">
        <v>101</v>
      </c>
      <c r="C54" s="45" t="s">
        <v>102</v>
      </c>
      <c r="D54" s="58">
        <f t="shared" si="0"/>
        <v>21501101</v>
      </c>
      <c r="E54" s="58">
        <v>21501101</v>
      </c>
      <c r="F54" s="58"/>
      <c r="G54" s="58"/>
      <c r="H54" s="58">
        <v>0</v>
      </c>
      <c r="I54" s="58"/>
    </row>
    <row r="55" spans="1:9" ht="10.5" customHeight="1" x14ac:dyDescent="0.2">
      <c r="A55" s="58">
        <v>51</v>
      </c>
      <c r="B55" s="55" t="s">
        <v>103</v>
      </c>
      <c r="C55" s="47" t="s">
        <v>104</v>
      </c>
      <c r="D55" s="58">
        <f t="shared" si="0"/>
        <v>7965570</v>
      </c>
      <c r="E55" s="58">
        <v>7965570</v>
      </c>
      <c r="F55" s="58"/>
      <c r="G55" s="58"/>
      <c r="H55" s="58">
        <v>0</v>
      </c>
      <c r="I55" s="58"/>
    </row>
    <row r="56" spans="1:9" x14ac:dyDescent="0.2">
      <c r="A56" s="58">
        <v>52</v>
      </c>
      <c r="B56" s="61" t="s">
        <v>105</v>
      </c>
      <c r="C56" s="45" t="s">
        <v>106</v>
      </c>
      <c r="D56" s="58">
        <f t="shared" si="0"/>
        <v>15523094</v>
      </c>
      <c r="E56" s="58">
        <v>15523094</v>
      </c>
      <c r="F56" s="58"/>
      <c r="G56" s="58"/>
      <c r="H56" s="58">
        <v>0</v>
      </c>
      <c r="I56" s="58"/>
    </row>
    <row r="57" spans="1:9" x14ac:dyDescent="0.2">
      <c r="A57" s="58">
        <v>53</v>
      </c>
      <c r="B57" s="55" t="s">
        <v>107</v>
      </c>
      <c r="C57" s="47" t="s">
        <v>108</v>
      </c>
      <c r="D57" s="58">
        <f t="shared" si="0"/>
        <v>18496779</v>
      </c>
      <c r="E57" s="58">
        <v>18496779</v>
      </c>
      <c r="F57" s="58"/>
      <c r="G57" s="58"/>
      <c r="H57" s="58">
        <v>0</v>
      </c>
      <c r="I57" s="58"/>
    </row>
    <row r="58" spans="1:9" x14ac:dyDescent="0.2">
      <c r="A58" s="58">
        <v>54</v>
      </c>
      <c r="B58" s="55" t="s">
        <v>109</v>
      </c>
      <c r="C58" s="47" t="s">
        <v>110</v>
      </c>
      <c r="D58" s="58">
        <f t="shared" si="0"/>
        <v>70131413</v>
      </c>
      <c r="E58" s="58">
        <v>69677766</v>
      </c>
      <c r="F58" s="58">
        <v>453647</v>
      </c>
      <c r="G58" s="58"/>
      <c r="H58" s="58">
        <v>0</v>
      </c>
      <c r="I58" s="58"/>
    </row>
    <row r="59" spans="1:9" x14ac:dyDescent="0.2">
      <c r="A59" s="58">
        <v>55</v>
      </c>
      <c r="B59" s="55" t="s">
        <v>111</v>
      </c>
      <c r="C59" s="47" t="s">
        <v>112</v>
      </c>
      <c r="D59" s="58">
        <f t="shared" si="0"/>
        <v>13470842</v>
      </c>
      <c r="E59" s="58">
        <v>13470842</v>
      </c>
      <c r="F59" s="58"/>
      <c r="G59" s="58"/>
      <c r="H59" s="58">
        <v>0</v>
      </c>
      <c r="I59" s="58"/>
    </row>
    <row r="60" spans="1:9" ht="12" customHeight="1" x14ac:dyDescent="0.2">
      <c r="A60" s="58">
        <v>56</v>
      </c>
      <c r="B60" s="55" t="s">
        <v>113</v>
      </c>
      <c r="C60" s="47" t="s">
        <v>114</v>
      </c>
      <c r="D60" s="58">
        <f t="shared" si="0"/>
        <v>38884</v>
      </c>
      <c r="E60" s="58">
        <v>38884</v>
      </c>
      <c r="F60" s="58"/>
      <c r="G60" s="58"/>
      <c r="H60" s="58">
        <v>0</v>
      </c>
      <c r="I60" s="58"/>
    </row>
    <row r="61" spans="1:9" x14ac:dyDescent="0.2">
      <c r="A61" s="58">
        <v>57</v>
      </c>
      <c r="B61" s="55" t="s">
        <v>115</v>
      </c>
      <c r="C61" s="47" t="s">
        <v>116</v>
      </c>
      <c r="D61" s="58">
        <f t="shared" si="0"/>
        <v>0</v>
      </c>
      <c r="E61" s="58">
        <v>0</v>
      </c>
      <c r="F61" s="58"/>
      <c r="G61" s="58"/>
      <c r="H61" s="58">
        <v>0</v>
      </c>
      <c r="I61" s="58"/>
    </row>
    <row r="62" spans="1:9" ht="11.25" customHeight="1" x14ac:dyDescent="0.2">
      <c r="A62" s="58">
        <v>58</v>
      </c>
      <c r="B62" s="55" t="s">
        <v>117</v>
      </c>
      <c r="C62" s="47" t="s">
        <v>118</v>
      </c>
      <c r="D62" s="58">
        <f t="shared" si="0"/>
        <v>24079230</v>
      </c>
      <c r="E62" s="58">
        <v>22135029</v>
      </c>
      <c r="F62" s="58">
        <v>1944201</v>
      </c>
      <c r="G62" s="58"/>
      <c r="H62" s="58">
        <v>0</v>
      </c>
      <c r="I62" s="58"/>
    </row>
    <row r="63" spans="1:9" ht="11.25" customHeight="1" x14ac:dyDescent="0.2">
      <c r="A63" s="58">
        <v>59</v>
      </c>
      <c r="B63" s="61" t="s">
        <v>119</v>
      </c>
      <c r="C63" s="47" t="s">
        <v>120</v>
      </c>
      <c r="D63" s="58">
        <f t="shared" si="0"/>
        <v>20378177</v>
      </c>
      <c r="E63" s="58">
        <v>19406076</v>
      </c>
      <c r="F63" s="58">
        <v>972101</v>
      </c>
      <c r="G63" s="58"/>
      <c r="H63" s="58">
        <v>0</v>
      </c>
      <c r="I63" s="58"/>
    </row>
    <row r="64" spans="1:9" ht="11.25" customHeight="1" x14ac:dyDescent="0.2">
      <c r="A64" s="58">
        <v>60</v>
      </c>
      <c r="B64" s="62" t="s">
        <v>121</v>
      </c>
      <c r="C64" s="48" t="s">
        <v>122</v>
      </c>
      <c r="D64" s="58">
        <f t="shared" si="0"/>
        <v>27054448</v>
      </c>
      <c r="E64" s="58">
        <v>26082347</v>
      </c>
      <c r="F64" s="58">
        <v>972101</v>
      </c>
      <c r="G64" s="58"/>
      <c r="H64" s="58">
        <v>0</v>
      </c>
      <c r="I64" s="58"/>
    </row>
    <row r="65" spans="1:9" ht="11.25" customHeight="1" x14ac:dyDescent="0.2">
      <c r="A65" s="58">
        <v>61</v>
      </c>
      <c r="B65" s="61" t="s">
        <v>123</v>
      </c>
      <c r="C65" s="47" t="s">
        <v>124</v>
      </c>
      <c r="D65" s="58">
        <f t="shared" si="0"/>
        <v>35063497</v>
      </c>
      <c r="E65" s="58">
        <v>31823161</v>
      </c>
      <c r="F65" s="58">
        <v>3240336</v>
      </c>
      <c r="G65" s="58"/>
      <c r="H65" s="58">
        <v>0</v>
      </c>
      <c r="I65" s="58"/>
    </row>
    <row r="66" spans="1:9" ht="11.25" customHeight="1" x14ac:dyDescent="0.2">
      <c r="A66" s="58">
        <v>62</v>
      </c>
      <c r="B66" s="55" t="s">
        <v>125</v>
      </c>
      <c r="C66" s="47" t="s">
        <v>126</v>
      </c>
      <c r="D66" s="58">
        <f t="shared" si="0"/>
        <v>15928784</v>
      </c>
      <c r="E66" s="58">
        <v>13336515</v>
      </c>
      <c r="F66" s="58">
        <v>2592269</v>
      </c>
      <c r="G66" s="58"/>
      <c r="H66" s="58">
        <v>0</v>
      </c>
      <c r="I66" s="58"/>
    </row>
    <row r="67" spans="1:9" ht="27.75" customHeight="1" x14ac:dyDescent="0.2">
      <c r="A67" s="58">
        <v>63</v>
      </c>
      <c r="B67" s="61" t="s">
        <v>127</v>
      </c>
      <c r="C67" s="47" t="s">
        <v>128</v>
      </c>
      <c r="D67" s="58">
        <f t="shared" si="0"/>
        <v>0</v>
      </c>
      <c r="E67" s="58">
        <v>0</v>
      </c>
      <c r="F67" s="58"/>
      <c r="G67" s="58"/>
      <c r="H67" s="58">
        <v>0</v>
      </c>
      <c r="I67" s="58"/>
    </row>
    <row r="68" spans="1:9" ht="24" customHeight="1" x14ac:dyDescent="0.2">
      <c r="A68" s="58">
        <v>64</v>
      </c>
      <c r="B68" s="61" t="s">
        <v>129</v>
      </c>
      <c r="C68" s="47" t="s">
        <v>130</v>
      </c>
      <c r="D68" s="58">
        <f t="shared" si="0"/>
        <v>0</v>
      </c>
      <c r="E68" s="58">
        <v>0</v>
      </c>
      <c r="F68" s="58"/>
      <c r="G68" s="58"/>
      <c r="H68" s="58">
        <v>0</v>
      </c>
      <c r="I68" s="58"/>
    </row>
    <row r="69" spans="1:9" x14ac:dyDescent="0.2">
      <c r="A69" s="58">
        <v>65</v>
      </c>
      <c r="B69" s="61" t="s">
        <v>131</v>
      </c>
      <c r="C69" s="47" t="s">
        <v>132</v>
      </c>
      <c r="D69" s="58">
        <f t="shared" si="0"/>
        <v>33054725</v>
      </c>
      <c r="E69" s="58">
        <v>33054725</v>
      </c>
      <c r="F69" s="58"/>
      <c r="G69" s="58"/>
      <c r="H69" s="58">
        <v>0</v>
      </c>
      <c r="I69" s="58"/>
    </row>
    <row r="70" spans="1:9" x14ac:dyDescent="0.2">
      <c r="A70" s="58">
        <v>66</v>
      </c>
      <c r="B70" s="61" t="s">
        <v>133</v>
      </c>
      <c r="C70" s="47" t="s">
        <v>134</v>
      </c>
      <c r="D70" s="58">
        <f t="shared" ref="D70:D133" si="1">E70+F70+G70+H70+I70</f>
        <v>18712880</v>
      </c>
      <c r="E70" s="58">
        <v>18712880</v>
      </c>
      <c r="F70" s="58"/>
      <c r="G70" s="58"/>
      <c r="H70" s="58">
        <v>0</v>
      </c>
      <c r="I70" s="58"/>
    </row>
    <row r="71" spans="1:9" x14ac:dyDescent="0.2">
      <c r="A71" s="58">
        <v>67</v>
      </c>
      <c r="B71" s="61" t="s">
        <v>135</v>
      </c>
      <c r="C71" s="47" t="s">
        <v>136</v>
      </c>
      <c r="D71" s="58">
        <f t="shared" si="1"/>
        <v>51991905</v>
      </c>
      <c r="E71" s="58">
        <v>18784875</v>
      </c>
      <c r="F71" s="58"/>
      <c r="G71" s="58"/>
      <c r="H71" s="58">
        <v>33207030</v>
      </c>
      <c r="I71" s="58"/>
    </row>
    <row r="72" spans="1:9" x14ac:dyDescent="0.2">
      <c r="A72" s="58">
        <v>68</v>
      </c>
      <c r="B72" s="61" t="s">
        <v>137</v>
      </c>
      <c r="C72" s="47" t="s">
        <v>138</v>
      </c>
      <c r="D72" s="58">
        <f t="shared" si="1"/>
        <v>13126424</v>
      </c>
      <c r="E72" s="58">
        <v>13126424</v>
      </c>
      <c r="F72" s="58"/>
      <c r="G72" s="58"/>
      <c r="H72" s="58">
        <v>0</v>
      </c>
      <c r="I72" s="58"/>
    </row>
    <row r="73" spans="1:9" x14ac:dyDescent="0.2">
      <c r="A73" s="58">
        <v>69</v>
      </c>
      <c r="B73" s="61" t="s">
        <v>139</v>
      </c>
      <c r="C73" s="47" t="s">
        <v>140</v>
      </c>
      <c r="D73" s="58">
        <f t="shared" si="1"/>
        <v>36330176</v>
      </c>
      <c r="E73" s="58">
        <v>36176994</v>
      </c>
      <c r="F73" s="58"/>
      <c r="G73" s="58"/>
      <c r="H73" s="58">
        <v>153182</v>
      </c>
      <c r="I73" s="58"/>
    </row>
    <row r="74" spans="1:9" x14ac:dyDescent="0.2">
      <c r="A74" s="58">
        <v>70</v>
      </c>
      <c r="B74" s="55" t="s">
        <v>141</v>
      </c>
      <c r="C74" s="47" t="s">
        <v>142</v>
      </c>
      <c r="D74" s="58">
        <f t="shared" si="1"/>
        <v>20752289</v>
      </c>
      <c r="E74" s="58">
        <v>20752289</v>
      </c>
      <c r="F74" s="58"/>
      <c r="G74" s="58"/>
      <c r="H74" s="58">
        <v>0</v>
      </c>
      <c r="I74" s="58"/>
    </row>
    <row r="75" spans="1:9" x14ac:dyDescent="0.2">
      <c r="A75" s="58">
        <v>71</v>
      </c>
      <c r="B75" s="61" t="s">
        <v>143</v>
      </c>
      <c r="C75" s="45" t="s">
        <v>144</v>
      </c>
      <c r="D75" s="58">
        <f t="shared" si="1"/>
        <v>20689485</v>
      </c>
      <c r="E75" s="58">
        <v>20689485</v>
      </c>
      <c r="F75" s="58"/>
      <c r="G75" s="58"/>
      <c r="H75" s="58">
        <v>0</v>
      </c>
      <c r="I75" s="58"/>
    </row>
    <row r="76" spans="1:9" x14ac:dyDescent="0.2">
      <c r="A76" s="58">
        <v>72</v>
      </c>
      <c r="B76" s="55" t="s">
        <v>145</v>
      </c>
      <c r="C76" s="47" t="s">
        <v>146</v>
      </c>
      <c r="D76" s="58">
        <f t="shared" si="1"/>
        <v>11373225</v>
      </c>
      <c r="E76" s="58">
        <v>11373225</v>
      </c>
      <c r="F76" s="58"/>
      <c r="G76" s="58"/>
      <c r="H76" s="58">
        <v>0</v>
      </c>
      <c r="I76" s="58"/>
    </row>
    <row r="77" spans="1:9" x14ac:dyDescent="0.2">
      <c r="A77" s="58">
        <v>73</v>
      </c>
      <c r="B77" s="61" t="s">
        <v>147</v>
      </c>
      <c r="C77" s="47" t="s">
        <v>148</v>
      </c>
      <c r="D77" s="58">
        <f t="shared" si="1"/>
        <v>37121994</v>
      </c>
      <c r="E77" s="58">
        <v>37121994</v>
      </c>
      <c r="F77" s="58"/>
      <c r="G77" s="58"/>
      <c r="H77" s="58">
        <v>0</v>
      </c>
      <c r="I77" s="58"/>
    </row>
    <row r="78" spans="1:9" x14ac:dyDescent="0.2">
      <c r="A78" s="58">
        <v>74</v>
      </c>
      <c r="B78" s="55" t="s">
        <v>149</v>
      </c>
      <c r="C78" s="47" t="s">
        <v>150</v>
      </c>
      <c r="D78" s="58">
        <f t="shared" si="1"/>
        <v>19990515</v>
      </c>
      <c r="E78" s="58">
        <v>19990515</v>
      </c>
      <c r="F78" s="58"/>
      <c r="G78" s="58"/>
      <c r="H78" s="58">
        <v>0</v>
      </c>
      <c r="I78" s="58"/>
    </row>
    <row r="79" spans="1:9" x14ac:dyDescent="0.2">
      <c r="A79" s="58">
        <v>75</v>
      </c>
      <c r="B79" s="55" t="s">
        <v>151</v>
      </c>
      <c r="C79" s="47" t="s">
        <v>152</v>
      </c>
      <c r="D79" s="58">
        <f t="shared" si="1"/>
        <v>16982541</v>
      </c>
      <c r="E79" s="58">
        <v>16982541</v>
      </c>
      <c r="F79" s="58"/>
      <c r="G79" s="58"/>
      <c r="H79" s="58">
        <v>0</v>
      </c>
      <c r="I79" s="58"/>
    </row>
    <row r="80" spans="1:9" ht="24" x14ac:dyDescent="0.2">
      <c r="A80" s="58">
        <v>76</v>
      </c>
      <c r="B80" s="63" t="s">
        <v>153</v>
      </c>
      <c r="C80" s="50" t="s">
        <v>154</v>
      </c>
      <c r="D80" s="58">
        <f t="shared" si="1"/>
        <v>0</v>
      </c>
      <c r="E80" s="58">
        <v>0</v>
      </c>
      <c r="F80" s="58"/>
      <c r="G80" s="58"/>
      <c r="H80" s="58">
        <v>0</v>
      </c>
      <c r="I80" s="58"/>
    </row>
    <row r="81" spans="1:9" ht="24" x14ac:dyDescent="0.2">
      <c r="A81" s="58">
        <v>77</v>
      </c>
      <c r="B81" s="61" t="s">
        <v>155</v>
      </c>
      <c r="C81" s="47" t="s">
        <v>156</v>
      </c>
      <c r="D81" s="58">
        <f t="shared" si="1"/>
        <v>0</v>
      </c>
      <c r="E81" s="58">
        <v>0</v>
      </c>
      <c r="F81" s="58"/>
      <c r="G81" s="58"/>
      <c r="H81" s="58">
        <v>0</v>
      </c>
      <c r="I81" s="58"/>
    </row>
    <row r="82" spans="1:9" ht="24" x14ac:dyDescent="0.2">
      <c r="A82" s="58">
        <v>78</v>
      </c>
      <c r="B82" s="61" t="s">
        <v>157</v>
      </c>
      <c r="C82" s="47" t="s">
        <v>158</v>
      </c>
      <c r="D82" s="58">
        <f t="shared" si="1"/>
        <v>0</v>
      </c>
      <c r="E82" s="58">
        <v>0</v>
      </c>
      <c r="F82" s="58"/>
      <c r="G82" s="58"/>
      <c r="H82" s="58">
        <v>0</v>
      </c>
      <c r="I82" s="58"/>
    </row>
    <row r="83" spans="1:9" ht="24" x14ac:dyDescent="0.2">
      <c r="A83" s="58">
        <v>79</v>
      </c>
      <c r="B83" s="61" t="s">
        <v>159</v>
      </c>
      <c r="C83" s="47" t="s">
        <v>160</v>
      </c>
      <c r="D83" s="58">
        <f t="shared" si="1"/>
        <v>0</v>
      </c>
      <c r="E83" s="58">
        <v>0</v>
      </c>
      <c r="F83" s="58"/>
      <c r="G83" s="58"/>
      <c r="H83" s="58">
        <v>0</v>
      </c>
      <c r="I83" s="58"/>
    </row>
    <row r="84" spans="1:9" ht="24" x14ac:dyDescent="0.2">
      <c r="A84" s="58">
        <v>80</v>
      </c>
      <c r="B84" s="61" t="s">
        <v>161</v>
      </c>
      <c r="C84" s="47" t="s">
        <v>162</v>
      </c>
      <c r="D84" s="58">
        <f t="shared" si="1"/>
        <v>0</v>
      </c>
      <c r="E84" s="58">
        <v>0</v>
      </c>
      <c r="F84" s="58"/>
      <c r="G84" s="58"/>
      <c r="H84" s="58">
        <v>0</v>
      </c>
      <c r="I84" s="58"/>
    </row>
    <row r="85" spans="1:9" ht="24" x14ac:dyDescent="0.2">
      <c r="A85" s="58">
        <v>81</v>
      </c>
      <c r="B85" s="61" t="s">
        <v>163</v>
      </c>
      <c r="C85" s="47" t="s">
        <v>164</v>
      </c>
      <c r="D85" s="58">
        <f t="shared" si="1"/>
        <v>0</v>
      </c>
      <c r="E85" s="58">
        <v>0</v>
      </c>
      <c r="F85" s="58"/>
      <c r="G85" s="58"/>
      <c r="H85" s="58">
        <v>0</v>
      </c>
      <c r="I85" s="58"/>
    </row>
    <row r="86" spans="1:9" ht="24" x14ac:dyDescent="0.2">
      <c r="A86" s="58">
        <v>82</v>
      </c>
      <c r="B86" s="61" t="s">
        <v>165</v>
      </c>
      <c r="C86" s="47" t="s">
        <v>166</v>
      </c>
      <c r="D86" s="58">
        <f t="shared" si="1"/>
        <v>0</v>
      </c>
      <c r="E86" s="58">
        <v>0</v>
      </c>
      <c r="F86" s="58"/>
      <c r="G86" s="58"/>
      <c r="H86" s="58">
        <v>0</v>
      </c>
      <c r="I86" s="58"/>
    </row>
    <row r="87" spans="1:9" ht="14.25" customHeight="1" x14ac:dyDescent="0.2">
      <c r="A87" s="58">
        <v>83</v>
      </c>
      <c r="B87" s="55" t="s">
        <v>167</v>
      </c>
      <c r="C87" s="47" t="s">
        <v>168</v>
      </c>
      <c r="D87" s="58">
        <f t="shared" si="1"/>
        <v>34966758</v>
      </c>
      <c r="E87" s="58">
        <v>34966758</v>
      </c>
      <c r="F87" s="58"/>
      <c r="G87" s="58"/>
      <c r="H87" s="58">
        <v>0</v>
      </c>
      <c r="I87" s="58"/>
    </row>
    <row r="88" spans="1:9" x14ac:dyDescent="0.2">
      <c r="A88" s="58">
        <v>84</v>
      </c>
      <c r="B88" s="61" t="s">
        <v>169</v>
      </c>
      <c r="C88" s="47" t="s">
        <v>170</v>
      </c>
      <c r="D88" s="58">
        <f t="shared" si="1"/>
        <v>28560673</v>
      </c>
      <c r="E88" s="58">
        <v>22462479</v>
      </c>
      <c r="F88" s="58">
        <v>6098194</v>
      </c>
      <c r="G88" s="58"/>
      <c r="H88" s="58">
        <v>0</v>
      </c>
      <c r="I88" s="58"/>
    </row>
    <row r="89" spans="1:9" x14ac:dyDescent="0.2">
      <c r="A89" s="58">
        <v>85</v>
      </c>
      <c r="B89" s="55" t="s">
        <v>171</v>
      </c>
      <c r="C89" s="47" t="s">
        <v>172</v>
      </c>
      <c r="D89" s="58">
        <f t="shared" si="1"/>
        <v>5046676</v>
      </c>
      <c r="E89" s="58">
        <v>5046676</v>
      </c>
      <c r="F89" s="58"/>
      <c r="G89" s="58"/>
      <c r="H89" s="58">
        <v>0</v>
      </c>
      <c r="I89" s="58"/>
    </row>
    <row r="90" spans="1:9" x14ac:dyDescent="0.2">
      <c r="A90" s="58">
        <v>86</v>
      </c>
      <c r="B90" s="62" t="s">
        <v>173</v>
      </c>
      <c r="C90" s="48" t="s">
        <v>174</v>
      </c>
      <c r="D90" s="58">
        <f t="shared" si="1"/>
        <v>10565144</v>
      </c>
      <c r="E90" s="58">
        <v>10565144</v>
      </c>
      <c r="F90" s="58"/>
      <c r="G90" s="58"/>
      <c r="H90" s="58">
        <v>0</v>
      </c>
      <c r="I90" s="58"/>
    </row>
    <row r="91" spans="1:9" x14ac:dyDescent="0.2">
      <c r="A91" s="58">
        <v>87</v>
      </c>
      <c r="B91" s="61" t="s">
        <v>175</v>
      </c>
      <c r="C91" s="47" t="s">
        <v>176</v>
      </c>
      <c r="D91" s="58">
        <f t="shared" si="1"/>
        <v>19425518</v>
      </c>
      <c r="E91" s="58">
        <v>10581169</v>
      </c>
      <c r="F91" s="58">
        <v>8844349</v>
      </c>
      <c r="G91" s="58"/>
      <c r="H91" s="58">
        <v>0</v>
      </c>
      <c r="I91" s="58"/>
    </row>
    <row r="92" spans="1:9" x14ac:dyDescent="0.2">
      <c r="A92" s="58">
        <v>88</v>
      </c>
      <c r="B92" s="61" t="s">
        <v>177</v>
      </c>
      <c r="C92" s="47" t="s">
        <v>178</v>
      </c>
      <c r="D92" s="58">
        <f t="shared" si="1"/>
        <v>108525284</v>
      </c>
      <c r="E92" s="58">
        <v>78777748</v>
      </c>
      <c r="F92" s="58">
        <v>6907925</v>
      </c>
      <c r="G92" s="58"/>
      <c r="H92" s="58">
        <v>22839611</v>
      </c>
      <c r="I92" s="58"/>
    </row>
    <row r="93" spans="1:9" ht="13.5" customHeight="1" x14ac:dyDescent="0.2">
      <c r="A93" s="58">
        <v>89</v>
      </c>
      <c r="B93" s="62" t="s">
        <v>179</v>
      </c>
      <c r="C93" s="48" t="s">
        <v>180</v>
      </c>
      <c r="D93" s="58">
        <f t="shared" si="1"/>
        <v>23570203</v>
      </c>
      <c r="E93" s="58">
        <v>18126439</v>
      </c>
      <c r="F93" s="58">
        <v>5443764</v>
      </c>
      <c r="G93" s="58"/>
      <c r="H93" s="58">
        <v>0</v>
      </c>
      <c r="I93" s="58"/>
    </row>
    <row r="94" spans="1:9" ht="14.25" customHeight="1" x14ac:dyDescent="0.2">
      <c r="A94" s="58">
        <v>90</v>
      </c>
      <c r="B94" s="61" t="s">
        <v>181</v>
      </c>
      <c r="C94" s="47" t="s">
        <v>182</v>
      </c>
      <c r="D94" s="58">
        <f t="shared" si="1"/>
        <v>22463674</v>
      </c>
      <c r="E94" s="58">
        <v>20305123</v>
      </c>
      <c r="F94" s="58">
        <v>0</v>
      </c>
      <c r="G94" s="58"/>
      <c r="H94" s="58">
        <v>2158551</v>
      </c>
      <c r="I94" s="58"/>
    </row>
    <row r="95" spans="1:9" x14ac:dyDescent="0.2">
      <c r="A95" s="58">
        <v>91</v>
      </c>
      <c r="B95" s="62" t="s">
        <v>183</v>
      </c>
      <c r="C95" s="48" t="s">
        <v>184</v>
      </c>
      <c r="D95" s="58">
        <f t="shared" si="1"/>
        <v>6559029</v>
      </c>
      <c r="E95" s="58">
        <v>6559029</v>
      </c>
      <c r="F95" s="58"/>
      <c r="G95" s="58"/>
      <c r="H95" s="58">
        <v>0</v>
      </c>
      <c r="I95" s="58"/>
    </row>
    <row r="96" spans="1:9" x14ac:dyDescent="0.2">
      <c r="A96" s="58">
        <v>92</v>
      </c>
      <c r="B96" s="61" t="s">
        <v>185</v>
      </c>
      <c r="C96" s="47" t="s">
        <v>186</v>
      </c>
      <c r="D96" s="58">
        <f t="shared" si="1"/>
        <v>0</v>
      </c>
      <c r="E96" s="58">
        <v>0</v>
      </c>
      <c r="F96" s="58"/>
      <c r="G96" s="58"/>
      <c r="H96" s="58">
        <v>0</v>
      </c>
      <c r="I96" s="58"/>
    </row>
    <row r="97" spans="1:9" ht="15.75" customHeight="1" x14ac:dyDescent="0.2">
      <c r="A97" s="58">
        <v>93</v>
      </c>
      <c r="B97" s="55" t="s">
        <v>187</v>
      </c>
      <c r="C97" s="47" t="s">
        <v>188</v>
      </c>
      <c r="D97" s="58">
        <f t="shared" si="1"/>
        <v>165541</v>
      </c>
      <c r="E97" s="58">
        <v>0</v>
      </c>
      <c r="F97" s="58">
        <v>117365</v>
      </c>
      <c r="G97" s="58"/>
      <c r="H97" s="58">
        <v>48176</v>
      </c>
      <c r="I97" s="58"/>
    </row>
    <row r="98" spans="1:9" ht="24" x14ac:dyDescent="0.2">
      <c r="A98" s="58">
        <v>94</v>
      </c>
      <c r="B98" s="61" t="s">
        <v>189</v>
      </c>
      <c r="C98" s="45" t="s">
        <v>190</v>
      </c>
      <c r="D98" s="58">
        <f t="shared" si="1"/>
        <v>0</v>
      </c>
      <c r="E98" s="58">
        <v>0</v>
      </c>
      <c r="F98" s="58"/>
      <c r="G98" s="58"/>
      <c r="H98" s="58">
        <v>0</v>
      </c>
      <c r="I98" s="58"/>
    </row>
    <row r="99" spans="1:9" x14ac:dyDescent="0.2">
      <c r="A99" s="58">
        <v>95</v>
      </c>
      <c r="B99" s="61" t="s">
        <v>191</v>
      </c>
      <c r="C99" s="48" t="s">
        <v>192</v>
      </c>
      <c r="D99" s="58">
        <f t="shared" si="1"/>
        <v>1672249</v>
      </c>
      <c r="E99" s="58">
        <v>1672249</v>
      </c>
      <c r="F99" s="58"/>
      <c r="G99" s="58"/>
      <c r="H99" s="58">
        <v>0</v>
      </c>
      <c r="I99" s="58"/>
    </row>
    <row r="100" spans="1:9" x14ac:dyDescent="0.2">
      <c r="A100" s="58">
        <v>96</v>
      </c>
      <c r="B100" s="55" t="s">
        <v>193</v>
      </c>
      <c r="C100" s="47" t="s">
        <v>194</v>
      </c>
      <c r="D100" s="58">
        <f t="shared" si="1"/>
        <v>14829662</v>
      </c>
      <c r="E100" s="58">
        <v>11399973</v>
      </c>
      <c r="F100" s="58">
        <v>3429689</v>
      </c>
      <c r="G100" s="58"/>
      <c r="H100" s="58">
        <v>0</v>
      </c>
      <c r="I100" s="58"/>
    </row>
    <row r="101" spans="1:9" x14ac:dyDescent="0.2">
      <c r="A101" s="58">
        <v>97</v>
      </c>
      <c r="B101" s="61" t="s">
        <v>195</v>
      </c>
      <c r="C101" s="51" t="s">
        <v>196</v>
      </c>
      <c r="D101" s="58">
        <f t="shared" si="1"/>
        <v>9670930</v>
      </c>
      <c r="E101" s="58">
        <v>9670930</v>
      </c>
      <c r="F101" s="58"/>
      <c r="G101" s="58"/>
      <c r="H101" s="58">
        <v>0</v>
      </c>
      <c r="I101" s="58"/>
    </row>
    <row r="102" spans="1:9" x14ac:dyDescent="0.2">
      <c r="A102" s="58">
        <v>98</v>
      </c>
      <c r="B102" s="55" t="s">
        <v>197</v>
      </c>
      <c r="C102" s="47" t="s">
        <v>198</v>
      </c>
      <c r="D102" s="58">
        <f t="shared" si="1"/>
        <v>11366627</v>
      </c>
      <c r="E102" s="58">
        <v>11366627</v>
      </c>
      <c r="F102" s="58"/>
      <c r="G102" s="58"/>
      <c r="H102" s="58">
        <v>0</v>
      </c>
      <c r="I102" s="58"/>
    </row>
    <row r="103" spans="1:9" x14ac:dyDescent="0.2">
      <c r="A103" s="58">
        <v>99</v>
      </c>
      <c r="B103" s="55" t="s">
        <v>199</v>
      </c>
      <c r="C103" s="47" t="s">
        <v>200</v>
      </c>
      <c r="D103" s="58">
        <f t="shared" si="1"/>
        <v>20079713</v>
      </c>
      <c r="E103" s="58">
        <v>20079713</v>
      </c>
      <c r="F103" s="58"/>
      <c r="G103" s="58"/>
      <c r="H103" s="58">
        <v>0</v>
      </c>
      <c r="I103" s="58"/>
    </row>
    <row r="104" spans="1:9" x14ac:dyDescent="0.2">
      <c r="A104" s="58">
        <v>100</v>
      </c>
      <c r="B104" s="61" t="s">
        <v>201</v>
      </c>
      <c r="C104" s="48" t="s">
        <v>202</v>
      </c>
      <c r="D104" s="58">
        <f t="shared" si="1"/>
        <v>14108186</v>
      </c>
      <c r="E104" s="58">
        <v>14108186</v>
      </c>
      <c r="F104" s="58"/>
      <c r="G104" s="58"/>
      <c r="H104" s="58">
        <v>0</v>
      </c>
      <c r="I104" s="58"/>
    </row>
    <row r="105" spans="1:9" x14ac:dyDescent="0.2">
      <c r="A105" s="58">
        <v>101</v>
      </c>
      <c r="B105" s="61" t="s">
        <v>203</v>
      </c>
      <c r="C105" s="45" t="s">
        <v>204</v>
      </c>
      <c r="D105" s="58">
        <f t="shared" si="1"/>
        <v>15872579</v>
      </c>
      <c r="E105" s="58">
        <v>15872579</v>
      </c>
      <c r="F105" s="58"/>
      <c r="G105" s="58"/>
      <c r="H105" s="58">
        <v>0</v>
      </c>
      <c r="I105" s="58"/>
    </row>
    <row r="106" spans="1:9" x14ac:dyDescent="0.2">
      <c r="A106" s="58">
        <v>102</v>
      </c>
      <c r="B106" s="61" t="s">
        <v>205</v>
      </c>
      <c r="C106" s="45" t="s">
        <v>206</v>
      </c>
      <c r="D106" s="58">
        <f t="shared" si="1"/>
        <v>25565778</v>
      </c>
      <c r="E106" s="58">
        <v>25565778</v>
      </c>
      <c r="F106" s="58"/>
      <c r="G106" s="58"/>
      <c r="H106" s="58">
        <v>0</v>
      </c>
      <c r="I106" s="58"/>
    </row>
    <row r="107" spans="1:9" x14ac:dyDescent="0.2">
      <c r="A107" s="58">
        <v>103</v>
      </c>
      <c r="B107" s="61" t="s">
        <v>207</v>
      </c>
      <c r="C107" s="45" t="s">
        <v>208</v>
      </c>
      <c r="D107" s="58">
        <f t="shared" si="1"/>
        <v>28168769</v>
      </c>
      <c r="E107" s="58">
        <v>28168769</v>
      </c>
      <c r="F107" s="58"/>
      <c r="G107" s="58"/>
      <c r="H107" s="58">
        <v>0</v>
      </c>
      <c r="I107" s="58"/>
    </row>
    <row r="108" spans="1:9" x14ac:dyDescent="0.2">
      <c r="A108" s="58">
        <v>104</v>
      </c>
      <c r="B108" s="55" t="s">
        <v>209</v>
      </c>
      <c r="C108" s="47" t="s">
        <v>210</v>
      </c>
      <c r="D108" s="58">
        <f t="shared" si="1"/>
        <v>8082104</v>
      </c>
      <c r="E108" s="58">
        <v>8082104</v>
      </c>
      <c r="F108" s="58"/>
      <c r="G108" s="58"/>
      <c r="H108" s="58">
        <v>0</v>
      </c>
      <c r="I108" s="58"/>
    </row>
    <row r="109" spans="1:9" x14ac:dyDescent="0.2">
      <c r="A109" s="58">
        <v>105</v>
      </c>
      <c r="B109" s="62" t="s">
        <v>211</v>
      </c>
      <c r="C109" s="48" t="s">
        <v>212</v>
      </c>
      <c r="D109" s="58">
        <f t="shared" si="1"/>
        <v>14914736</v>
      </c>
      <c r="E109" s="58">
        <v>14914736</v>
      </c>
      <c r="F109" s="58"/>
      <c r="G109" s="58"/>
      <c r="H109" s="58">
        <v>0</v>
      </c>
      <c r="I109" s="58"/>
    </row>
    <row r="110" spans="1:9" x14ac:dyDescent="0.2">
      <c r="A110" s="58">
        <v>106</v>
      </c>
      <c r="B110" s="61" t="s">
        <v>213</v>
      </c>
      <c r="C110" s="45" t="s">
        <v>214</v>
      </c>
      <c r="D110" s="58">
        <f t="shared" si="1"/>
        <v>15330323</v>
      </c>
      <c r="E110" s="58">
        <v>15330323</v>
      </c>
      <c r="F110" s="58"/>
      <c r="G110" s="58"/>
      <c r="H110" s="58">
        <v>0</v>
      </c>
      <c r="I110" s="58"/>
    </row>
    <row r="111" spans="1:9" x14ac:dyDescent="0.2">
      <c r="A111" s="58">
        <v>107</v>
      </c>
      <c r="B111" s="61" t="s">
        <v>215</v>
      </c>
      <c r="C111" s="45" t="s">
        <v>216</v>
      </c>
      <c r="D111" s="58">
        <f t="shared" si="1"/>
        <v>18542244</v>
      </c>
      <c r="E111" s="58">
        <v>16615499</v>
      </c>
      <c r="F111" s="58">
        <v>560873</v>
      </c>
      <c r="G111" s="58"/>
      <c r="H111" s="58">
        <v>1365872</v>
      </c>
      <c r="I111" s="58"/>
    </row>
    <row r="112" spans="1:9" x14ac:dyDescent="0.2">
      <c r="A112" s="58">
        <v>108</v>
      </c>
      <c r="B112" s="55" t="s">
        <v>217</v>
      </c>
      <c r="C112" s="47" t="s">
        <v>218</v>
      </c>
      <c r="D112" s="58">
        <f t="shared" si="1"/>
        <v>11643646</v>
      </c>
      <c r="E112" s="58">
        <v>11643646</v>
      </c>
      <c r="F112" s="58"/>
      <c r="G112" s="58"/>
      <c r="H112" s="58">
        <v>0</v>
      </c>
      <c r="I112" s="58"/>
    </row>
    <row r="113" spans="1:9" ht="12" customHeight="1" x14ac:dyDescent="0.2">
      <c r="A113" s="58">
        <v>109</v>
      </c>
      <c r="B113" s="55" t="s">
        <v>219</v>
      </c>
      <c r="C113" s="47" t="s">
        <v>220</v>
      </c>
      <c r="D113" s="58">
        <f t="shared" si="1"/>
        <v>17334736</v>
      </c>
      <c r="E113" s="58">
        <v>17334736</v>
      </c>
      <c r="F113" s="58"/>
      <c r="G113" s="58"/>
      <c r="H113" s="58">
        <v>0</v>
      </c>
      <c r="I113" s="58"/>
    </row>
    <row r="114" spans="1:9" x14ac:dyDescent="0.2">
      <c r="A114" s="58">
        <v>110</v>
      </c>
      <c r="B114" s="61" t="s">
        <v>221</v>
      </c>
      <c r="C114" s="45" t="s">
        <v>222</v>
      </c>
      <c r="D114" s="58">
        <f t="shared" si="1"/>
        <v>24773722</v>
      </c>
      <c r="E114" s="58">
        <v>24773722</v>
      </c>
      <c r="F114" s="58"/>
      <c r="G114" s="58"/>
      <c r="H114" s="58">
        <v>0</v>
      </c>
      <c r="I114" s="58"/>
    </row>
    <row r="115" spans="1:9" x14ac:dyDescent="0.2">
      <c r="A115" s="58">
        <v>111</v>
      </c>
      <c r="B115" s="61" t="s">
        <v>223</v>
      </c>
      <c r="C115" s="45" t="s">
        <v>224</v>
      </c>
      <c r="D115" s="58">
        <f t="shared" si="1"/>
        <v>12865311</v>
      </c>
      <c r="E115" s="58">
        <v>12865311</v>
      </c>
      <c r="F115" s="58"/>
      <c r="G115" s="58"/>
      <c r="H115" s="58">
        <v>0</v>
      </c>
      <c r="I115" s="58"/>
    </row>
    <row r="116" spans="1:9" x14ac:dyDescent="0.2">
      <c r="A116" s="58">
        <v>112</v>
      </c>
      <c r="B116" s="61" t="s">
        <v>225</v>
      </c>
      <c r="C116" s="47" t="s">
        <v>226</v>
      </c>
      <c r="D116" s="58">
        <f t="shared" si="1"/>
        <v>0</v>
      </c>
      <c r="E116" s="58">
        <v>0</v>
      </c>
      <c r="F116" s="58"/>
      <c r="G116" s="58"/>
      <c r="H116" s="58">
        <v>0</v>
      </c>
      <c r="I116" s="58"/>
    </row>
    <row r="117" spans="1:9" x14ac:dyDescent="0.2">
      <c r="A117" s="58">
        <v>113</v>
      </c>
      <c r="B117" s="61" t="s">
        <v>227</v>
      </c>
      <c r="C117" s="45" t="s">
        <v>228</v>
      </c>
      <c r="D117" s="58">
        <f t="shared" si="1"/>
        <v>83046567</v>
      </c>
      <c r="E117" s="58">
        <v>0</v>
      </c>
      <c r="F117" s="58"/>
      <c r="G117" s="58">
        <v>83046567</v>
      </c>
      <c r="H117" s="58">
        <v>0</v>
      </c>
      <c r="I117" s="58"/>
    </row>
    <row r="118" spans="1:9" x14ac:dyDescent="0.2">
      <c r="A118" s="58">
        <v>114</v>
      </c>
      <c r="B118" s="55" t="s">
        <v>229</v>
      </c>
      <c r="C118" s="47" t="s">
        <v>230</v>
      </c>
      <c r="D118" s="58">
        <f t="shared" si="1"/>
        <v>0</v>
      </c>
      <c r="E118" s="58">
        <v>0</v>
      </c>
      <c r="F118" s="58"/>
      <c r="G118" s="58"/>
      <c r="H118" s="58">
        <v>0</v>
      </c>
      <c r="I118" s="58"/>
    </row>
    <row r="119" spans="1:9" ht="13.5" customHeight="1" x14ac:dyDescent="0.2">
      <c r="A119" s="58">
        <v>115</v>
      </c>
      <c r="B119" s="55" t="s">
        <v>231</v>
      </c>
      <c r="C119" s="47" t="s">
        <v>232</v>
      </c>
      <c r="D119" s="58">
        <f t="shared" si="1"/>
        <v>784397</v>
      </c>
      <c r="E119" s="58">
        <v>784397</v>
      </c>
      <c r="F119" s="58"/>
      <c r="G119" s="58"/>
      <c r="H119" s="58">
        <v>0</v>
      </c>
      <c r="I119" s="58"/>
    </row>
    <row r="120" spans="1:9" x14ac:dyDescent="0.2">
      <c r="A120" s="58">
        <v>116</v>
      </c>
      <c r="B120" s="55" t="s">
        <v>233</v>
      </c>
      <c r="C120" s="47" t="s">
        <v>234</v>
      </c>
      <c r="D120" s="58">
        <f t="shared" si="1"/>
        <v>226234</v>
      </c>
      <c r="E120" s="58">
        <v>226234</v>
      </c>
      <c r="F120" s="58"/>
      <c r="G120" s="58"/>
      <c r="H120" s="58">
        <v>0</v>
      </c>
      <c r="I120" s="58"/>
    </row>
    <row r="121" spans="1:9" ht="24" x14ac:dyDescent="0.2">
      <c r="A121" s="58">
        <v>117</v>
      </c>
      <c r="B121" s="55" t="s">
        <v>235</v>
      </c>
      <c r="C121" s="47" t="s">
        <v>236</v>
      </c>
      <c r="D121" s="58">
        <f t="shared" si="1"/>
        <v>253924</v>
      </c>
      <c r="E121" s="58">
        <v>253924</v>
      </c>
      <c r="F121" s="58"/>
      <c r="G121" s="58"/>
      <c r="H121" s="58">
        <v>0</v>
      </c>
      <c r="I121" s="58"/>
    </row>
    <row r="122" spans="1:9" x14ac:dyDescent="0.2">
      <c r="A122" s="58">
        <v>118</v>
      </c>
      <c r="B122" s="55" t="s">
        <v>237</v>
      </c>
      <c r="C122" s="47" t="s">
        <v>238</v>
      </c>
      <c r="D122" s="58">
        <f t="shared" si="1"/>
        <v>0</v>
      </c>
      <c r="E122" s="58">
        <v>0</v>
      </c>
      <c r="F122" s="58"/>
      <c r="G122" s="58"/>
      <c r="H122" s="58">
        <v>0</v>
      </c>
      <c r="I122" s="58"/>
    </row>
    <row r="123" spans="1:9" ht="12.75" customHeight="1" x14ac:dyDescent="0.2">
      <c r="A123" s="58">
        <v>119</v>
      </c>
      <c r="B123" s="55" t="s">
        <v>239</v>
      </c>
      <c r="C123" s="47" t="s">
        <v>240</v>
      </c>
      <c r="D123" s="58">
        <f t="shared" si="1"/>
        <v>12739822</v>
      </c>
      <c r="E123" s="58">
        <v>12739822</v>
      </c>
      <c r="F123" s="58"/>
      <c r="G123" s="58"/>
      <c r="H123" s="58">
        <v>0</v>
      </c>
      <c r="I123" s="58"/>
    </row>
    <row r="124" spans="1:9" x14ac:dyDescent="0.2">
      <c r="A124" s="58">
        <v>120</v>
      </c>
      <c r="B124" s="57" t="s">
        <v>241</v>
      </c>
      <c r="C124" s="52" t="s">
        <v>242</v>
      </c>
      <c r="D124" s="58">
        <f t="shared" si="1"/>
        <v>0</v>
      </c>
      <c r="E124" s="58">
        <v>0</v>
      </c>
      <c r="F124" s="58"/>
      <c r="G124" s="58"/>
      <c r="H124" s="58">
        <v>0</v>
      </c>
      <c r="I124" s="58"/>
    </row>
    <row r="125" spans="1:9" x14ac:dyDescent="0.2">
      <c r="A125" s="58">
        <v>121</v>
      </c>
      <c r="B125" s="61" t="s">
        <v>243</v>
      </c>
      <c r="C125" s="45" t="s">
        <v>244</v>
      </c>
      <c r="D125" s="58">
        <f t="shared" si="1"/>
        <v>46634144</v>
      </c>
      <c r="E125" s="58">
        <v>0</v>
      </c>
      <c r="F125" s="58"/>
      <c r="G125" s="58">
        <v>34440793</v>
      </c>
      <c r="H125" s="58">
        <v>12193351</v>
      </c>
      <c r="I125" s="58"/>
    </row>
    <row r="126" spans="1:9" x14ac:dyDescent="0.2">
      <c r="A126" s="58">
        <v>122</v>
      </c>
      <c r="B126" s="55" t="s">
        <v>245</v>
      </c>
      <c r="C126" s="47" t="s">
        <v>246</v>
      </c>
      <c r="D126" s="58">
        <f t="shared" si="1"/>
        <v>0</v>
      </c>
      <c r="E126" s="58">
        <v>0</v>
      </c>
      <c r="F126" s="58"/>
      <c r="G126" s="58"/>
      <c r="H126" s="58">
        <v>0</v>
      </c>
      <c r="I126" s="58"/>
    </row>
    <row r="127" spans="1:9" ht="14.25" customHeight="1" x14ac:dyDescent="0.2">
      <c r="A127" s="58">
        <v>123</v>
      </c>
      <c r="B127" s="61" t="s">
        <v>247</v>
      </c>
      <c r="C127" s="47" t="s">
        <v>248</v>
      </c>
      <c r="D127" s="58">
        <f t="shared" si="1"/>
        <v>19460720</v>
      </c>
      <c r="E127" s="58">
        <v>0</v>
      </c>
      <c r="F127" s="58"/>
      <c r="G127" s="58">
        <v>19460720</v>
      </c>
      <c r="H127" s="58">
        <v>0</v>
      </c>
      <c r="I127" s="58"/>
    </row>
    <row r="128" spans="1:9" ht="24" x14ac:dyDescent="0.2">
      <c r="A128" s="58">
        <v>124</v>
      </c>
      <c r="B128" s="55" t="s">
        <v>249</v>
      </c>
      <c r="C128" s="47" t="s">
        <v>250</v>
      </c>
      <c r="D128" s="58">
        <f t="shared" si="1"/>
        <v>144931</v>
      </c>
      <c r="E128" s="58">
        <v>144931</v>
      </c>
      <c r="F128" s="58"/>
      <c r="G128" s="58"/>
      <c r="H128" s="58">
        <v>0</v>
      </c>
      <c r="I128" s="58"/>
    </row>
    <row r="129" spans="1:9" ht="21.75" customHeight="1" x14ac:dyDescent="0.2">
      <c r="A129" s="58">
        <v>125</v>
      </c>
      <c r="B129" s="55" t="s">
        <v>251</v>
      </c>
      <c r="C129" s="47" t="s">
        <v>252</v>
      </c>
      <c r="D129" s="58">
        <f t="shared" si="1"/>
        <v>0</v>
      </c>
      <c r="E129" s="58">
        <v>0</v>
      </c>
      <c r="F129" s="58"/>
      <c r="G129" s="58"/>
      <c r="H129" s="58">
        <v>0</v>
      </c>
      <c r="I129" s="58"/>
    </row>
    <row r="130" spans="1:9" x14ac:dyDescent="0.2">
      <c r="A130" s="58">
        <v>126</v>
      </c>
      <c r="B130" s="61" t="s">
        <v>253</v>
      </c>
      <c r="C130" s="47" t="s">
        <v>254</v>
      </c>
      <c r="D130" s="58">
        <f t="shared" si="1"/>
        <v>124547</v>
      </c>
      <c r="E130" s="58">
        <v>124547</v>
      </c>
      <c r="F130" s="58"/>
      <c r="G130" s="58"/>
      <c r="H130" s="58">
        <v>0</v>
      </c>
      <c r="I130" s="58"/>
    </row>
    <row r="131" spans="1:9" x14ac:dyDescent="0.2">
      <c r="A131" s="58">
        <v>127</v>
      </c>
      <c r="B131" s="62" t="s">
        <v>255</v>
      </c>
      <c r="C131" s="48" t="s">
        <v>256</v>
      </c>
      <c r="D131" s="58">
        <f t="shared" si="1"/>
        <v>0</v>
      </c>
      <c r="E131" s="58">
        <v>0</v>
      </c>
      <c r="F131" s="58"/>
      <c r="G131" s="58"/>
      <c r="H131" s="58">
        <v>0</v>
      </c>
      <c r="I131" s="58"/>
    </row>
    <row r="132" spans="1:9" x14ac:dyDescent="0.2">
      <c r="A132" s="58">
        <v>128</v>
      </c>
      <c r="B132" s="55" t="s">
        <v>257</v>
      </c>
      <c r="C132" s="47" t="s">
        <v>258</v>
      </c>
      <c r="D132" s="58">
        <f t="shared" si="1"/>
        <v>0</v>
      </c>
      <c r="E132" s="58">
        <v>0</v>
      </c>
      <c r="F132" s="58"/>
      <c r="G132" s="58"/>
      <c r="H132" s="58">
        <v>0</v>
      </c>
      <c r="I132" s="58"/>
    </row>
    <row r="133" spans="1:9" ht="12.75" customHeight="1" x14ac:dyDescent="0.2">
      <c r="A133" s="58">
        <v>129</v>
      </c>
      <c r="B133" s="61" t="s">
        <v>259</v>
      </c>
      <c r="C133" s="45" t="s">
        <v>260</v>
      </c>
      <c r="D133" s="58">
        <f t="shared" si="1"/>
        <v>0</v>
      </c>
      <c r="E133" s="58">
        <v>0</v>
      </c>
      <c r="F133" s="58"/>
      <c r="G133" s="58"/>
      <c r="H133" s="58">
        <v>0</v>
      </c>
      <c r="I133" s="58"/>
    </row>
    <row r="134" spans="1:9" x14ac:dyDescent="0.2">
      <c r="A134" s="58">
        <v>130</v>
      </c>
      <c r="B134" s="61" t="s">
        <v>261</v>
      </c>
      <c r="C134" s="45" t="s">
        <v>262</v>
      </c>
      <c r="D134" s="58">
        <f t="shared" ref="D134:D152" si="2">E134+F134+G134+H134+I134</f>
        <v>34366854</v>
      </c>
      <c r="E134" s="58">
        <v>0</v>
      </c>
      <c r="F134" s="58"/>
      <c r="G134" s="58">
        <v>34366854</v>
      </c>
      <c r="H134" s="58">
        <v>0</v>
      </c>
      <c r="I134" s="58"/>
    </row>
    <row r="135" spans="1:9" x14ac:dyDescent="0.2">
      <c r="A135" s="58">
        <v>131</v>
      </c>
      <c r="B135" s="55" t="s">
        <v>263</v>
      </c>
      <c r="C135" s="47" t="s">
        <v>264</v>
      </c>
      <c r="D135" s="58">
        <f t="shared" si="2"/>
        <v>0</v>
      </c>
      <c r="E135" s="58">
        <v>0</v>
      </c>
      <c r="F135" s="58"/>
      <c r="G135" s="58"/>
      <c r="H135" s="58">
        <v>0</v>
      </c>
      <c r="I135" s="58"/>
    </row>
    <row r="136" spans="1:9" x14ac:dyDescent="0.2">
      <c r="A136" s="58">
        <v>132</v>
      </c>
      <c r="B136" s="55" t="s">
        <v>265</v>
      </c>
      <c r="C136" s="47" t="s">
        <v>266</v>
      </c>
      <c r="D136" s="58">
        <f t="shared" si="2"/>
        <v>190885</v>
      </c>
      <c r="E136" s="58">
        <v>190885</v>
      </c>
      <c r="F136" s="58"/>
      <c r="G136" s="58"/>
      <c r="H136" s="58">
        <v>0</v>
      </c>
      <c r="I136" s="58"/>
    </row>
    <row r="137" spans="1:9" ht="13.5" customHeight="1" x14ac:dyDescent="0.2">
      <c r="A137" s="58">
        <v>133</v>
      </c>
      <c r="B137" s="55" t="s">
        <v>267</v>
      </c>
      <c r="C137" s="47" t="s">
        <v>268</v>
      </c>
      <c r="D137" s="58">
        <f t="shared" si="2"/>
        <v>35121175</v>
      </c>
      <c r="E137" s="58">
        <v>35121175</v>
      </c>
      <c r="F137" s="58"/>
      <c r="G137" s="58"/>
      <c r="H137" s="58">
        <v>0</v>
      </c>
      <c r="I137" s="58"/>
    </row>
    <row r="138" spans="1:9" x14ac:dyDescent="0.2">
      <c r="A138" s="58">
        <v>134</v>
      </c>
      <c r="B138" s="55" t="s">
        <v>269</v>
      </c>
      <c r="C138" s="47" t="s">
        <v>270</v>
      </c>
      <c r="D138" s="58">
        <f t="shared" si="2"/>
        <v>2280390938</v>
      </c>
      <c r="E138" s="58">
        <v>0</v>
      </c>
      <c r="F138" s="58"/>
      <c r="G138" s="58"/>
      <c r="H138" s="58">
        <v>2280390938</v>
      </c>
      <c r="I138" s="58"/>
    </row>
    <row r="139" spans="1:9" x14ac:dyDescent="0.2">
      <c r="A139" s="58">
        <v>135</v>
      </c>
      <c r="B139" s="55" t="s">
        <v>271</v>
      </c>
      <c r="C139" s="47" t="s">
        <v>272</v>
      </c>
      <c r="D139" s="58">
        <f t="shared" si="2"/>
        <v>4940982</v>
      </c>
      <c r="E139" s="58">
        <v>4940982</v>
      </c>
      <c r="F139" s="58"/>
      <c r="G139" s="58"/>
      <c r="H139" s="58">
        <v>0</v>
      </c>
      <c r="I139" s="58"/>
    </row>
    <row r="140" spans="1:9" x14ac:dyDescent="0.2">
      <c r="A140" s="58">
        <v>136</v>
      </c>
      <c r="B140" s="61" t="s">
        <v>273</v>
      </c>
      <c r="C140" s="45" t="s">
        <v>274</v>
      </c>
      <c r="D140" s="58">
        <f t="shared" si="2"/>
        <v>58228393</v>
      </c>
      <c r="E140" s="58">
        <v>21089284</v>
      </c>
      <c r="F140" s="58">
        <v>27672468</v>
      </c>
      <c r="G140" s="58"/>
      <c r="H140" s="58">
        <v>9466641</v>
      </c>
      <c r="I140" s="58"/>
    </row>
    <row r="141" spans="1:9" ht="10.5" customHeight="1" x14ac:dyDescent="0.2">
      <c r="A141" s="58">
        <v>137</v>
      </c>
      <c r="B141" s="55" t="s">
        <v>275</v>
      </c>
      <c r="C141" s="47" t="s">
        <v>276</v>
      </c>
      <c r="D141" s="58">
        <f t="shared" si="2"/>
        <v>234551531</v>
      </c>
      <c r="E141" s="58">
        <v>234551531</v>
      </c>
      <c r="F141" s="58"/>
      <c r="G141" s="58"/>
      <c r="H141" s="58">
        <v>0</v>
      </c>
      <c r="I141" s="58"/>
    </row>
    <row r="142" spans="1:9" x14ac:dyDescent="0.2">
      <c r="A142" s="58">
        <v>138</v>
      </c>
      <c r="B142" s="61" t="s">
        <v>277</v>
      </c>
      <c r="C142" s="47" t="s">
        <v>278</v>
      </c>
      <c r="D142" s="58">
        <f t="shared" si="2"/>
        <v>30376204</v>
      </c>
      <c r="E142" s="58">
        <v>30376204</v>
      </c>
      <c r="F142" s="58"/>
      <c r="G142" s="58"/>
      <c r="H142" s="58">
        <v>0</v>
      </c>
      <c r="I142" s="58"/>
    </row>
    <row r="143" spans="1:9" x14ac:dyDescent="0.2">
      <c r="A143" s="58">
        <v>139</v>
      </c>
      <c r="B143" s="62" t="s">
        <v>279</v>
      </c>
      <c r="C143" s="48" t="s">
        <v>280</v>
      </c>
      <c r="D143" s="58">
        <f t="shared" si="2"/>
        <v>27242623</v>
      </c>
      <c r="E143" s="58">
        <v>27242623</v>
      </c>
      <c r="F143" s="58"/>
      <c r="G143" s="58"/>
      <c r="H143" s="58">
        <v>0</v>
      </c>
      <c r="I143" s="58"/>
    </row>
    <row r="144" spans="1:9" x14ac:dyDescent="0.2">
      <c r="A144" s="58">
        <v>140</v>
      </c>
      <c r="B144" s="55" t="s">
        <v>281</v>
      </c>
      <c r="C144" s="47" t="s">
        <v>282</v>
      </c>
      <c r="D144" s="58">
        <f t="shared" si="2"/>
        <v>59962562</v>
      </c>
      <c r="E144" s="58">
        <v>0</v>
      </c>
      <c r="F144" s="58"/>
      <c r="G144" s="58">
        <v>59962562</v>
      </c>
      <c r="H144" s="58">
        <v>0</v>
      </c>
      <c r="I144" s="58"/>
    </row>
    <row r="145" spans="1:9" x14ac:dyDescent="0.2">
      <c r="A145" s="58">
        <v>141</v>
      </c>
      <c r="B145" s="55" t="s">
        <v>283</v>
      </c>
      <c r="C145" s="47" t="s">
        <v>284</v>
      </c>
      <c r="D145" s="58">
        <f t="shared" si="2"/>
        <v>25532550</v>
      </c>
      <c r="E145" s="58">
        <v>0</v>
      </c>
      <c r="F145" s="58">
        <v>25532550</v>
      </c>
      <c r="G145" s="58"/>
      <c r="H145" s="58">
        <v>0</v>
      </c>
      <c r="I145" s="58"/>
    </row>
    <row r="146" spans="1:9" x14ac:dyDescent="0.2">
      <c r="A146" s="58">
        <v>142</v>
      </c>
      <c r="B146" s="55" t="s">
        <v>285</v>
      </c>
      <c r="C146" s="47" t="s">
        <v>286</v>
      </c>
      <c r="D146" s="58">
        <f t="shared" si="2"/>
        <v>18454714</v>
      </c>
      <c r="E146" s="58">
        <v>6863149</v>
      </c>
      <c r="F146" s="58">
        <v>11591565</v>
      </c>
      <c r="G146" s="58"/>
      <c r="H146" s="58">
        <v>0</v>
      </c>
      <c r="I146" s="58"/>
    </row>
    <row r="147" spans="1:9" x14ac:dyDescent="0.2">
      <c r="A147" s="58">
        <v>143</v>
      </c>
      <c r="B147" s="62" t="s">
        <v>287</v>
      </c>
      <c r="C147" s="48" t="s">
        <v>288</v>
      </c>
      <c r="D147" s="58">
        <f t="shared" si="2"/>
        <v>0</v>
      </c>
      <c r="E147" s="58">
        <v>0</v>
      </c>
      <c r="F147" s="58"/>
      <c r="G147" s="58"/>
      <c r="H147" s="58">
        <v>0</v>
      </c>
      <c r="I147" s="58"/>
    </row>
    <row r="148" spans="1:9" x14ac:dyDescent="0.2">
      <c r="A148" s="58">
        <v>144</v>
      </c>
      <c r="B148" s="61" t="s">
        <v>289</v>
      </c>
      <c r="C148" s="48" t="s">
        <v>290</v>
      </c>
      <c r="D148" s="58">
        <f t="shared" si="2"/>
        <v>84836224</v>
      </c>
      <c r="E148" s="58">
        <v>61830497</v>
      </c>
      <c r="F148" s="58">
        <v>1256779</v>
      </c>
      <c r="G148" s="58"/>
      <c r="H148" s="58">
        <v>21748948</v>
      </c>
      <c r="I148" s="58"/>
    </row>
    <row r="149" spans="1:9" x14ac:dyDescent="0.2">
      <c r="A149" s="58">
        <v>145</v>
      </c>
      <c r="B149" s="55" t="s">
        <v>291</v>
      </c>
      <c r="C149" s="47" t="s">
        <v>292</v>
      </c>
      <c r="D149" s="58">
        <f t="shared" si="2"/>
        <v>42171851</v>
      </c>
      <c r="E149" s="58">
        <v>42171851</v>
      </c>
      <c r="F149" s="58"/>
      <c r="G149" s="58"/>
      <c r="H149" s="58">
        <v>0</v>
      </c>
      <c r="I149" s="58"/>
    </row>
    <row r="150" spans="1:9" x14ac:dyDescent="0.2">
      <c r="A150" s="58">
        <v>146</v>
      </c>
      <c r="B150" s="61" t="s">
        <v>293</v>
      </c>
      <c r="C150" s="45" t="s">
        <v>294</v>
      </c>
      <c r="D150" s="58">
        <f t="shared" si="2"/>
        <v>0</v>
      </c>
      <c r="E150" s="58">
        <v>0</v>
      </c>
      <c r="F150" s="58"/>
      <c r="G150" s="58"/>
      <c r="H150" s="58">
        <v>0</v>
      </c>
      <c r="I150" s="58"/>
    </row>
    <row r="151" spans="1:9" x14ac:dyDescent="0.2">
      <c r="A151" s="58">
        <v>147</v>
      </c>
      <c r="B151" s="61" t="s">
        <v>295</v>
      </c>
      <c r="C151" s="45" t="s">
        <v>296</v>
      </c>
      <c r="D151" s="58">
        <f t="shared" si="2"/>
        <v>0</v>
      </c>
      <c r="E151" s="58">
        <v>0</v>
      </c>
      <c r="F151" s="58"/>
      <c r="G151" s="58"/>
      <c r="H151" s="58">
        <v>0</v>
      </c>
      <c r="I151" s="58"/>
    </row>
    <row r="152" spans="1:9" ht="12.75" x14ac:dyDescent="0.2">
      <c r="A152" s="58">
        <v>148</v>
      </c>
      <c r="B152" s="69" t="s">
        <v>297</v>
      </c>
      <c r="C152" s="53" t="s">
        <v>298</v>
      </c>
      <c r="D152" s="58">
        <f t="shared" si="2"/>
        <v>309281830</v>
      </c>
      <c r="E152" s="58">
        <v>0</v>
      </c>
      <c r="F152" s="58"/>
      <c r="G152" s="58"/>
      <c r="H152" s="58">
        <v>299546470</v>
      </c>
      <c r="I152" s="58">
        <v>9735360</v>
      </c>
    </row>
  </sheetData>
  <mergeCells count="1">
    <mergeCell ref="A2:I2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16" sqref="J16"/>
    </sheetView>
  </sheetViews>
  <sheetFormatPr defaultRowHeight="12.75" x14ac:dyDescent="0.2"/>
  <cols>
    <col min="1" max="1" width="4.28515625" style="116" customWidth="1"/>
    <col min="2" max="2" width="8.42578125" style="116" customWidth="1"/>
    <col min="3" max="3" width="34.5703125" style="132" customWidth="1"/>
    <col min="4" max="4" width="15.7109375" style="118" customWidth="1"/>
    <col min="5" max="5" width="15.5703125" style="118" customWidth="1"/>
    <col min="6" max="6" width="14" style="118" customWidth="1"/>
    <col min="7" max="7" width="14.5703125" style="118" customWidth="1"/>
    <col min="8" max="8" width="14" style="118" customWidth="1"/>
    <col min="9" max="9" width="14.140625" style="118" customWidth="1"/>
    <col min="10" max="16384" width="9.140625" style="119"/>
  </cols>
  <sheetData>
    <row r="1" spans="1:9" x14ac:dyDescent="0.2">
      <c r="C1" s="117"/>
    </row>
    <row r="2" spans="1:9" ht="25.5" customHeight="1" x14ac:dyDescent="0.2">
      <c r="A2" s="209" t="s">
        <v>322</v>
      </c>
      <c r="B2" s="209"/>
      <c r="C2" s="209"/>
      <c r="D2" s="209"/>
      <c r="E2" s="209"/>
      <c r="F2" s="209"/>
      <c r="G2" s="209"/>
      <c r="H2" s="209"/>
      <c r="I2" s="209"/>
    </row>
    <row r="3" spans="1:9" x14ac:dyDescent="0.2">
      <c r="C3" s="133"/>
    </row>
    <row r="4" spans="1:9" s="120" customFormat="1" ht="18.75" customHeight="1" x14ac:dyDescent="0.2">
      <c r="A4" s="211" t="s">
        <v>0</v>
      </c>
      <c r="B4" s="211" t="s">
        <v>1</v>
      </c>
      <c r="C4" s="211" t="s">
        <v>2</v>
      </c>
      <c r="D4" s="210" t="s">
        <v>316</v>
      </c>
      <c r="E4" s="210"/>
      <c r="F4" s="210"/>
      <c r="G4" s="210"/>
      <c r="H4" s="210"/>
      <c r="I4" s="210"/>
    </row>
    <row r="5" spans="1:9" s="121" customFormat="1" ht="94.5" customHeight="1" x14ac:dyDescent="0.2">
      <c r="A5" s="211"/>
      <c r="B5" s="211"/>
      <c r="C5" s="211"/>
      <c r="D5" s="136" t="s">
        <v>299</v>
      </c>
      <c r="E5" s="136" t="s">
        <v>368</v>
      </c>
      <c r="F5" s="136" t="s">
        <v>313</v>
      </c>
      <c r="G5" s="136" t="s">
        <v>314</v>
      </c>
      <c r="H5" s="136" t="s">
        <v>369</v>
      </c>
      <c r="I5" s="136" t="s">
        <v>312</v>
      </c>
    </row>
    <row r="6" spans="1:9" ht="12" customHeight="1" x14ac:dyDescent="0.2">
      <c r="A6" s="123">
        <v>1</v>
      </c>
      <c r="B6" s="124" t="s">
        <v>3</v>
      </c>
      <c r="C6" s="125" t="s">
        <v>4</v>
      </c>
      <c r="D6" s="122">
        <f>SUM(E6:I6)</f>
        <v>50152708</v>
      </c>
      <c r="E6" s="122">
        <v>50152708</v>
      </c>
      <c r="F6" s="122">
        <v>0</v>
      </c>
      <c r="G6" s="122">
        <v>0</v>
      </c>
      <c r="H6" s="122">
        <v>0</v>
      </c>
      <c r="I6" s="122"/>
    </row>
    <row r="7" spans="1:9" x14ac:dyDescent="0.2">
      <c r="A7" s="123">
        <v>2</v>
      </c>
      <c r="B7" s="126" t="s">
        <v>5</v>
      </c>
      <c r="C7" s="125" t="s">
        <v>6</v>
      </c>
      <c r="D7" s="122">
        <f t="shared" ref="D7:D70" si="0">SUM(E7:I7)</f>
        <v>36553214</v>
      </c>
      <c r="E7" s="122">
        <v>36551876</v>
      </c>
      <c r="F7" s="122">
        <v>1338</v>
      </c>
      <c r="G7" s="122">
        <v>0</v>
      </c>
      <c r="H7" s="122">
        <v>0</v>
      </c>
      <c r="I7" s="122"/>
    </row>
    <row r="8" spans="1:9" x14ac:dyDescent="0.2">
      <c r="A8" s="123">
        <v>3</v>
      </c>
      <c r="B8" s="25" t="s">
        <v>7</v>
      </c>
      <c r="C8" s="125" t="s">
        <v>8</v>
      </c>
      <c r="D8" s="122">
        <f t="shared" si="0"/>
        <v>274591973</v>
      </c>
      <c r="E8" s="122">
        <v>158145239</v>
      </c>
      <c r="F8" s="122">
        <v>4104</v>
      </c>
      <c r="G8" s="122">
        <v>0</v>
      </c>
      <c r="H8" s="122">
        <v>116442630</v>
      </c>
      <c r="I8" s="122"/>
    </row>
    <row r="9" spans="1:9" ht="14.25" customHeight="1" x14ac:dyDescent="0.2">
      <c r="A9" s="123">
        <v>4</v>
      </c>
      <c r="B9" s="124" t="s">
        <v>9</v>
      </c>
      <c r="C9" s="125" t="s">
        <v>10</v>
      </c>
      <c r="D9" s="122">
        <f t="shared" si="0"/>
        <v>42248800</v>
      </c>
      <c r="E9" s="122">
        <v>42114559</v>
      </c>
      <c r="F9" s="122">
        <v>134241</v>
      </c>
      <c r="G9" s="122">
        <v>0</v>
      </c>
      <c r="H9" s="122">
        <v>0</v>
      </c>
      <c r="I9" s="122"/>
    </row>
    <row r="10" spans="1:9" x14ac:dyDescent="0.2">
      <c r="A10" s="123">
        <v>5</v>
      </c>
      <c r="B10" s="124" t="s">
        <v>11</v>
      </c>
      <c r="C10" s="125" t="s">
        <v>12</v>
      </c>
      <c r="D10" s="122">
        <f t="shared" si="0"/>
        <v>46142832</v>
      </c>
      <c r="E10" s="122">
        <v>46142832</v>
      </c>
      <c r="F10" s="122">
        <v>0</v>
      </c>
      <c r="G10" s="122">
        <v>0</v>
      </c>
      <c r="H10" s="122">
        <v>0</v>
      </c>
      <c r="I10" s="122"/>
    </row>
    <row r="11" spans="1:9" x14ac:dyDescent="0.2">
      <c r="A11" s="123">
        <v>6</v>
      </c>
      <c r="B11" s="25" t="s">
        <v>13</v>
      </c>
      <c r="C11" s="125" t="s">
        <v>14</v>
      </c>
      <c r="D11" s="122">
        <f t="shared" si="0"/>
        <v>722015069.99999988</v>
      </c>
      <c r="E11" s="122">
        <v>420618226.99999988</v>
      </c>
      <c r="F11" s="122">
        <v>9345031</v>
      </c>
      <c r="G11" s="122">
        <v>19471094</v>
      </c>
      <c r="H11" s="122">
        <v>246636669</v>
      </c>
      <c r="I11" s="122">
        <v>25944049</v>
      </c>
    </row>
    <row r="12" spans="1:9" x14ac:dyDescent="0.2">
      <c r="A12" s="123">
        <v>7</v>
      </c>
      <c r="B12" s="124" t="s">
        <v>15</v>
      </c>
      <c r="C12" s="125" t="s">
        <v>16</v>
      </c>
      <c r="D12" s="122">
        <f t="shared" si="0"/>
        <v>188557402</v>
      </c>
      <c r="E12" s="122">
        <v>121338736</v>
      </c>
      <c r="F12" s="122">
        <v>0</v>
      </c>
      <c r="G12" s="122">
        <v>0</v>
      </c>
      <c r="H12" s="122">
        <v>67218666</v>
      </c>
      <c r="I12" s="122"/>
    </row>
    <row r="13" spans="1:9" x14ac:dyDescent="0.2">
      <c r="A13" s="123">
        <v>8</v>
      </c>
      <c r="B13" s="25" t="s">
        <v>17</v>
      </c>
      <c r="C13" s="125" t="s">
        <v>18</v>
      </c>
      <c r="D13" s="122">
        <f t="shared" si="0"/>
        <v>39017405</v>
      </c>
      <c r="E13" s="122">
        <v>39017405</v>
      </c>
      <c r="F13" s="122">
        <v>0</v>
      </c>
      <c r="G13" s="122">
        <v>0</v>
      </c>
      <c r="H13" s="122">
        <v>0</v>
      </c>
      <c r="I13" s="122"/>
    </row>
    <row r="14" spans="1:9" x14ac:dyDescent="0.2">
      <c r="A14" s="123">
        <v>9</v>
      </c>
      <c r="B14" s="25" t="s">
        <v>19</v>
      </c>
      <c r="C14" s="125" t="s">
        <v>20</v>
      </c>
      <c r="D14" s="122">
        <f t="shared" si="0"/>
        <v>58304491</v>
      </c>
      <c r="E14" s="122">
        <v>58304491</v>
      </c>
      <c r="F14" s="122">
        <v>0</v>
      </c>
      <c r="G14" s="122">
        <v>0</v>
      </c>
      <c r="H14" s="122">
        <v>0</v>
      </c>
      <c r="I14" s="122"/>
    </row>
    <row r="15" spans="1:9" x14ac:dyDescent="0.2">
      <c r="A15" s="123">
        <v>10</v>
      </c>
      <c r="B15" s="25" t="s">
        <v>21</v>
      </c>
      <c r="C15" s="125" t="s">
        <v>22</v>
      </c>
      <c r="D15" s="122">
        <f t="shared" si="0"/>
        <v>39114143</v>
      </c>
      <c r="E15" s="122">
        <v>39114143</v>
      </c>
      <c r="F15" s="122">
        <v>0</v>
      </c>
      <c r="G15" s="122">
        <v>0</v>
      </c>
      <c r="H15" s="122">
        <v>0</v>
      </c>
      <c r="I15" s="122"/>
    </row>
    <row r="16" spans="1:9" x14ac:dyDescent="0.2">
      <c r="A16" s="123">
        <v>11</v>
      </c>
      <c r="B16" s="25" t="s">
        <v>23</v>
      </c>
      <c r="C16" s="125" t="s">
        <v>24</v>
      </c>
      <c r="D16" s="122">
        <f t="shared" si="0"/>
        <v>47701946</v>
      </c>
      <c r="E16" s="122">
        <v>47701946</v>
      </c>
      <c r="F16" s="122">
        <v>0</v>
      </c>
      <c r="G16" s="122">
        <v>0</v>
      </c>
      <c r="H16" s="122">
        <v>0</v>
      </c>
      <c r="I16" s="122"/>
    </row>
    <row r="17" spans="1:9" x14ac:dyDescent="0.2">
      <c r="A17" s="123">
        <v>12</v>
      </c>
      <c r="B17" s="25" t="s">
        <v>25</v>
      </c>
      <c r="C17" s="125" t="s">
        <v>26</v>
      </c>
      <c r="D17" s="122">
        <f t="shared" si="0"/>
        <v>119221660</v>
      </c>
      <c r="E17" s="122">
        <v>119150275</v>
      </c>
      <c r="F17" s="122">
        <v>71385</v>
      </c>
      <c r="G17" s="122">
        <v>0</v>
      </c>
      <c r="H17" s="122">
        <v>0</v>
      </c>
      <c r="I17" s="122"/>
    </row>
    <row r="18" spans="1:9" x14ac:dyDescent="0.2">
      <c r="A18" s="123">
        <v>13</v>
      </c>
      <c r="B18" s="124" t="s">
        <v>27</v>
      </c>
      <c r="C18" s="125" t="s">
        <v>28</v>
      </c>
      <c r="D18" s="122">
        <f t="shared" si="0"/>
        <v>0</v>
      </c>
      <c r="E18" s="122">
        <v>0</v>
      </c>
      <c r="F18" s="122">
        <v>0</v>
      </c>
      <c r="G18" s="122">
        <v>0</v>
      </c>
      <c r="H18" s="122">
        <v>0</v>
      </c>
      <c r="I18" s="122"/>
    </row>
    <row r="19" spans="1:9" x14ac:dyDescent="0.2">
      <c r="A19" s="123">
        <v>14</v>
      </c>
      <c r="B19" s="124" t="s">
        <v>29</v>
      </c>
      <c r="C19" s="125" t="s">
        <v>30</v>
      </c>
      <c r="D19" s="122">
        <f t="shared" si="0"/>
        <v>0</v>
      </c>
      <c r="E19" s="122">
        <v>0</v>
      </c>
      <c r="F19" s="122">
        <v>0</v>
      </c>
      <c r="G19" s="122">
        <v>0</v>
      </c>
      <c r="H19" s="122">
        <v>0</v>
      </c>
      <c r="I19" s="122"/>
    </row>
    <row r="20" spans="1:9" x14ac:dyDescent="0.2">
      <c r="A20" s="123">
        <v>15</v>
      </c>
      <c r="B20" s="25" t="s">
        <v>31</v>
      </c>
      <c r="C20" s="125" t="s">
        <v>32</v>
      </c>
      <c r="D20" s="122">
        <f t="shared" si="0"/>
        <v>51666440</v>
      </c>
      <c r="E20" s="122">
        <v>51666440</v>
      </c>
      <c r="F20" s="122">
        <v>0</v>
      </c>
      <c r="G20" s="122">
        <v>0</v>
      </c>
      <c r="H20" s="122">
        <v>0</v>
      </c>
      <c r="I20" s="122"/>
    </row>
    <row r="21" spans="1:9" x14ac:dyDescent="0.2">
      <c r="A21" s="123">
        <v>16</v>
      </c>
      <c r="B21" s="25" t="s">
        <v>33</v>
      </c>
      <c r="C21" s="125" t="s">
        <v>34</v>
      </c>
      <c r="D21" s="122">
        <f t="shared" si="0"/>
        <v>71208161</v>
      </c>
      <c r="E21" s="122">
        <v>71208161</v>
      </c>
      <c r="F21" s="122">
        <v>0</v>
      </c>
      <c r="G21" s="122">
        <v>0</v>
      </c>
      <c r="H21" s="122">
        <v>0</v>
      </c>
      <c r="I21" s="122"/>
    </row>
    <row r="22" spans="1:9" x14ac:dyDescent="0.2">
      <c r="A22" s="123">
        <v>17</v>
      </c>
      <c r="B22" s="25" t="s">
        <v>35</v>
      </c>
      <c r="C22" s="125" t="s">
        <v>36</v>
      </c>
      <c r="D22" s="122">
        <f t="shared" si="0"/>
        <v>163561020</v>
      </c>
      <c r="E22" s="122">
        <v>80401124</v>
      </c>
      <c r="F22" s="122">
        <v>0</v>
      </c>
      <c r="G22" s="122">
        <v>0</v>
      </c>
      <c r="H22" s="122">
        <v>83159896</v>
      </c>
      <c r="I22" s="122"/>
    </row>
    <row r="23" spans="1:9" x14ac:dyDescent="0.2">
      <c r="A23" s="123">
        <v>18</v>
      </c>
      <c r="B23" s="25" t="s">
        <v>37</v>
      </c>
      <c r="C23" s="125" t="s">
        <v>38</v>
      </c>
      <c r="D23" s="122">
        <f t="shared" si="0"/>
        <v>652661136</v>
      </c>
      <c r="E23" s="122">
        <v>334552103</v>
      </c>
      <c r="F23" s="122">
        <v>6831642</v>
      </c>
      <c r="G23" s="122">
        <v>4811311</v>
      </c>
      <c r="H23" s="122">
        <v>272100967</v>
      </c>
      <c r="I23" s="122">
        <v>34365113</v>
      </c>
    </row>
    <row r="24" spans="1:9" x14ac:dyDescent="0.2">
      <c r="A24" s="123">
        <v>19</v>
      </c>
      <c r="B24" s="124" t="s">
        <v>39</v>
      </c>
      <c r="C24" s="125" t="s">
        <v>40</v>
      </c>
      <c r="D24" s="122">
        <f t="shared" si="0"/>
        <v>27720913</v>
      </c>
      <c r="E24" s="122">
        <v>27720913</v>
      </c>
      <c r="F24" s="122">
        <v>0</v>
      </c>
      <c r="G24" s="122">
        <v>0</v>
      </c>
      <c r="H24" s="122">
        <v>0</v>
      </c>
      <c r="I24" s="122"/>
    </row>
    <row r="25" spans="1:9" x14ac:dyDescent="0.2">
      <c r="A25" s="123">
        <v>20</v>
      </c>
      <c r="B25" s="124" t="s">
        <v>41</v>
      </c>
      <c r="C25" s="125" t="s">
        <v>42</v>
      </c>
      <c r="D25" s="122">
        <f t="shared" si="0"/>
        <v>25070957</v>
      </c>
      <c r="E25" s="122">
        <v>25070957</v>
      </c>
      <c r="F25" s="122">
        <v>0</v>
      </c>
      <c r="G25" s="122">
        <v>0</v>
      </c>
      <c r="H25" s="122">
        <v>0</v>
      </c>
      <c r="I25" s="122"/>
    </row>
    <row r="26" spans="1:9" x14ac:dyDescent="0.2">
      <c r="A26" s="123">
        <v>21</v>
      </c>
      <c r="B26" s="124" t="s">
        <v>43</v>
      </c>
      <c r="C26" s="125" t="s">
        <v>44</v>
      </c>
      <c r="D26" s="122">
        <f t="shared" si="0"/>
        <v>261062230</v>
      </c>
      <c r="E26" s="122">
        <v>129564358</v>
      </c>
      <c r="F26" s="122">
        <v>148678</v>
      </c>
      <c r="G26" s="122">
        <v>6147937</v>
      </c>
      <c r="H26" s="122">
        <v>125201257</v>
      </c>
      <c r="I26" s="122"/>
    </row>
    <row r="27" spans="1:9" x14ac:dyDescent="0.2">
      <c r="A27" s="123">
        <v>22</v>
      </c>
      <c r="B27" s="124" t="s">
        <v>45</v>
      </c>
      <c r="C27" s="125" t="s">
        <v>46</v>
      </c>
      <c r="D27" s="122">
        <f t="shared" si="0"/>
        <v>344149012</v>
      </c>
      <c r="E27" s="122">
        <v>154491189</v>
      </c>
      <c r="F27" s="122">
        <v>52497</v>
      </c>
      <c r="G27" s="122">
        <v>4148647</v>
      </c>
      <c r="H27" s="122">
        <v>175961641</v>
      </c>
      <c r="I27" s="122">
        <v>9495038</v>
      </c>
    </row>
    <row r="28" spans="1:9" x14ac:dyDescent="0.2">
      <c r="A28" s="123">
        <v>23</v>
      </c>
      <c r="B28" s="25" t="s">
        <v>47</v>
      </c>
      <c r="C28" s="125" t="s">
        <v>48</v>
      </c>
      <c r="D28" s="122">
        <f t="shared" si="0"/>
        <v>0</v>
      </c>
      <c r="E28" s="122">
        <v>0</v>
      </c>
      <c r="F28" s="122">
        <v>0</v>
      </c>
      <c r="G28" s="122">
        <v>0</v>
      </c>
      <c r="H28" s="122">
        <v>0</v>
      </c>
      <c r="I28" s="122"/>
    </row>
    <row r="29" spans="1:9" ht="12" customHeight="1" x14ac:dyDescent="0.2">
      <c r="A29" s="123">
        <v>24</v>
      </c>
      <c r="B29" s="25" t="s">
        <v>49</v>
      </c>
      <c r="C29" s="125" t="s">
        <v>50</v>
      </c>
      <c r="D29" s="122">
        <f t="shared" si="0"/>
        <v>0</v>
      </c>
      <c r="E29" s="122">
        <v>0</v>
      </c>
      <c r="F29" s="122">
        <v>0</v>
      </c>
      <c r="G29" s="122">
        <v>0</v>
      </c>
      <c r="H29" s="122">
        <v>0</v>
      </c>
      <c r="I29" s="122"/>
    </row>
    <row r="30" spans="1:9" ht="25.5" x14ac:dyDescent="0.2">
      <c r="A30" s="123">
        <v>25</v>
      </c>
      <c r="B30" s="25" t="s">
        <v>51</v>
      </c>
      <c r="C30" s="125" t="s">
        <v>52</v>
      </c>
      <c r="D30" s="122">
        <f t="shared" si="0"/>
        <v>0</v>
      </c>
      <c r="E30" s="122">
        <v>0</v>
      </c>
      <c r="F30" s="122">
        <v>0</v>
      </c>
      <c r="G30" s="122">
        <v>0</v>
      </c>
      <c r="H30" s="122">
        <v>0</v>
      </c>
      <c r="I30" s="122"/>
    </row>
    <row r="31" spans="1:9" x14ac:dyDescent="0.2">
      <c r="A31" s="123">
        <v>26</v>
      </c>
      <c r="B31" s="124" t="s">
        <v>53</v>
      </c>
      <c r="C31" s="125" t="s">
        <v>54</v>
      </c>
      <c r="D31" s="122">
        <f t="shared" si="0"/>
        <v>922341741</v>
      </c>
      <c r="E31" s="122">
        <v>707223937</v>
      </c>
      <c r="F31" s="122">
        <v>33885273</v>
      </c>
      <c r="G31" s="122">
        <v>17874088</v>
      </c>
      <c r="H31" s="122">
        <v>0</v>
      </c>
      <c r="I31" s="122">
        <v>163358443</v>
      </c>
    </row>
    <row r="32" spans="1:9" x14ac:dyDescent="0.2">
      <c r="A32" s="123">
        <v>27</v>
      </c>
      <c r="B32" s="25" t="s">
        <v>55</v>
      </c>
      <c r="C32" s="125" t="s">
        <v>56</v>
      </c>
      <c r="D32" s="122">
        <f t="shared" si="0"/>
        <v>473284757</v>
      </c>
      <c r="E32" s="122">
        <v>255030322</v>
      </c>
      <c r="F32" s="122">
        <v>199940</v>
      </c>
      <c r="G32" s="122">
        <v>0</v>
      </c>
      <c r="H32" s="122">
        <v>218054495</v>
      </c>
      <c r="I32" s="122"/>
    </row>
    <row r="33" spans="1:9" ht="12.75" customHeight="1" x14ac:dyDescent="0.2">
      <c r="A33" s="123">
        <v>28</v>
      </c>
      <c r="B33" s="25" t="s">
        <v>57</v>
      </c>
      <c r="C33" s="125" t="s">
        <v>58</v>
      </c>
      <c r="D33" s="122">
        <f t="shared" si="0"/>
        <v>93202063</v>
      </c>
      <c r="E33" s="122">
        <v>93202063</v>
      </c>
      <c r="F33" s="122">
        <v>0</v>
      </c>
      <c r="G33" s="122">
        <v>0</v>
      </c>
      <c r="H33" s="122">
        <v>0</v>
      </c>
      <c r="I33" s="122"/>
    </row>
    <row r="34" spans="1:9" ht="12" customHeight="1" x14ac:dyDescent="0.2">
      <c r="A34" s="123">
        <v>29</v>
      </c>
      <c r="B34" s="124" t="s">
        <v>59</v>
      </c>
      <c r="C34" s="125" t="s">
        <v>60</v>
      </c>
      <c r="D34" s="122">
        <f t="shared" si="0"/>
        <v>18723611</v>
      </c>
      <c r="E34" s="122">
        <v>18723611</v>
      </c>
      <c r="F34" s="122">
        <v>0</v>
      </c>
      <c r="G34" s="122">
        <v>0</v>
      </c>
      <c r="H34" s="122">
        <v>0</v>
      </c>
      <c r="I34" s="122"/>
    </row>
    <row r="35" spans="1:9" x14ac:dyDescent="0.2">
      <c r="A35" s="123">
        <v>30</v>
      </c>
      <c r="B35" s="126" t="s">
        <v>61</v>
      </c>
      <c r="C35" s="125" t="s">
        <v>62</v>
      </c>
      <c r="D35" s="122">
        <f t="shared" si="0"/>
        <v>0</v>
      </c>
      <c r="E35" s="122">
        <v>0</v>
      </c>
      <c r="F35" s="122">
        <v>0</v>
      </c>
      <c r="G35" s="122">
        <v>0</v>
      </c>
      <c r="H35" s="122">
        <v>0</v>
      </c>
      <c r="I35" s="122"/>
    </row>
    <row r="36" spans="1:9" ht="25.5" x14ac:dyDescent="0.2">
      <c r="A36" s="123">
        <v>31</v>
      </c>
      <c r="B36" s="124" t="s">
        <v>63</v>
      </c>
      <c r="C36" s="125" t="s">
        <v>64</v>
      </c>
      <c r="D36" s="122">
        <f t="shared" si="0"/>
        <v>0</v>
      </c>
      <c r="E36" s="122">
        <v>0</v>
      </c>
      <c r="F36" s="122">
        <v>0</v>
      </c>
      <c r="G36" s="122">
        <v>0</v>
      </c>
      <c r="H36" s="122">
        <v>0</v>
      </c>
      <c r="I36" s="122"/>
    </row>
    <row r="37" spans="1:9" ht="13.5" customHeight="1" x14ac:dyDescent="0.2">
      <c r="A37" s="123">
        <v>32</v>
      </c>
      <c r="B37" s="25" t="s">
        <v>65</v>
      </c>
      <c r="C37" s="125" t="s">
        <v>66</v>
      </c>
      <c r="D37" s="122">
        <f t="shared" si="0"/>
        <v>0</v>
      </c>
      <c r="E37" s="122">
        <v>0</v>
      </c>
      <c r="F37" s="122">
        <v>0</v>
      </c>
      <c r="G37" s="122">
        <v>0</v>
      </c>
      <c r="H37" s="122">
        <v>0</v>
      </c>
      <c r="I37" s="122"/>
    </row>
    <row r="38" spans="1:9" x14ac:dyDescent="0.2">
      <c r="A38" s="123">
        <v>33</v>
      </c>
      <c r="B38" s="126" t="s">
        <v>67</v>
      </c>
      <c r="C38" s="125" t="s">
        <v>68</v>
      </c>
      <c r="D38" s="122">
        <f t="shared" si="0"/>
        <v>466602730</v>
      </c>
      <c r="E38" s="122">
        <v>227455050</v>
      </c>
      <c r="F38" s="122">
        <v>10703506</v>
      </c>
      <c r="G38" s="122">
        <v>7892186</v>
      </c>
      <c r="H38" s="122">
        <v>205877205</v>
      </c>
      <c r="I38" s="122">
        <v>14674783</v>
      </c>
    </row>
    <row r="39" spans="1:9" x14ac:dyDescent="0.2">
      <c r="A39" s="123">
        <v>34</v>
      </c>
      <c r="B39" s="124" t="s">
        <v>69</v>
      </c>
      <c r="C39" s="125" t="s">
        <v>70</v>
      </c>
      <c r="D39" s="122">
        <f t="shared" si="0"/>
        <v>566112319</v>
      </c>
      <c r="E39" s="122">
        <v>305976751</v>
      </c>
      <c r="F39" s="122">
        <v>6604203</v>
      </c>
      <c r="G39" s="122">
        <v>0</v>
      </c>
      <c r="H39" s="122">
        <v>205771770</v>
      </c>
      <c r="I39" s="122">
        <v>47759595</v>
      </c>
    </row>
    <row r="40" spans="1:9" x14ac:dyDescent="0.2">
      <c r="A40" s="123">
        <v>35</v>
      </c>
      <c r="B40" s="124" t="s">
        <v>71</v>
      </c>
      <c r="C40" s="125" t="s">
        <v>72</v>
      </c>
      <c r="D40" s="122">
        <f t="shared" si="0"/>
        <v>16660769</v>
      </c>
      <c r="E40" s="122">
        <v>16660769</v>
      </c>
      <c r="F40" s="122">
        <v>0</v>
      </c>
      <c r="G40" s="122">
        <v>0</v>
      </c>
      <c r="H40" s="122">
        <v>0</v>
      </c>
      <c r="I40" s="122"/>
    </row>
    <row r="41" spans="1:9" x14ac:dyDescent="0.2">
      <c r="A41" s="123">
        <v>36</v>
      </c>
      <c r="B41" s="126" t="s">
        <v>73</v>
      </c>
      <c r="C41" s="125" t="s">
        <v>74</v>
      </c>
      <c r="D41" s="122">
        <f t="shared" si="0"/>
        <v>46615863</v>
      </c>
      <c r="E41" s="122">
        <v>46615863</v>
      </c>
      <c r="F41" s="122">
        <v>0</v>
      </c>
      <c r="G41" s="122">
        <v>0</v>
      </c>
      <c r="H41" s="122">
        <v>0</v>
      </c>
      <c r="I41" s="122"/>
    </row>
    <row r="42" spans="1:9" x14ac:dyDescent="0.2">
      <c r="A42" s="123">
        <v>37</v>
      </c>
      <c r="B42" s="25" t="s">
        <v>75</v>
      </c>
      <c r="C42" s="125" t="s">
        <v>76</v>
      </c>
      <c r="D42" s="122">
        <f t="shared" si="0"/>
        <v>238897983</v>
      </c>
      <c r="E42" s="122">
        <v>231018521</v>
      </c>
      <c r="F42" s="122">
        <v>355366</v>
      </c>
      <c r="G42" s="122">
        <v>0</v>
      </c>
      <c r="H42" s="122">
        <v>7524096</v>
      </c>
      <c r="I42" s="122"/>
    </row>
    <row r="43" spans="1:9" x14ac:dyDescent="0.2">
      <c r="A43" s="123">
        <v>38</v>
      </c>
      <c r="B43" s="126" t="s">
        <v>77</v>
      </c>
      <c r="C43" s="125" t="s">
        <v>78</v>
      </c>
      <c r="D43" s="122">
        <f t="shared" si="0"/>
        <v>56002426</v>
      </c>
      <c r="E43" s="122">
        <v>56002426</v>
      </c>
      <c r="F43" s="122">
        <v>0</v>
      </c>
      <c r="G43" s="122">
        <v>0</v>
      </c>
      <c r="H43" s="122">
        <v>0</v>
      </c>
      <c r="I43" s="122"/>
    </row>
    <row r="44" spans="1:9" x14ac:dyDescent="0.2">
      <c r="A44" s="123">
        <v>39</v>
      </c>
      <c r="B44" s="124" t="s">
        <v>79</v>
      </c>
      <c r="C44" s="125" t="s">
        <v>80</v>
      </c>
      <c r="D44" s="122">
        <f t="shared" si="0"/>
        <v>281119377</v>
      </c>
      <c r="E44" s="122">
        <v>94441879</v>
      </c>
      <c r="F44" s="122">
        <v>15640427</v>
      </c>
      <c r="G44" s="122">
        <v>0</v>
      </c>
      <c r="H44" s="122">
        <v>171037071</v>
      </c>
      <c r="I44" s="122"/>
    </row>
    <row r="45" spans="1:9" x14ac:dyDescent="0.2">
      <c r="A45" s="123">
        <v>40</v>
      </c>
      <c r="B45" s="127" t="s">
        <v>81</v>
      </c>
      <c r="C45" s="128" t="s">
        <v>82</v>
      </c>
      <c r="D45" s="122">
        <f t="shared" si="0"/>
        <v>51746114</v>
      </c>
      <c r="E45" s="122">
        <v>51746114</v>
      </c>
      <c r="F45" s="122">
        <v>0</v>
      </c>
      <c r="G45" s="122">
        <v>0</v>
      </c>
      <c r="H45" s="122">
        <v>0</v>
      </c>
      <c r="I45" s="122"/>
    </row>
    <row r="46" spans="1:9" x14ac:dyDescent="0.2">
      <c r="A46" s="123">
        <v>41</v>
      </c>
      <c r="B46" s="124" t="s">
        <v>83</v>
      </c>
      <c r="C46" s="125" t="s">
        <v>84</v>
      </c>
      <c r="D46" s="122">
        <f t="shared" si="0"/>
        <v>36954432</v>
      </c>
      <c r="E46" s="122">
        <v>36954432</v>
      </c>
      <c r="F46" s="122">
        <v>0</v>
      </c>
      <c r="G46" s="122">
        <v>0</v>
      </c>
      <c r="H46" s="122">
        <v>0</v>
      </c>
      <c r="I46" s="122"/>
    </row>
    <row r="47" spans="1:9" x14ac:dyDescent="0.2">
      <c r="A47" s="123">
        <v>42</v>
      </c>
      <c r="B47" s="124" t="s">
        <v>85</v>
      </c>
      <c r="C47" s="125" t="s">
        <v>86</v>
      </c>
      <c r="D47" s="122">
        <f t="shared" si="0"/>
        <v>45700200</v>
      </c>
      <c r="E47" s="122">
        <v>45700200</v>
      </c>
      <c r="F47" s="122">
        <v>0</v>
      </c>
      <c r="G47" s="122">
        <v>0</v>
      </c>
      <c r="H47" s="122">
        <v>0</v>
      </c>
      <c r="I47" s="122"/>
    </row>
    <row r="48" spans="1:9" x14ac:dyDescent="0.2">
      <c r="A48" s="123">
        <v>43</v>
      </c>
      <c r="B48" s="25" t="s">
        <v>87</v>
      </c>
      <c r="C48" s="125" t="s">
        <v>88</v>
      </c>
      <c r="D48" s="122">
        <f t="shared" si="0"/>
        <v>25672125</v>
      </c>
      <c r="E48" s="122">
        <v>25672125</v>
      </c>
      <c r="F48" s="122">
        <v>0</v>
      </c>
      <c r="G48" s="122">
        <v>0</v>
      </c>
      <c r="H48" s="122">
        <v>0</v>
      </c>
      <c r="I48" s="122"/>
    </row>
    <row r="49" spans="1:9" x14ac:dyDescent="0.2">
      <c r="A49" s="123">
        <v>44</v>
      </c>
      <c r="B49" s="126" t="s">
        <v>89</v>
      </c>
      <c r="C49" s="125" t="s">
        <v>90</v>
      </c>
      <c r="D49" s="122">
        <f t="shared" si="0"/>
        <v>32505182</v>
      </c>
      <c r="E49" s="122">
        <v>25564689</v>
      </c>
      <c r="F49" s="122">
        <v>393202</v>
      </c>
      <c r="G49" s="122">
        <v>0</v>
      </c>
      <c r="H49" s="122">
        <v>0</v>
      </c>
      <c r="I49" s="122">
        <v>6547291</v>
      </c>
    </row>
    <row r="50" spans="1:9" x14ac:dyDescent="0.2">
      <c r="A50" s="123">
        <v>45</v>
      </c>
      <c r="B50" s="25" t="s">
        <v>91</v>
      </c>
      <c r="C50" s="125" t="s">
        <v>92</v>
      </c>
      <c r="D50" s="122">
        <f t="shared" si="0"/>
        <v>480070588</v>
      </c>
      <c r="E50" s="122">
        <v>271092714</v>
      </c>
      <c r="F50" s="122">
        <v>18853044</v>
      </c>
      <c r="G50" s="122">
        <v>11981133</v>
      </c>
      <c r="H50" s="122">
        <v>173874292</v>
      </c>
      <c r="I50" s="122">
        <v>4269405</v>
      </c>
    </row>
    <row r="51" spans="1:9" x14ac:dyDescent="0.2">
      <c r="A51" s="123">
        <v>46</v>
      </c>
      <c r="B51" s="124" t="s">
        <v>93</v>
      </c>
      <c r="C51" s="125" t="s">
        <v>94</v>
      </c>
      <c r="D51" s="122">
        <f t="shared" si="0"/>
        <v>56240984</v>
      </c>
      <c r="E51" s="122">
        <v>56240984</v>
      </c>
      <c r="F51" s="129">
        <v>0</v>
      </c>
      <c r="G51" s="122">
        <v>0</v>
      </c>
      <c r="H51" s="122">
        <v>0</v>
      </c>
      <c r="I51" s="122"/>
    </row>
    <row r="52" spans="1:9" ht="12.75" customHeight="1" x14ac:dyDescent="0.2">
      <c r="A52" s="123">
        <v>47</v>
      </c>
      <c r="B52" s="124" t="s">
        <v>95</v>
      </c>
      <c r="C52" s="125" t="s">
        <v>96</v>
      </c>
      <c r="D52" s="122">
        <f t="shared" si="0"/>
        <v>474467763</v>
      </c>
      <c r="E52" s="122">
        <v>213164983</v>
      </c>
      <c r="F52" s="122">
        <v>114933</v>
      </c>
      <c r="G52" s="122">
        <v>0</v>
      </c>
      <c r="H52" s="122">
        <v>261187847</v>
      </c>
      <c r="I52" s="122"/>
    </row>
    <row r="53" spans="1:9" x14ac:dyDescent="0.2">
      <c r="A53" s="123">
        <v>48</v>
      </c>
      <c r="B53" s="25" t="s">
        <v>97</v>
      </c>
      <c r="C53" s="125" t="s">
        <v>98</v>
      </c>
      <c r="D53" s="122">
        <f t="shared" si="0"/>
        <v>42386128</v>
      </c>
      <c r="E53" s="122">
        <v>42386128</v>
      </c>
      <c r="F53" s="122">
        <v>0</v>
      </c>
      <c r="G53" s="122">
        <v>0</v>
      </c>
      <c r="H53" s="122">
        <v>0</v>
      </c>
      <c r="I53" s="122"/>
    </row>
    <row r="54" spans="1:9" x14ac:dyDescent="0.2">
      <c r="A54" s="123">
        <v>49</v>
      </c>
      <c r="B54" s="25" t="s">
        <v>99</v>
      </c>
      <c r="C54" s="125" t="s">
        <v>100</v>
      </c>
      <c r="D54" s="122">
        <f t="shared" si="0"/>
        <v>61615184</v>
      </c>
      <c r="E54" s="122">
        <v>61556827</v>
      </c>
      <c r="F54" s="122">
        <v>0</v>
      </c>
      <c r="G54" s="122">
        <v>0</v>
      </c>
      <c r="H54" s="122">
        <v>58357</v>
      </c>
      <c r="I54" s="122"/>
    </row>
    <row r="55" spans="1:9" x14ac:dyDescent="0.2">
      <c r="A55" s="123">
        <v>50</v>
      </c>
      <c r="B55" s="126" t="s">
        <v>101</v>
      </c>
      <c r="C55" s="125" t="s">
        <v>102</v>
      </c>
      <c r="D55" s="122">
        <f t="shared" si="0"/>
        <v>79027932</v>
      </c>
      <c r="E55" s="122">
        <v>79027932</v>
      </c>
      <c r="F55" s="122">
        <v>0</v>
      </c>
      <c r="G55" s="122">
        <v>0</v>
      </c>
      <c r="H55" s="122">
        <v>0</v>
      </c>
      <c r="I55" s="122"/>
    </row>
    <row r="56" spans="1:9" ht="12.75" customHeight="1" x14ac:dyDescent="0.2">
      <c r="A56" s="123">
        <v>51</v>
      </c>
      <c r="B56" s="25" t="s">
        <v>103</v>
      </c>
      <c r="C56" s="125" t="s">
        <v>104</v>
      </c>
      <c r="D56" s="122">
        <f t="shared" si="0"/>
        <v>31912055</v>
      </c>
      <c r="E56" s="122">
        <v>31912055</v>
      </c>
      <c r="F56" s="122">
        <v>0</v>
      </c>
      <c r="G56" s="122">
        <v>0</v>
      </c>
      <c r="H56" s="122">
        <v>0</v>
      </c>
      <c r="I56" s="122"/>
    </row>
    <row r="57" spans="1:9" x14ac:dyDescent="0.2">
      <c r="A57" s="123">
        <v>52</v>
      </c>
      <c r="B57" s="126" t="s">
        <v>105</v>
      </c>
      <c r="C57" s="125" t="s">
        <v>106</v>
      </c>
      <c r="D57" s="122">
        <f t="shared" si="0"/>
        <v>50906412</v>
      </c>
      <c r="E57" s="122">
        <v>50759629</v>
      </c>
      <c r="F57" s="122">
        <v>146783</v>
      </c>
      <c r="G57" s="122">
        <v>0</v>
      </c>
      <c r="H57" s="122">
        <v>0</v>
      </c>
      <c r="I57" s="122"/>
    </row>
    <row r="58" spans="1:9" x14ac:dyDescent="0.2">
      <c r="A58" s="123">
        <v>53</v>
      </c>
      <c r="B58" s="25" t="s">
        <v>107</v>
      </c>
      <c r="C58" s="125" t="s">
        <v>108</v>
      </c>
      <c r="D58" s="122">
        <f t="shared" si="0"/>
        <v>71170902</v>
      </c>
      <c r="E58" s="122">
        <v>71170902</v>
      </c>
      <c r="F58" s="122">
        <v>0</v>
      </c>
      <c r="G58" s="122">
        <v>0</v>
      </c>
      <c r="H58" s="122">
        <v>0</v>
      </c>
      <c r="I58" s="122"/>
    </row>
    <row r="59" spans="1:9" x14ac:dyDescent="0.2">
      <c r="A59" s="123">
        <v>54</v>
      </c>
      <c r="B59" s="25" t="s">
        <v>109</v>
      </c>
      <c r="C59" s="125" t="s">
        <v>110</v>
      </c>
      <c r="D59" s="122">
        <f t="shared" si="0"/>
        <v>430264297</v>
      </c>
      <c r="E59" s="122">
        <v>226500139</v>
      </c>
      <c r="F59" s="122">
        <v>3696529</v>
      </c>
      <c r="G59" s="122">
        <v>0</v>
      </c>
      <c r="H59" s="122">
        <v>200067629</v>
      </c>
      <c r="I59" s="122"/>
    </row>
    <row r="60" spans="1:9" x14ac:dyDescent="0.2">
      <c r="A60" s="123">
        <v>55</v>
      </c>
      <c r="B60" s="25" t="s">
        <v>111</v>
      </c>
      <c r="C60" s="125" t="s">
        <v>112</v>
      </c>
      <c r="D60" s="122">
        <f t="shared" si="0"/>
        <v>50186253</v>
      </c>
      <c r="E60" s="122">
        <v>50186253</v>
      </c>
      <c r="F60" s="122">
        <v>0</v>
      </c>
      <c r="G60" s="122">
        <v>0</v>
      </c>
      <c r="H60" s="122">
        <v>0</v>
      </c>
      <c r="I60" s="122"/>
    </row>
    <row r="61" spans="1:9" x14ac:dyDescent="0.2">
      <c r="A61" s="123">
        <v>56</v>
      </c>
      <c r="B61" s="25" t="s">
        <v>113</v>
      </c>
      <c r="C61" s="125" t="s">
        <v>114</v>
      </c>
      <c r="D61" s="122">
        <f t="shared" si="0"/>
        <v>0</v>
      </c>
      <c r="E61" s="122">
        <v>0</v>
      </c>
      <c r="F61" s="122">
        <v>0</v>
      </c>
      <c r="G61" s="122">
        <v>0</v>
      </c>
      <c r="H61" s="122">
        <v>0</v>
      </c>
      <c r="I61" s="122"/>
    </row>
    <row r="62" spans="1:9" x14ac:dyDescent="0.2">
      <c r="A62" s="123">
        <v>57</v>
      </c>
      <c r="B62" s="25" t="s">
        <v>115</v>
      </c>
      <c r="C62" s="125" t="s">
        <v>116</v>
      </c>
      <c r="D62" s="122">
        <f t="shared" si="0"/>
        <v>148894848</v>
      </c>
      <c r="E62" s="122">
        <v>79444399</v>
      </c>
      <c r="F62" s="122">
        <v>0</v>
      </c>
      <c r="G62" s="122">
        <v>0</v>
      </c>
      <c r="H62" s="122">
        <v>0</v>
      </c>
      <c r="I62" s="122">
        <v>69450449</v>
      </c>
    </row>
    <row r="63" spans="1:9" ht="17.25" customHeight="1" x14ac:dyDescent="0.2">
      <c r="A63" s="123">
        <v>58</v>
      </c>
      <c r="B63" s="25" t="s">
        <v>117</v>
      </c>
      <c r="C63" s="125" t="s">
        <v>118</v>
      </c>
      <c r="D63" s="122">
        <f t="shared" si="0"/>
        <v>0</v>
      </c>
      <c r="E63" s="122">
        <v>0</v>
      </c>
      <c r="F63" s="122">
        <v>0</v>
      </c>
      <c r="G63" s="122">
        <v>0</v>
      </c>
      <c r="H63" s="122">
        <v>0</v>
      </c>
      <c r="I63" s="122"/>
    </row>
    <row r="64" spans="1:9" ht="15" customHeight="1" x14ac:dyDescent="0.2">
      <c r="A64" s="123">
        <v>59</v>
      </c>
      <c r="B64" s="126" t="s">
        <v>119</v>
      </c>
      <c r="C64" s="125" t="s">
        <v>371</v>
      </c>
      <c r="D64" s="122">
        <f t="shared" si="0"/>
        <v>0</v>
      </c>
      <c r="E64" s="122">
        <v>0</v>
      </c>
      <c r="F64" s="122">
        <v>0</v>
      </c>
      <c r="G64" s="122">
        <v>0</v>
      </c>
      <c r="H64" s="122">
        <v>0</v>
      </c>
      <c r="I64" s="122"/>
    </row>
    <row r="65" spans="1:9" ht="16.5" customHeight="1" x14ac:dyDescent="0.2">
      <c r="A65" s="123">
        <v>60</v>
      </c>
      <c r="B65" s="124" t="s">
        <v>121</v>
      </c>
      <c r="C65" s="125" t="s">
        <v>122</v>
      </c>
      <c r="D65" s="122">
        <f t="shared" si="0"/>
        <v>0</v>
      </c>
      <c r="E65" s="122">
        <v>0</v>
      </c>
      <c r="F65" s="122">
        <v>0</v>
      </c>
      <c r="G65" s="122">
        <v>0</v>
      </c>
      <c r="H65" s="122">
        <v>0</v>
      </c>
      <c r="I65" s="122"/>
    </row>
    <row r="66" spans="1:9" ht="17.25" customHeight="1" x14ac:dyDescent="0.2">
      <c r="A66" s="123">
        <v>61</v>
      </c>
      <c r="B66" s="126" t="s">
        <v>123</v>
      </c>
      <c r="C66" s="125" t="s">
        <v>372</v>
      </c>
      <c r="D66" s="122">
        <f t="shared" si="0"/>
        <v>0</v>
      </c>
      <c r="E66" s="122">
        <v>0</v>
      </c>
      <c r="F66" s="122">
        <v>0</v>
      </c>
      <c r="G66" s="122">
        <v>0</v>
      </c>
      <c r="H66" s="122">
        <v>0</v>
      </c>
      <c r="I66" s="122"/>
    </row>
    <row r="67" spans="1:9" ht="12.75" customHeight="1" x14ac:dyDescent="0.2">
      <c r="A67" s="123">
        <v>62</v>
      </c>
      <c r="B67" s="25" t="s">
        <v>125</v>
      </c>
      <c r="C67" s="125" t="s">
        <v>126</v>
      </c>
      <c r="D67" s="122">
        <f t="shared" si="0"/>
        <v>0</v>
      </c>
      <c r="E67" s="122">
        <v>0</v>
      </c>
      <c r="F67" s="122">
        <v>0</v>
      </c>
      <c r="G67" s="122">
        <v>0</v>
      </c>
      <c r="H67" s="122">
        <v>0</v>
      </c>
      <c r="I67" s="122"/>
    </row>
    <row r="68" spans="1:9" ht="27.75" customHeight="1" x14ac:dyDescent="0.2">
      <c r="A68" s="123">
        <v>63</v>
      </c>
      <c r="B68" s="124" t="s">
        <v>127</v>
      </c>
      <c r="C68" s="125" t="s">
        <v>373</v>
      </c>
      <c r="D68" s="122">
        <f t="shared" si="0"/>
        <v>0</v>
      </c>
      <c r="E68" s="122">
        <v>0</v>
      </c>
      <c r="F68" s="122">
        <v>0</v>
      </c>
      <c r="G68" s="122">
        <v>0</v>
      </c>
      <c r="H68" s="122">
        <v>0</v>
      </c>
      <c r="I68" s="122"/>
    </row>
    <row r="69" spans="1:9" ht="25.5" x14ac:dyDescent="0.2">
      <c r="A69" s="123">
        <v>64</v>
      </c>
      <c r="B69" s="124" t="s">
        <v>129</v>
      </c>
      <c r="C69" s="125" t="s">
        <v>374</v>
      </c>
      <c r="D69" s="122">
        <f t="shared" si="0"/>
        <v>0</v>
      </c>
      <c r="E69" s="122">
        <v>0</v>
      </c>
      <c r="F69" s="122">
        <v>0</v>
      </c>
      <c r="G69" s="122">
        <v>0</v>
      </c>
      <c r="H69" s="122">
        <v>0</v>
      </c>
      <c r="I69" s="122"/>
    </row>
    <row r="70" spans="1:9" x14ac:dyDescent="0.2">
      <c r="A70" s="123">
        <v>65</v>
      </c>
      <c r="B70" s="126" t="s">
        <v>131</v>
      </c>
      <c r="C70" s="125" t="s">
        <v>375</v>
      </c>
      <c r="D70" s="122">
        <f t="shared" si="0"/>
        <v>0</v>
      </c>
      <c r="E70" s="122">
        <v>0</v>
      </c>
      <c r="F70" s="122">
        <v>0</v>
      </c>
      <c r="G70" s="122">
        <v>0</v>
      </c>
      <c r="H70" s="122">
        <v>0</v>
      </c>
      <c r="I70" s="122"/>
    </row>
    <row r="71" spans="1:9" x14ac:dyDescent="0.2">
      <c r="A71" s="123">
        <v>66</v>
      </c>
      <c r="B71" s="124" t="s">
        <v>133</v>
      </c>
      <c r="C71" s="125" t="s">
        <v>376</v>
      </c>
      <c r="D71" s="122">
        <f t="shared" ref="D71:D134" si="1">SUM(E71:I71)</f>
        <v>0</v>
      </c>
      <c r="E71" s="122">
        <v>0</v>
      </c>
      <c r="F71" s="122">
        <v>0</v>
      </c>
      <c r="G71" s="122">
        <v>0</v>
      </c>
      <c r="H71" s="122">
        <v>0</v>
      </c>
      <c r="I71" s="122"/>
    </row>
    <row r="72" spans="1:9" x14ac:dyDescent="0.2">
      <c r="A72" s="123">
        <v>67</v>
      </c>
      <c r="B72" s="126" t="s">
        <v>135</v>
      </c>
      <c r="C72" s="125" t="s">
        <v>377</v>
      </c>
      <c r="D72" s="122">
        <f t="shared" si="1"/>
        <v>0</v>
      </c>
      <c r="E72" s="122">
        <v>0</v>
      </c>
      <c r="F72" s="122">
        <v>0</v>
      </c>
      <c r="G72" s="122">
        <v>0</v>
      </c>
      <c r="H72" s="122">
        <v>0</v>
      </c>
      <c r="I72" s="122"/>
    </row>
    <row r="73" spans="1:9" x14ac:dyDescent="0.2">
      <c r="A73" s="123">
        <v>68</v>
      </c>
      <c r="B73" s="126" t="s">
        <v>137</v>
      </c>
      <c r="C73" s="125" t="s">
        <v>378</v>
      </c>
      <c r="D73" s="122">
        <f t="shared" si="1"/>
        <v>0</v>
      </c>
      <c r="E73" s="122">
        <v>0</v>
      </c>
      <c r="F73" s="122">
        <v>0</v>
      </c>
      <c r="G73" s="122">
        <v>0</v>
      </c>
      <c r="H73" s="122">
        <v>0</v>
      </c>
      <c r="I73" s="122"/>
    </row>
    <row r="74" spans="1:9" x14ac:dyDescent="0.2">
      <c r="A74" s="123">
        <v>69</v>
      </c>
      <c r="B74" s="126" t="s">
        <v>139</v>
      </c>
      <c r="C74" s="125" t="s">
        <v>379</v>
      </c>
      <c r="D74" s="122">
        <f t="shared" si="1"/>
        <v>0</v>
      </c>
      <c r="E74" s="122">
        <v>0</v>
      </c>
      <c r="F74" s="122">
        <v>0</v>
      </c>
      <c r="G74" s="122">
        <v>0</v>
      </c>
      <c r="H74" s="122">
        <v>0</v>
      </c>
      <c r="I74" s="122"/>
    </row>
    <row r="75" spans="1:9" x14ac:dyDescent="0.2">
      <c r="A75" s="123">
        <v>70</v>
      </c>
      <c r="B75" s="25" t="s">
        <v>141</v>
      </c>
      <c r="C75" s="125" t="s">
        <v>142</v>
      </c>
      <c r="D75" s="122">
        <f t="shared" si="1"/>
        <v>0</v>
      </c>
      <c r="E75" s="122">
        <v>0</v>
      </c>
      <c r="F75" s="122">
        <v>0</v>
      </c>
      <c r="G75" s="122">
        <v>0</v>
      </c>
      <c r="H75" s="122">
        <v>0</v>
      </c>
      <c r="I75" s="122"/>
    </row>
    <row r="76" spans="1:9" x14ac:dyDescent="0.2">
      <c r="A76" s="123">
        <v>71</v>
      </c>
      <c r="B76" s="126" t="s">
        <v>143</v>
      </c>
      <c r="C76" s="125" t="s">
        <v>144</v>
      </c>
      <c r="D76" s="122">
        <f t="shared" si="1"/>
        <v>0</v>
      </c>
      <c r="E76" s="122">
        <v>0</v>
      </c>
      <c r="F76" s="122">
        <v>0</v>
      </c>
      <c r="G76" s="122">
        <v>0</v>
      </c>
      <c r="H76" s="122">
        <v>0</v>
      </c>
      <c r="I76" s="122"/>
    </row>
    <row r="77" spans="1:9" x14ac:dyDescent="0.2">
      <c r="A77" s="123">
        <v>72</v>
      </c>
      <c r="B77" s="25" t="s">
        <v>145</v>
      </c>
      <c r="C77" s="125" t="s">
        <v>146</v>
      </c>
      <c r="D77" s="122">
        <f t="shared" si="1"/>
        <v>0</v>
      </c>
      <c r="E77" s="122">
        <v>0</v>
      </c>
      <c r="F77" s="122">
        <v>0</v>
      </c>
      <c r="G77" s="122">
        <v>0</v>
      </c>
      <c r="H77" s="122">
        <v>0</v>
      </c>
      <c r="I77" s="122"/>
    </row>
    <row r="78" spans="1:9" x14ac:dyDescent="0.2">
      <c r="A78" s="123">
        <v>73</v>
      </c>
      <c r="B78" s="126" t="s">
        <v>147</v>
      </c>
      <c r="C78" s="125" t="s">
        <v>380</v>
      </c>
      <c r="D78" s="122">
        <f t="shared" si="1"/>
        <v>0</v>
      </c>
      <c r="E78" s="122">
        <v>0</v>
      </c>
      <c r="F78" s="122">
        <v>0</v>
      </c>
      <c r="G78" s="122">
        <v>0</v>
      </c>
      <c r="H78" s="122">
        <v>0</v>
      </c>
      <c r="I78" s="122"/>
    </row>
    <row r="79" spans="1:9" x14ac:dyDescent="0.2">
      <c r="A79" s="123">
        <v>74</v>
      </c>
      <c r="B79" s="25" t="s">
        <v>149</v>
      </c>
      <c r="C79" s="125" t="s">
        <v>150</v>
      </c>
      <c r="D79" s="122">
        <f t="shared" si="1"/>
        <v>0</v>
      </c>
      <c r="E79" s="122">
        <v>0</v>
      </c>
      <c r="F79" s="122">
        <v>0</v>
      </c>
      <c r="G79" s="122">
        <v>0</v>
      </c>
      <c r="H79" s="122">
        <v>0</v>
      </c>
      <c r="I79" s="122"/>
    </row>
    <row r="80" spans="1:9" x14ac:dyDescent="0.2">
      <c r="A80" s="123">
        <v>75</v>
      </c>
      <c r="B80" s="25" t="s">
        <v>151</v>
      </c>
      <c r="C80" s="125" t="s">
        <v>152</v>
      </c>
      <c r="D80" s="122">
        <f t="shared" si="1"/>
        <v>0</v>
      </c>
      <c r="E80" s="122">
        <v>0</v>
      </c>
      <c r="F80" s="122">
        <v>0</v>
      </c>
      <c r="G80" s="122">
        <v>0</v>
      </c>
      <c r="H80" s="122">
        <v>0</v>
      </c>
      <c r="I80" s="122"/>
    </row>
    <row r="81" spans="1:9" ht="25.5" x14ac:dyDescent="0.2">
      <c r="A81" s="123">
        <v>76</v>
      </c>
      <c r="B81" s="126" t="s">
        <v>153</v>
      </c>
      <c r="C81" s="125" t="s">
        <v>381</v>
      </c>
      <c r="D81" s="122">
        <f t="shared" si="1"/>
        <v>0</v>
      </c>
      <c r="E81" s="122">
        <v>0</v>
      </c>
      <c r="F81" s="122">
        <v>0</v>
      </c>
      <c r="G81" s="122">
        <v>0</v>
      </c>
      <c r="H81" s="122">
        <v>0</v>
      </c>
      <c r="I81" s="122"/>
    </row>
    <row r="82" spans="1:9" ht="25.5" x14ac:dyDescent="0.2">
      <c r="A82" s="123">
        <v>77</v>
      </c>
      <c r="B82" s="124" t="s">
        <v>155</v>
      </c>
      <c r="C82" s="125" t="s">
        <v>382</v>
      </c>
      <c r="D82" s="122">
        <f t="shared" si="1"/>
        <v>0</v>
      </c>
      <c r="E82" s="122">
        <v>0</v>
      </c>
      <c r="F82" s="122">
        <v>0</v>
      </c>
      <c r="G82" s="122">
        <v>0</v>
      </c>
      <c r="H82" s="122">
        <v>0</v>
      </c>
      <c r="I82" s="122"/>
    </row>
    <row r="83" spans="1:9" ht="25.5" x14ac:dyDescent="0.2">
      <c r="A83" s="123">
        <v>78</v>
      </c>
      <c r="B83" s="126" t="s">
        <v>157</v>
      </c>
      <c r="C83" s="125" t="s">
        <v>383</v>
      </c>
      <c r="D83" s="122">
        <f t="shared" si="1"/>
        <v>0</v>
      </c>
      <c r="E83" s="122">
        <v>0</v>
      </c>
      <c r="F83" s="122">
        <v>0</v>
      </c>
      <c r="G83" s="122">
        <v>0</v>
      </c>
      <c r="H83" s="122">
        <v>0</v>
      </c>
      <c r="I83" s="122"/>
    </row>
    <row r="84" spans="1:9" ht="25.5" x14ac:dyDescent="0.2">
      <c r="A84" s="123">
        <v>79</v>
      </c>
      <c r="B84" s="126" t="s">
        <v>159</v>
      </c>
      <c r="C84" s="125" t="s">
        <v>384</v>
      </c>
      <c r="D84" s="122">
        <f t="shared" si="1"/>
        <v>0</v>
      </c>
      <c r="E84" s="122">
        <v>0</v>
      </c>
      <c r="F84" s="122">
        <v>0</v>
      </c>
      <c r="G84" s="122">
        <v>0</v>
      </c>
      <c r="H84" s="122">
        <v>0</v>
      </c>
      <c r="I84" s="122"/>
    </row>
    <row r="85" spans="1:9" ht="25.5" x14ac:dyDescent="0.2">
      <c r="A85" s="123">
        <v>80</v>
      </c>
      <c r="B85" s="124" t="s">
        <v>161</v>
      </c>
      <c r="C85" s="125" t="s">
        <v>385</v>
      </c>
      <c r="D85" s="122">
        <f t="shared" si="1"/>
        <v>0</v>
      </c>
      <c r="E85" s="122">
        <v>0</v>
      </c>
      <c r="F85" s="122">
        <v>0</v>
      </c>
      <c r="G85" s="122">
        <v>0</v>
      </c>
      <c r="H85" s="122">
        <v>0</v>
      </c>
      <c r="I85" s="122"/>
    </row>
    <row r="86" spans="1:9" ht="25.5" x14ac:dyDescent="0.2">
      <c r="A86" s="123">
        <v>81</v>
      </c>
      <c r="B86" s="124" t="s">
        <v>163</v>
      </c>
      <c r="C86" s="125" t="s">
        <v>386</v>
      </c>
      <c r="D86" s="122">
        <f t="shared" si="1"/>
        <v>0</v>
      </c>
      <c r="E86" s="122">
        <v>0</v>
      </c>
      <c r="F86" s="122">
        <v>0</v>
      </c>
      <c r="G86" s="122">
        <v>0</v>
      </c>
      <c r="H86" s="122">
        <v>0</v>
      </c>
      <c r="I86" s="122"/>
    </row>
    <row r="87" spans="1:9" ht="25.5" x14ac:dyDescent="0.2">
      <c r="A87" s="123">
        <v>82</v>
      </c>
      <c r="B87" s="124" t="s">
        <v>165</v>
      </c>
      <c r="C87" s="125" t="s">
        <v>387</v>
      </c>
      <c r="D87" s="122">
        <f t="shared" si="1"/>
        <v>0</v>
      </c>
      <c r="E87" s="122">
        <v>0</v>
      </c>
      <c r="F87" s="122">
        <v>0</v>
      </c>
      <c r="G87" s="122">
        <v>0</v>
      </c>
      <c r="H87" s="122">
        <v>0</v>
      </c>
      <c r="I87" s="122"/>
    </row>
    <row r="88" spans="1:9" x14ac:dyDescent="0.2">
      <c r="A88" s="123">
        <v>83</v>
      </c>
      <c r="B88" s="25" t="s">
        <v>167</v>
      </c>
      <c r="C88" s="125" t="s">
        <v>168</v>
      </c>
      <c r="D88" s="122">
        <f t="shared" si="1"/>
        <v>655752281</v>
      </c>
      <c r="E88" s="122">
        <v>102753863</v>
      </c>
      <c r="F88" s="122">
        <v>79322</v>
      </c>
      <c r="G88" s="122">
        <v>0</v>
      </c>
      <c r="H88" s="122">
        <v>552919096</v>
      </c>
      <c r="I88" s="122"/>
    </row>
    <row r="89" spans="1:9" x14ac:dyDescent="0.2">
      <c r="A89" s="123">
        <v>84</v>
      </c>
      <c r="B89" s="124" t="s">
        <v>169</v>
      </c>
      <c r="C89" s="125" t="s">
        <v>388</v>
      </c>
      <c r="D89" s="122">
        <f t="shared" si="1"/>
        <v>285786455</v>
      </c>
      <c r="E89" s="122">
        <v>47768452</v>
      </c>
      <c r="F89" s="122">
        <v>0</v>
      </c>
      <c r="G89" s="122">
        <v>15478931</v>
      </c>
      <c r="H89" s="122">
        <v>222539072</v>
      </c>
      <c r="I89" s="122"/>
    </row>
    <row r="90" spans="1:9" x14ac:dyDescent="0.2">
      <c r="A90" s="123">
        <v>85</v>
      </c>
      <c r="B90" s="25" t="s">
        <v>171</v>
      </c>
      <c r="C90" s="125" t="s">
        <v>172</v>
      </c>
      <c r="D90" s="122">
        <f t="shared" si="1"/>
        <v>747537754</v>
      </c>
      <c r="E90" s="122">
        <v>114019220</v>
      </c>
      <c r="F90" s="122">
        <v>0</v>
      </c>
      <c r="G90" s="122">
        <v>0</v>
      </c>
      <c r="H90" s="122">
        <v>629969864</v>
      </c>
      <c r="I90" s="122">
        <v>3548670</v>
      </c>
    </row>
    <row r="91" spans="1:9" x14ac:dyDescent="0.2">
      <c r="A91" s="123">
        <v>86</v>
      </c>
      <c r="B91" s="124" t="s">
        <v>173</v>
      </c>
      <c r="C91" s="125" t="s">
        <v>174</v>
      </c>
      <c r="D91" s="122">
        <f t="shared" si="1"/>
        <v>17082637</v>
      </c>
      <c r="E91" s="122">
        <v>17082637</v>
      </c>
      <c r="F91" s="122">
        <v>0</v>
      </c>
      <c r="G91" s="122">
        <v>0</v>
      </c>
      <c r="H91" s="122">
        <v>0</v>
      </c>
      <c r="I91" s="122"/>
    </row>
    <row r="92" spans="1:9" x14ac:dyDescent="0.2">
      <c r="A92" s="123">
        <v>87</v>
      </c>
      <c r="B92" s="124" t="s">
        <v>175</v>
      </c>
      <c r="C92" s="125" t="s">
        <v>389</v>
      </c>
      <c r="D92" s="122">
        <f t="shared" si="1"/>
        <v>316527943</v>
      </c>
      <c r="E92" s="122">
        <v>108651352</v>
      </c>
      <c r="F92" s="122">
        <v>0</v>
      </c>
      <c r="G92" s="122">
        <v>14650347</v>
      </c>
      <c r="H92" s="122">
        <v>180111444</v>
      </c>
      <c r="I92" s="122">
        <v>13114800</v>
      </c>
    </row>
    <row r="93" spans="1:9" x14ac:dyDescent="0.2">
      <c r="A93" s="123">
        <v>88</v>
      </c>
      <c r="B93" s="124" t="s">
        <v>177</v>
      </c>
      <c r="C93" s="125" t="s">
        <v>178</v>
      </c>
      <c r="D93" s="122">
        <f t="shared" si="1"/>
        <v>677145482</v>
      </c>
      <c r="E93" s="122">
        <v>351621515</v>
      </c>
      <c r="F93" s="122">
        <v>69647693</v>
      </c>
      <c r="G93" s="122">
        <v>20987276</v>
      </c>
      <c r="H93" s="122">
        <v>184813562</v>
      </c>
      <c r="I93" s="122">
        <v>50075436</v>
      </c>
    </row>
    <row r="94" spans="1:9" ht="13.5" customHeight="1" x14ac:dyDescent="0.2">
      <c r="A94" s="123">
        <v>89</v>
      </c>
      <c r="B94" s="124" t="s">
        <v>179</v>
      </c>
      <c r="C94" s="125" t="s">
        <v>180</v>
      </c>
      <c r="D94" s="122">
        <f t="shared" si="1"/>
        <v>552124198</v>
      </c>
      <c r="E94" s="122">
        <v>335909272</v>
      </c>
      <c r="F94" s="122">
        <v>0</v>
      </c>
      <c r="G94" s="122">
        <v>130188231</v>
      </c>
      <c r="H94" s="122">
        <v>7751014</v>
      </c>
      <c r="I94" s="122">
        <v>78275681</v>
      </c>
    </row>
    <row r="95" spans="1:9" ht="14.25" customHeight="1" x14ac:dyDescent="0.2">
      <c r="A95" s="123">
        <v>90</v>
      </c>
      <c r="B95" s="124" t="s">
        <v>181</v>
      </c>
      <c r="C95" s="125" t="s">
        <v>370</v>
      </c>
      <c r="D95" s="122">
        <f t="shared" si="1"/>
        <v>1693315346</v>
      </c>
      <c r="E95" s="122">
        <v>487015090</v>
      </c>
      <c r="F95" s="122">
        <v>565244</v>
      </c>
      <c r="G95" s="122">
        <v>37837462</v>
      </c>
      <c r="H95" s="122">
        <v>940860600</v>
      </c>
      <c r="I95" s="122">
        <v>227036950</v>
      </c>
    </row>
    <row r="96" spans="1:9" x14ac:dyDescent="0.2">
      <c r="A96" s="123">
        <v>91</v>
      </c>
      <c r="B96" s="124" t="s">
        <v>183</v>
      </c>
      <c r="C96" s="125" t="s">
        <v>184</v>
      </c>
      <c r="D96" s="122">
        <f t="shared" si="1"/>
        <v>281644558</v>
      </c>
      <c r="E96" s="122">
        <v>255763358</v>
      </c>
      <c r="F96" s="122">
        <v>0</v>
      </c>
      <c r="G96" s="122">
        <v>0</v>
      </c>
      <c r="H96" s="122">
        <v>0</v>
      </c>
      <c r="I96" s="122">
        <v>25881200</v>
      </c>
    </row>
    <row r="97" spans="1:9" x14ac:dyDescent="0.2">
      <c r="A97" s="123">
        <v>92</v>
      </c>
      <c r="B97" s="126" t="s">
        <v>185</v>
      </c>
      <c r="C97" s="125" t="s">
        <v>390</v>
      </c>
      <c r="D97" s="122">
        <f t="shared" si="1"/>
        <v>0</v>
      </c>
      <c r="E97" s="122">
        <v>0</v>
      </c>
      <c r="F97" s="122">
        <v>0</v>
      </c>
      <c r="G97" s="122">
        <v>0</v>
      </c>
      <c r="H97" s="122">
        <v>0</v>
      </c>
      <c r="I97" s="122"/>
    </row>
    <row r="98" spans="1:9" x14ac:dyDescent="0.2">
      <c r="A98" s="123">
        <v>93</v>
      </c>
      <c r="B98" s="25" t="s">
        <v>187</v>
      </c>
      <c r="C98" s="125" t="s">
        <v>188</v>
      </c>
      <c r="D98" s="122">
        <f t="shared" si="1"/>
        <v>156218258</v>
      </c>
      <c r="E98" s="122">
        <v>29444213</v>
      </c>
      <c r="F98" s="122">
        <v>252348</v>
      </c>
      <c r="G98" s="122">
        <v>96954</v>
      </c>
      <c r="H98" s="122">
        <v>123747043</v>
      </c>
      <c r="I98" s="122">
        <v>2677700</v>
      </c>
    </row>
    <row r="99" spans="1:9" ht="25.5" x14ac:dyDescent="0.2">
      <c r="A99" s="123">
        <v>94</v>
      </c>
      <c r="B99" s="126" t="s">
        <v>189</v>
      </c>
      <c r="C99" s="125" t="s">
        <v>190</v>
      </c>
      <c r="D99" s="122">
        <f t="shared" si="1"/>
        <v>0</v>
      </c>
      <c r="E99" s="122">
        <v>0</v>
      </c>
      <c r="F99" s="122">
        <v>0</v>
      </c>
      <c r="G99" s="122">
        <v>0</v>
      </c>
      <c r="H99" s="122">
        <v>0</v>
      </c>
      <c r="I99" s="122"/>
    </row>
    <row r="100" spans="1:9" x14ac:dyDescent="0.2">
      <c r="A100" s="123">
        <v>95</v>
      </c>
      <c r="B100" s="126" t="s">
        <v>191</v>
      </c>
      <c r="C100" s="125" t="s">
        <v>192</v>
      </c>
      <c r="D100" s="122">
        <f t="shared" si="1"/>
        <v>0</v>
      </c>
      <c r="E100" s="122">
        <v>0</v>
      </c>
      <c r="F100" s="122">
        <v>0</v>
      </c>
      <c r="G100" s="122">
        <v>0</v>
      </c>
      <c r="H100" s="122">
        <v>0</v>
      </c>
      <c r="I100" s="122"/>
    </row>
    <row r="101" spans="1:9" x14ac:dyDescent="0.2">
      <c r="A101" s="123">
        <v>96</v>
      </c>
      <c r="B101" s="25" t="s">
        <v>193</v>
      </c>
      <c r="C101" s="125" t="s">
        <v>194</v>
      </c>
      <c r="D101" s="122">
        <f t="shared" si="1"/>
        <v>197459893</v>
      </c>
      <c r="E101" s="122">
        <v>176838396</v>
      </c>
      <c r="F101" s="122">
        <v>242759</v>
      </c>
      <c r="G101" s="122">
        <v>20378738</v>
      </c>
      <c r="H101" s="122">
        <v>0</v>
      </c>
      <c r="I101" s="122"/>
    </row>
    <row r="102" spans="1:9" x14ac:dyDescent="0.2">
      <c r="A102" s="123">
        <v>97</v>
      </c>
      <c r="B102" s="126" t="s">
        <v>195</v>
      </c>
      <c r="C102" s="125" t="s">
        <v>196</v>
      </c>
      <c r="D102" s="122">
        <f t="shared" si="1"/>
        <v>33459623</v>
      </c>
      <c r="E102" s="122">
        <v>33459623</v>
      </c>
      <c r="F102" s="122">
        <v>0</v>
      </c>
      <c r="G102" s="122">
        <v>0</v>
      </c>
      <c r="H102" s="122">
        <v>0</v>
      </c>
      <c r="I102" s="122"/>
    </row>
    <row r="103" spans="1:9" x14ac:dyDescent="0.2">
      <c r="A103" s="123">
        <v>98</v>
      </c>
      <c r="B103" s="25" t="s">
        <v>197</v>
      </c>
      <c r="C103" s="125" t="s">
        <v>198</v>
      </c>
      <c r="D103" s="122">
        <f t="shared" si="1"/>
        <v>30206344</v>
      </c>
      <c r="E103" s="122">
        <v>30206344</v>
      </c>
      <c r="F103" s="122">
        <v>0</v>
      </c>
      <c r="G103" s="122">
        <v>0</v>
      </c>
      <c r="H103" s="122">
        <v>0</v>
      </c>
      <c r="I103" s="122"/>
    </row>
    <row r="104" spans="1:9" x14ac:dyDescent="0.2">
      <c r="A104" s="123">
        <v>99</v>
      </c>
      <c r="B104" s="25" t="s">
        <v>199</v>
      </c>
      <c r="C104" s="125" t="s">
        <v>200</v>
      </c>
      <c r="D104" s="122">
        <f t="shared" si="1"/>
        <v>103861589</v>
      </c>
      <c r="E104" s="122">
        <v>50594014</v>
      </c>
      <c r="F104" s="122">
        <v>0</v>
      </c>
      <c r="G104" s="122">
        <v>0</v>
      </c>
      <c r="H104" s="122">
        <v>53267575</v>
      </c>
      <c r="I104" s="122"/>
    </row>
    <row r="105" spans="1:9" x14ac:dyDescent="0.2">
      <c r="A105" s="123">
        <v>100</v>
      </c>
      <c r="B105" s="126" t="s">
        <v>201</v>
      </c>
      <c r="C105" s="125" t="s">
        <v>202</v>
      </c>
      <c r="D105" s="122">
        <f t="shared" si="1"/>
        <v>44843977</v>
      </c>
      <c r="E105" s="122">
        <v>44843977</v>
      </c>
      <c r="F105" s="122">
        <v>0</v>
      </c>
      <c r="G105" s="122">
        <v>0</v>
      </c>
      <c r="H105" s="122">
        <v>0</v>
      </c>
      <c r="I105" s="122"/>
    </row>
    <row r="106" spans="1:9" x14ac:dyDescent="0.2">
      <c r="A106" s="123">
        <v>101</v>
      </c>
      <c r="B106" s="126" t="s">
        <v>203</v>
      </c>
      <c r="C106" s="125" t="s">
        <v>204</v>
      </c>
      <c r="D106" s="122">
        <f t="shared" si="1"/>
        <v>69582257</v>
      </c>
      <c r="E106" s="122">
        <v>69582257</v>
      </c>
      <c r="F106" s="122">
        <v>0</v>
      </c>
      <c r="G106" s="122">
        <v>0</v>
      </c>
      <c r="H106" s="122">
        <v>0</v>
      </c>
      <c r="I106" s="122"/>
    </row>
    <row r="107" spans="1:9" x14ac:dyDescent="0.2">
      <c r="A107" s="123">
        <v>102</v>
      </c>
      <c r="B107" s="124" t="s">
        <v>205</v>
      </c>
      <c r="C107" s="125" t="s">
        <v>206</v>
      </c>
      <c r="D107" s="122">
        <f t="shared" si="1"/>
        <v>85325346</v>
      </c>
      <c r="E107" s="122">
        <v>5282294</v>
      </c>
      <c r="F107" s="122">
        <v>0</v>
      </c>
      <c r="G107" s="122">
        <v>0</v>
      </c>
      <c r="H107" s="122">
        <v>80043052</v>
      </c>
      <c r="I107" s="122"/>
    </row>
    <row r="108" spans="1:9" x14ac:dyDescent="0.2">
      <c r="A108" s="123">
        <v>103</v>
      </c>
      <c r="B108" s="124" t="s">
        <v>207</v>
      </c>
      <c r="C108" s="125" t="s">
        <v>208</v>
      </c>
      <c r="D108" s="122">
        <f t="shared" si="1"/>
        <v>88638135</v>
      </c>
      <c r="E108" s="122">
        <v>88638135</v>
      </c>
      <c r="F108" s="122">
        <v>0</v>
      </c>
      <c r="G108" s="122">
        <v>0</v>
      </c>
      <c r="H108" s="122">
        <v>0</v>
      </c>
      <c r="I108" s="122"/>
    </row>
    <row r="109" spans="1:9" x14ac:dyDescent="0.2">
      <c r="A109" s="123">
        <v>104</v>
      </c>
      <c r="B109" s="25" t="s">
        <v>209</v>
      </c>
      <c r="C109" s="125" t="s">
        <v>210</v>
      </c>
      <c r="D109" s="122">
        <f t="shared" si="1"/>
        <v>43914215</v>
      </c>
      <c r="E109" s="122">
        <v>23663520</v>
      </c>
      <c r="F109" s="122">
        <v>0</v>
      </c>
      <c r="G109" s="122">
        <v>0</v>
      </c>
      <c r="H109" s="122">
        <v>20250695</v>
      </c>
      <c r="I109" s="122"/>
    </row>
    <row r="110" spans="1:9" x14ac:dyDescent="0.2">
      <c r="A110" s="123">
        <v>105</v>
      </c>
      <c r="B110" s="124" t="s">
        <v>211</v>
      </c>
      <c r="C110" s="125" t="s">
        <v>212</v>
      </c>
      <c r="D110" s="122">
        <f t="shared" si="1"/>
        <v>42025148</v>
      </c>
      <c r="E110" s="122">
        <v>42025148</v>
      </c>
      <c r="F110" s="122">
        <v>0</v>
      </c>
      <c r="G110" s="122">
        <v>0</v>
      </c>
      <c r="H110" s="122">
        <v>0</v>
      </c>
      <c r="I110" s="122"/>
    </row>
    <row r="111" spans="1:9" x14ac:dyDescent="0.2">
      <c r="A111" s="123">
        <v>106</v>
      </c>
      <c r="B111" s="124" t="s">
        <v>213</v>
      </c>
      <c r="C111" s="125" t="s">
        <v>214</v>
      </c>
      <c r="D111" s="122">
        <f t="shared" si="1"/>
        <v>73143512</v>
      </c>
      <c r="E111" s="122">
        <v>72519007</v>
      </c>
      <c r="F111" s="122">
        <v>624505</v>
      </c>
      <c r="G111" s="122">
        <v>0</v>
      </c>
      <c r="H111" s="122">
        <v>0</v>
      </c>
      <c r="I111" s="122"/>
    </row>
    <row r="112" spans="1:9" x14ac:dyDescent="0.2">
      <c r="A112" s="123">
        <v>107</v>
      </c>
      <c r="B112" s="126" t="s">
        <v>215</v>
      </c>
      <c r="C112" s="125" t="s">
        <v>216</v>
      </c>
      <c r="D112" s="122">
        <f t="shared" si="1"/>
        <v>231609440</v>
      </c>
      <c r="E112" s="122">
        <v>125051407</v>
      </c>
      <c r="F112" s="122">
        <v>7595951</v>
      </c>
      <c r="G112" s="122">
        <v>10865118</v>
      </c>
      <c r="H112" s="122">
        <v>45840937</v>
      </c>
      <c r="I112" s="122">
        <v>42256027</v>
      </c>
    </row>
    <row r="113" spans="1:9" x14ac:dyDescent="0.2">
      <c r="A113" s="123">
        <v>108</v>
      </c>
      <c r="B113" s="25" t="s">
        <v>217</v>
      </c>
      <c r="C113" s="125" t="s">
        <v>218</v>
      </c>
      <c r="D113" s="122">
        <f t="shared" si="1"/>
        <v>33736186</v>
      </c>
      <c r="E113" s="122">
        <v>33663463</v>
      </c>
      <c r="F113" s="122">
        <v>72723</v>
      </c>
      <c r="G113" s="122">
        <v>0</v>
      </c>
      <c r="H113" s="122">
        <v>0</v>
      </c>
      <c r="I113" s="122"/>
    </row>
    <row r="114" spans="1:9" ht="12" customHeight="1" x14ac:dyDescent="0.2">
      <c r="A114" s="123">
        <v>109</v>
      </c>
      <c r="B114" s="25" t="s">
        <v>219</v>
      </c>
      <c r="C114" s="125" t="s">
        <v>220</v>
      </c>
      <c r="D114" s="122">
        <f t="shared" si="1"/>
        <v>51775985</v>
      </c>
      <c r="E114" s="122">
        <v>51775985</v>
      </c>
      <c r="F114" s="122">
        <v>0</v>
      </c>
      <c r="G114" s="122">
        <v>0</v>
      </c>
      <c r="H114" s="122">
        <v>0</v>
      </c>
      <c r="I114" s="122"/>
    </row>
    <row r="115" spans="1:9" x14ac:dyDescent="0.2">
      <c r="A115" s="123">
        <v>110</v>
      </c>
      <c r="B115" s="124" t="s">
        <v>221</v>
      </c>
      <c r="C115" s="125" t="s">
        <v>222</v>
      </c>
      <c r="D115" s="122">
        <f t="shared" si="1"/>
        <v>130340632</v>
      </c>
      <c r="E115" s="122">
        <v>67802759</v>
      </c>
      <c r="F115" s="122">
        <v>0</v>
      </c>
      <c r="G115" s="122">
        <v>0</v>
      </c>
      <c r="H115" s="122">
        <v>62537873</v>
      </c>
      <c r="I115" s="122"/>
    </row>
    <row r="116" spans="1:9" x14ac:dyDescent="0.2">
      <c r="A116" s="123">
        <v>111</v>
      </c>
      <c r="B116" s="126" t="s">
        <v>223</v>
      </c>
      <c r="C116" s="125" t="s">
        <v>224</v>
      </c>
      <c r="D116" s="122">
        <f t="shared" si="1"/>
        <v>35386404</v>
      </c>
      <c r="E116" s="122">
        <v>35386404</v>
      </c>
      <c r="F116" s="122">
        <v>0</v>
      </c>
      <c r="G116" s="122">
        <v>0</v>
      </c>
      <c r="H116" s="122">
        <v>0</v>
      </c>
      <c r="I116" s="122"/>
    </row>
    <row r="117" spans="1:9" x14ac:dyDescent="0.2">
      <c r="A117" s="123">
        <v>112</v>
      </c>
      <c r="B117" s="124" t="s">
        <v>225</v>
      </c>
      <c r="C117" s="125" t="s">
        <v>226</v>
      </c>
      <c r="D117" s="122">
        <f t="shared" si="1"/>
        <v>0</v>
      </c>
      <c r="E117" s="122">
        <v>0</v>
      </c>
      <c r="F117" s="122">
        <v>0</v>
      </c>
      <c r="G117" s="122">
        <v>0</v>
      </c>
      <c r="H117" s="122">
        <v>0</v>
      </c>
      <c r="I117" s="122"/>
    </row>
    <row r="118" spans="1:9" x14ac:dyDescent="0.2">
      <c r="A118" s="123">
        <v>113</v>
      </c>
      <c r="B118" s="124" t="s">
        <v>227</v>
      </c>
      <c r="C118" s="125" t="s">
        <v>228</v>
      </c>
      <c r="D118" s="122">
        <f t="shared" si="1"/>
        <v>0</v>
      </c>
      <c r="E118" s="122">
        <v>0</v>
      </c>
      <c r="F118" s="122">
        <v>0</v>
      </c>
      <c r="G118" s="122">
        <v>0</v>
      </c>
      <c r="H118" s="122">
        <v>0</v>
      </c>
      <c r="I118" s="122"/>
    </row>
    <row r="119" spans="1:9" x14ac:dyDescent="0.2">
      <c r="A119" s="123">
        <v>114</v>
      </c>
      <c r="B119" s="25" t="s">
        <v>229</v>
      </c>
      <c r="C119" s="125" t="s">
        <v>230</v>
      </c>
      <c r="D119" s="122">
        <f t="shared" si="1"/>
        <v>0</v>
      </c>
      <c r="E119" s="122">
        <v>0</v>
      </c>
      <c r="F119" s="122">
        <v>0</v>
      </c>
      <c r="G119" s="122">
        <v>0</v>
      </c>
      <c r="H119" s="122">
        <v>0</v>
      </c>
      <c r="I119" s="122"/>
    </row>
    <row r="120" spans="1:9" ht="13.5" customHeight="1" x14ac:dyDescent="0.2">
      <c r="A120" s="123">
        <v>115</v>
      </c>
      <c r="B120" s="25" t="s">
        <v>231</v>
      </c>
      <c r="C120" s="125" t="s">
        <v>232</v>
      </c>
      <c r="D120" s="122">
        <f t="shared" si="1"/>
        <v>0</v>
      </c>
      <c r="E120" s="122">
        <v>0</v>
      </c>
      <c r="F120" s="122">
        <v>0</v>
      </c>
      <c r="G120" s="122">
        <v>0</v>
      </c>
      <c r="H120" s="122">
        <v>0</v>
      </c>
      <c r="I120" s="122"/>
    </row>
    <row r="121" spans="1:9" x14ac:dyDescent="0.2">
      <c r="A121" s="123">
        <v>116</v>
      </c>
      <c r="B121" s="25" t="s">
        <v>233</v>
      </c>
      <c r="C121" s="125" t="s">
        <v>234</v>
      </c>
      <c r="D121" s="122">
        <f t="shared" si="1"/>
        <v>0</v>
      </c>
      <c r="E121" s="122">
        <v>0</v>
      </c>
      <c r="F121" s="122">
        <v>0</v>
      </c>
      <c r="G121" s="122">
        <v>0</v>
      </c>
      <c r="H121" s="122">
        <v>0</v>
      </c>
      <c r="I121" s="122"/>
    </row>
    <row r="122" spans="1:9" ht="14.25" customHeight="1" x14ac:dyDescent="0.2">
      <c r="A122" s="123">
        <v>117</v>
      </c>
      <c r="B122" s="25" t="s">
        <v>235</v>
      </c>
      <c r="C122" s="125" t="s">
        <v>236</v>
      </c>
      <c r="D122" s="122">
        <f t="shared" si="1"/>
        <v>0</v>
      </c>
      <c r="E122" s="122">
        <v>0</v>
      </c>
      <c r="F122" s="122">
        <v>0</v>
      </c>
      <c r="G122" s="122">
        <v>0</v>
      </c>
      <c r="H122" s="122">
        <v>0</v>
      </c>
      <c r="I122" s="122"/>
    </row>
    <row r="123" spans="1:9" x14ac:dyDescent="0.2">
      <c r="A123" s="123">
        <v>118</v>
      </c>
      <c r="B123" s="25" t="s">
        <v>237</v>
      </c>
      <c r="C123" s="125" t="s">
        <v>238</v>
      </c>
      <c r="D123" s="122">
        <f t="shared" si="1"/>
        <v>0</v>
      </c>
      <c r="E123" s="122">
        <v>0</v>
      </c>
      <c r="F123" s="122">
        <v>0</v>
      </c>
      <c r="G123" s="122">
        <v>0</v>
      </c>
      <c r="H123" s="122">
        <v>0</v>
      </c>
      <c r="I123" s="122"/>
    </row>
    <row r="124" spans="1:9" ht="12.75" customHeight="1" x14ac:dyDescent="0.2">
      <c r="A124" s="123">
        <v>119</v>
      </c>
      <c r="B124" s="25" t="s">
        <v>239</v>
      </c>
      <c r="C124" s="125" t="s">
        <v>240</v>
      </c>
      <c r="D124" s="122">
        <f t="shared" si="1"/>
        <v>0</v>
      </c>
      <c r="E124" s="122">
        <v>0</v>
      </c>
      <c r="F124" s="122">
        <v>0</v>
      </c>
      <c r="G124" s="122">
        <v>0</v>
      </c>
      <c r="H124" s="122">
        <v>0</v>
      </c>
      <c r="I124" s="122"/>
    </row>
    <row r="125" spans="1:9" x14ac:dyDescent="0.2">
      <c r="A125" s="123">
        <v>120</v>
      </c>
      <c r="B125" s="130" t="s">
        <v>241</v>
      </c>
      <c r="C125" s="128" t="s">
        <v>242</v>
      </c>
      <c r="D125" s="122">
        <f t="shared" si="1"/>
        <v>0</v>
      </c>
      <c r="E125" s="122">
        <v>0</v>
      </c>
      <c r="F125" s="122">
        <v>0</v>
      </c>
      <c r="G125" s="122">
        <v>0</v>
      </c>
      <c r="H125" s="122">
        <v>0</v>
      </c>
      <c r="I125" s="122"/>
    </row>
    <row r="126" spans="1:9" x14ac:dyDescent="0.2">
      <c r="A126" s="123">
        <v>121</v>
      </c>
      <c r="B126" s="126" t="s">
        <v>243</v>
      </c>
      <c r="C126" s="125" t="s">
        <v>244</v>
      </c>
      <c r="D126" s="122">
        <f t="shared" si="1"/>
        <v>243294204</v>
      </c>
      <c r="E126" s="122">
        <v>8006329</v>
      </c>
      <c r="F126" s="122">
        <v>196085910</v>
      </c>
      <c r="G126" s="122">
        <v>0</v>
      </c>
      <c r="H126" s="122">
        <v>0</v>
      </c>
      <c r="I126" s="122">
        <v>39201965</v>
      </c>
    </row>
    <row r="127" spans="1:9" x14ac:dyDescent="0.2">
      <c r="A127" s="123">
        <v>122</v>
      </c>
      <c r="B127" s="25" t="s">
        <v>245</v>
      </c>
      <c r="C127" s="125" t="s">
        <v>246</v>
      </c>
      <c r="D127" s="122">
        <f t="shared" si="1"/>
        <v>74918</v>
      </c>
      <c r="E127" s="122">
        <v>74918</v>
      </c>
      <c r="F127" s="122">
        <v>0</v>
      </c>
      <c r="G127" s="122">
        <v>0</v>
      </c>
      <c r="H127" s="122">
        <v>0</v>
      </c>
      <c r="I127" s="122"/>
    </row>
    <row r="128" spans="1:9" x14ac:dyDescent="0.2">
      <c r="A128" s="123">
        <v>123</v>
      </c>
      <c r="B128" s="124" t="s">
        <v>247</v>
      </c>
      <c r="C128" s="131" t="s">
        <v>248</v>
      </c>
      <c r="D128" s="122">
        <f t="shared" si="1"/>
        <v>0</v>
      </c>
      <c r="E128" s="122">
        <v>0</v>
      </c>
      <c r="F128" s="122">
        <v>0</v>
      </c>
      <c r="G128" s="122">
        <v>0</v>
      </c>
      <c r="H128" s="122">
        <v>0</v>
      </c>
      <c r="I128" s="122"/>
    </row>
    <row r="129" spans="1:9" ht="25.5" x14ac:dyDescent="0.2">
      <c r="A129" s="123">
        <v>124</v>
      </c>
      <c r="B129" s="25" t="s">
        <v>249</v>
      </c>
      <c r="C129" s="125" t="s">
        <v>250</v>
      </c>
      <c r="D129" s="122">
        <f t="shared" si="1"/>
        <v>0</v>
      </c>
      <c r="E129" s="122">
        <v>0</v>
      </c>
      <c r="F129" s="122">
        <v>0</v>
      </c>
      <c r="G129" s="122">
        <v>0</v>
      </c>
      <c r="H129" s="122">
        <v>0</v>
      </c>
      <c r="I129" s="122"/>
    </row>
    <row r="130" spans="1:9" ht="26.25" customHeight="1" x14ac:dyDescent="0.2">
      <c r="A130" s="123">
        <v>125</v>
      </c>
      <c r="B130" s="25" t="s">
        <v>251</v>
      </c>
      <c r="C130" s="125" t="s">
        <v>252</v>
      </c>
      <c r="D130" s="122">
        <f t="shared" si="1"/>
        <v>0</v>
      </c>
      <c r="E130" s="122">
        <v>0</v>
      </c>
      <c r="F130" s="122">
        <v>0</v>
      </c>
      <c r="G130" s="122">
        <v>0</v>
      </c>
      <c r="H130" s="122">
        <v>0</v>
      </c>
      <c r="I130" s="122"/>
    </row>
    <row r="131" spans="1:9" x14ac:dyDescent="0.2">
      <c r="A131" s="123">
        <v>126</v>
      </c>
      <c r="B131" s="126" t="s">
        <v>253</v>
      </c>
      <c r="C131" s="125" t="s">
        <v>391</v>
      </c>
      <c r="D131" s="122">
        <f t="shared" si="1"/>
        <v>0</v>
      </c>
      <c r="E131" s="122">
        <v>0</v>
      </c>
      <c r="F131" s="122">
        <v>0</v>
      </c>
      <c r="G131" s="122">
        <v>0</v>
      </c>
      <c r="H131" s="122">
        <v>0</v>
      </c>
      <c r="I131" s="122"/>
    </row>
    <row r="132" spans="1:9" x14ac:dyDescent="0.2">
      <c r="A132" s="123">
        <v>127</v>
      </c>
      <c r="B132" s="124" t="s">
        <v>255</v>
      </c>
      <c r="C132" s="125" t="s">
        <v>256</v>
      </c>
      <c r="D132" s="122">
        <f t="shared" si="1"/>
        <v>0</v>
      </c>
      <c r="E132" s="122">
        <v>0</v>
      </c>
      <c r="F132" s="122">
        <v>0</v>
      </c>
      <c r="G132" s="122">
        <v>0</v>
      </c>
      <c r="H132" s="122">
        <v>0</v>
      </c>
      <c r="I132" s="122"/>
    </row>
    <row r="133" spans="1:9" x14ac:dyDescent="0.2">
      <c r="A133" s="123">
        <v>128</v>
      </c>
      <c r="B133" s="25" t="s">
        <v>257</v>
      </c>
      <c r="C133" s="125" t="s">
        <v>258</v>
      </c>
      <c r="D133" s="122">
        <f t="shared" si="1"/>
        <v>0</v>
      </c>
      <c r="E133" s="122">
        <v>0</v>
      </c>
      <c r="F133" s="122">
        <v>0</v>
      </c>
      <c r="G133" s="122">
        <v>0</v>
      </c>
      <c r="H133" s="122">
        <v>0</v>
      </c>
      <c r="I133" s="122"/>
    </row>
    <row r="134" spans="1:9" ht="9.75" customHeight="1" x14ac:dyDescent="0.2">
      <c r="A134" s="123">
        <v>129</v>
      </c>
      <c r="B134" s="124" t="s">
        <v>259</v>
      </c>
      <c r="C134" s="125" t="s">
        <v>260</v>
      </c>
      <c r="D134" s="122">
        <f t="shared" si="1"/>
        <v>0</v>
      </c>
      <c r="E134" s="122">
        <v>0</v>
      </c>
      <c r="F134" s="122">
        <v>0</v>
      </c>
      <c r="G134" s="122">
        <v>0</v>
      </c>
      <c r="H134" s="122">
        <v>0</v>
      </c>
      <c r="I134" s="122"/>
    </row>
    <row r="135" spans="1:9" x14ac:dyDescent="0.2">
      <c r="A135" s="123">
        <v>130</v>
      </c>
      <c r="B135" s="126" t="s">
        <v>261</v>
      </c>
      <c r="C135" s="125" t="s">
        <v>262</v>
      </c>
      <c r="D135" s="122">
        <f t="shared" ref="D135:D153" si="2">SUM(E135:I135)</f>
        <v>0</v>
      </c>
      <c r="E135" s="122">
        <v>0</v>
      </c>
      <c r="F135" s="122">
        <v>0</v>
      </c>
      <c r="G135" s="122">
        <v>0</v>
      </c>
      <c r="H135" s="122">
        <v>0</v>
      </c>
      <c r="I135" s="122"/>
    </row>
    <row r="136" spans="1:9" x14ac:dyDescent="0.2">
      <c r="A136" s="123">
        <v>131</v>
      </c>
      <c r="B136" s="25" t="s">
        <v>263</v>
      </c>
      <c r="C136" s="125" t="s">
        <v>264</v>
      </c>
      <c r="D136" s="122">
        <f t="shared" si="2"/>
        <v>0</v>
      </c>
      <c r="E136" s="122">
        <v>0</v>
      </c>
      <c r="F136" s="122">
        <v>0</v>
      </c>
      <c r="G136" s="122">
        <v>0</v>
      </c>
      <c r="H136" s="122">
        <v>0</v>
      </c>
      <c r="I136" s="122"/>
    </row>
    <row r="137" spans="1:9" x14ac:dyDescent="0.2">
      <c r="A137" s="123">
        <v>132</v>
      </c>
      <c r="B137" s="25" t="s">
        <v>265</v>
      </c>
      <c r="C137" s="125" t="s">
        <v>266</v>
      </c>
      <c r="D137" s="122">
        <f t="shared" si="2"/>
        <v>0</v>
      </c>
      <c r="E137" s="122">
        <v>0</v>
      </c>
      <c r="F137" s="122">
        <v>0</v>
      </c>
      <c r="G137" s="122">
        <v>0</v>
      </c>
      <c r="H137" s="122">
        <v>0</v>
      </c>
      <c r="I137" s="122"/>
    </row>
    <row r="138" spans="1:9" ht="13.5" customHeight="1" x14ac:dyDescent="0.2">
      <c r="A138" s="123">
        <v>133</v>
      </c>
      <c r="B138" s="25" t="s">
        <v>267</v>
      </c>
      <c r="C138" s="125" t="s">
        <v>268</v>
      </c>
      <c r="D138" s="122">
        <f t="shared" si="2"/>
        <v>1896363233</v>
      </c>
      <c r="E138" s="122">
        <v>1025098087</v>
      </c>
      <c r="F138" s="122">
        <v>197390515</v>
      </c>
      <c r="G138" s="122">
        <v>24751544</v>
      </c>
      <c r="H138" s="122">
        <v>204853550</v>
      </c>
      <c r="I138" s="122">
        <v>444269537</v>
      </c>
    </row>
    <row r="139" spans="1:9" x14ac:dyDescent="0.2">
      <c r="A139" s="123">
        <v>134</v>
      </c>
      <c r="B139" s="25" t="s">
        <v>269</v>
      </c>
      <c r="C139" s="125" t="s">
        <v>270</v>
      </c>
      <c r="D139" s="122">
        <f t="shared" si="2"/>
        <v>3279426415.7719998</v>
      </c>
      <c r="E139" s="122">
        <v>76327899</v>
      </c>
      <c r="F139" s="122">
        <v>2988366891.7719998</v>
      </c>
      <c r="G139" s="122">
        <v>0</v>
      </c>
      <c r="H139" s="122">
        <v>0</v>
      </c>
      <c r="I139" s="122">
        <v>214731625</v>
      </c>
    </row>
    <row r="140" spans="1:9" x14ac:dyDescent="0.2">
      <c r="A140" s="123">
        <v>135</v>
      </c>
      <c r="B140" s="25" t="s">
        <v>271</v>
      </c>
      <c r="C140" s="125" t="s">
        <v>272</v>
      </c>
      <c r="D140" s="122">
        <f t="shared" si="2"/>
        <v>1062793795</v>
      </c>
      <c r="E140" s="122">
        <v>364570470</v>
      </c>
      <c r="F140" s="122">
        <v>0</v>
      </c>
      <c r="G140" s="122">
        <v>22310082</v>
      </c>
      <c r="H140" s="122">
        <v>0</v>
      </c>
      <c r="I140" s="122">
        <v>675913243</v>
      </c>
    </row>
    <row r="141" spans="1:9" x14ac:dyDescent="0.2">
      <c r="A141" s="123">
        <v>136</v>
      </c>
      <c r="B141" s="124" t="s">
        <v>273</v>
      </c>
      <c r="C141" s="125" t="s">
        <v>274</v>
      </c>
      <c r="D141" s="122">
        <f t="shared" si="2"/>
        <v>925559484</v>
      </c>
      <c r="E141" s="122">
        <v>566714303</v>
      </c>
      <c r="F141" s="122">
        <v>131077855</v>
      </c>
      <c r="G141" s="122">
        <v>14689023</v>
      </c>
      <c r="H141" s="122">
        <v>0</v>
      </c>
      <c r="I141" s="122">
        <v>213078303</v>
      </c>
    </row>
    <row r="142" spans="1:9" ht="15" customHeight="1" x14ac:dyDescent="0.2">
      <c r="A142" s="123">
        <v>137</v>
      </c>
      <c r="B142" s="25" t="s">
        <v>275</v>
      </c>
      <c r="C142" s="125" t="s">
        <v>276</v>
      </c>
      <c r="D142" s="122">
        <f t="shared" si="2"/>
        <v>593291569</v>
      </c>
      <c r="E142" s="122">
        <v>435320509</v>
      </c>
      <c r="F142" s="122">
        <v>0</v>
      </c>
      <c r="G142" s="122">
        <v>0</v>
      </c>
      <c r="H142" s="122">
        <v>0</v>
      </c>
      <c r="I142" s="122">
        <v>157971060</v>
      </c>
    </row>
    <row r="143" spans="1:9" x14ac:dyDescent="0.2">
      <c r="A143" s="123">
        <v>138</v>
      </c>
      <c r="B143" s="124" t="s">
        <v>277</v>
      </c>
      <c r="C143" s="125" t="s">
        <v>278</v>
      </c>
      <c r="D143" s="122">
        <f t="shared" si="2"/>
        <v>177575550</v>
      </c>
      <c r="E143" s="122">
        <v>171883786</v>
      </c>
      <c r="F143" s="122">
        <v>0</v>
      </c>
      <c r="G143" s="122">
        <v>0</v>
      </c>
      <c r="H143" s="122">
        <v>0</v>
      </c>
      <c r="I143" s="122">
        <v>5691764</v>
      </c>
    </row>
    <row r="144" spans="1:9" x14ac:dyDescent="0.2">
      <c r="A144" s="123">
        <v>139</v>
      </c>
      <c r="B144" s="124" t="s">
        <v>279</v>
      </c>
      <c r="C144" s="125" t="s">
        <v>280</v>
      </c>
      <c r="D144" s="122">
        <f t="shared" si="2"/>
        <v>932096825</v>
      </c>
      <c r="E144" s="122">
        <v>732424634</v>
      </c>
      <c r="F144" s="122">
        <v>0</v>
      </c>
      <c r="G144" s="122">
        <v>0</v>
      </c>
      <c r="H144" s="122">
        <v>0</v>
      </c>
      <c r="I144" s="122">
        <v>199672191</v>
      </c>
    </row>
    <row r="145" spans="1:9" x14ac:dyDescent="0.2">
      <c r="A145" s="123">
        <v>140</v>
      </c>
      <c r="B145" s="25" t="s">
        <v>281</v>
      </c>
      <c r="C145" s="125" t="s">
        <v>282</v>
      </c>
      <c r="D145" s="122">
        <f t="shared" si="2"/>
        <v>0</v>
      </c>
      <c r="E145" s="122">
        <v>0</v>
      </c>
      <c r="F145" s="122">
        <v>0</v>
      </c>
      <c r="G145" s="122">
        <v>0</v>
      </c>
      <c r="H145" s="122">
        <v>0</v>
      </c>
      <c r="I145" s="122"/>
    </row>
    <row r="146" spans="1:9" x14ac:dyDescent="0.2">
      <c r="A146" s="123">
        <v>141</v>
      </c>
      <c r="B146" s="25" t="s">
        <v>283</v>
      </c>
      <c r="C146" s="125" t="s">
        <v>284</v>
      </c>
      <c r="D146" s="122">
        <f t="shared" si="2"/>
        <v>0</v>
      </c>
      <c r="E146" s="122">
        <v>0</v>
      </c>
      <c r="F146" s="122">
        <v>0</v>
      </c>
      <c r="G146" s="122">
        <v>0</v>
      </c>
      <c r="H146" s="122">
        <v>0</v>
      </c>
      <c r="I146" s="122"/>
    </row>
    <row r="147" spans="1:9" x14ac:dyDescent="0.2">
      <c r="A147" s="123">
        <v>142</v>
      </c>
      <c r="B147" s="25" t="s">
        <v>285</v>
      </c>
      <c r="C147" s="125" t="s">
        <v>286</v>
      </c>
      <c r="D147" s="122">
        <f t="shared" si="2"/>
        <v>474423251</v>
      </c>
      <c r="E147" s="122">
        <v>100832119</v>
      </c>
      <c r="F147" s="122">
        <v>0</v>
      </c>
      <c r="G147" s="122">
        <v>71578201</v>
      </c>
      <c r="H147" s="122">
        <v>270438101</v>
      </c>
      <c r="I147" s="122">
        <v>31574830</v>
      </c>
    </row>
    <row r="148" spans="1:9" x14ac:dyDescent="0.2">
      <c r="A148" s="123">
        <v>143</v>
      </c>
      <c r="B148" s="124" t="s">
        <v>287</v>
      </c>
      <c r="C148" s="125" t="s">
        <v>288</v>
      </c>
      <c r="D148" s="122">
        <f t="shared" si="2"/>
        <v>1031545667</v>
      </c>
      <c r="E148" s="122">
        <v>520252217</v>
      </c>
      <c r="F148" s="122">
        <v>2605258</v>
      </c>
      <c r="G148" s="122">
        <v>51171612</v>
      </c>
      <c r="H148" s="122">
        <v>285194467</v>
      </c>
      <c r="I148" s="122">
        <v>172322113</v>
      </c>
    </row>
    <row r="149" spans="1:9" x14ac:dyDescent="0.2">
      <c r="A149" s="123">
        <v>144</v>
      </c>
      <c r="B149" s="126" t="s">
        <v>289</v>
      </c>
      <c r="C149" s="125" t="s">
        <v>290</v>
      </c>
      <c r="D149" s="122">
        <f t="shared" si="2"/>
        <v>993127869</v>
      </c>
      <c r="E149" s="122">
        <v>709989800</v>
      </c>
      <c r="F149" s="122">
        <v>60608508</v>
      </c>
      <c r="G149" s="122">
        <v>37519540</v>
      </c>
      <c r="H149" s="122">
        <v>0</v>
      </c>
      <c r="I149" s="122">
        <v>185010021</v>
      </c>
    </row>
    <row r="150" spans="1:9" x14ac:dyDescent="0.2">
      <c r="A150" s="123">
        <v>145</v>
      </c>
      <c r="B150" s="25" t="s">
        <v>291</v>
      </c>
      <c r="C150" s="125" t="s">
        <v>292</v>
      </c>
      <c r="D150" s="122">
        <f t="shared" si="2"/>
        <v>1484367119</v>
      </c>
      <c r="E150" s="122">
        <v>246506945</v>
      </c>
      <c r="F150" s="122">
        <v>0</v>
      </c>
      <c r="G150" s="122">
        <v>0</v>
      </c>
      <c r="H150" s="122">
        <v>1237860174</v>
      </c>
      <c r="I150" s="122"/>
    </row>
    <row r="151" spans="1:9" x14ac:dyDescent="0.2">
      <c r="A151" s="123">
        <v>146</v>
      </c>
      <c r="B151" s="124" t="s">
        <v>293</v>
      </c>
      <c r="C151" s="125" t="s">
        <v>294</v>
      </c>
      <c r="D151" s="122">
        <f t="shared" si="2"/>
        <v>0</v>
      </c>
      <c r="E151" s="122">
        <v>0</v>
      </c>
      <c r="F151" s="122">
        <v>0</v>
      </c>
      <c r="G151" s="122">
        <v>0</v>
      </c>
      <c r="H151" s="122">
        <v>0</v>
      </c>
      <c r="I151" s="122"/>
    </row>
    <row r="152" spans="1:9" x14ac:dyDescent="0.2">
      <c r="A152" s="123">
        <v>147</v>
      </c>
      <c r="B152" s="124" t="s">
        <v>295</v>
      </c>
      <c r="C152" s="125" t="s">
        <v>296</v>
      </c>
      <c r="D152" s="122">
        <f t="shared" si="2"/>
        <v>0</v>
      </c>
      <c r="E152" s="122">
        <v>0</v>
      </c>
      <c r="F152" s="122">
        <v>0</v>
      </c>
      <c r="G152" s="122">
        <v>0</v>
      </c>
      <c r="H152" s="122">
        <v>0</v>
      </c>
      <c r="I152" s="122"/>
    </row>
    <row r="153" spans="1:9" x14ac:dyDescent="0.2">
      <c r="A153" s="123">
        <v>148</v>
      </c>
      <c r="B153" s="25" t="s">
        <v>297</v>
      </c>
      <c r="C153" s="125" t="s">
        <v>298</v>
      </c>
      <c r="D153" s="122">
        <f t="shared" si="2"/>
        <v>0</v>
      </c>
      <c r="E153" s="122">
        <v>0</v>
      </c>
      <c r="F153" s="122">
        <v>0</v>
      </c>
      <c r="G153" s="122">
        <v>0</v>
      </c>
      <c r="H153" s="122">
        <v>0</v>
      </c>
      <c r="I153" s="122"/>
    </row>
  </sheetData>
  <mergeCells count="5">
    <mergeCell ref="A2:I2"/>
    <mergeCell ref="D4:I4"/>
    <mergeCell ref="A4:A5"/>
    <mergeCell ref="B4:B5"/>
    <mergeCell ref="C4:C5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57"/>
  <sheetViews>
    <sheetView zoomScale="98" zoomScaleNormal="98" workbookViewId="0">
      <pane xSplit="3" ySplit="6" topLeftCell="D138" activePane="bottomRight" state="frozen"/>
      <selection pane="topRight" activeCell="D1" sqref="D1"/>
      <selection pane="bottomLeft" activeCell="A10" sqref="A10"/>
      <selection pane="bottomRight" activeCell="E163" sqref="E16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65" customWidth="1"/>
    <col min="5" max="6" width="15.140625" style="65" customWidth="1"/>
    <col min="7" max="7" width="15.7109375" style="65" customWidth="1"/>
    <col min="8" max="8" width="20.7109375" style="65" customWidth="1"/>
    <col min="9" max="9" width="19.5703125" style="65" customWidth="1"/>
    <col min="10" max="10" width="19.7109375" style="65" customWidth="1"/>
    <col min="11" max="16384" width="9.140625" style="3"/>
  </cols>
  <sheetData>
    <row r="1" spans="1:10" ht="26.25" customHeight="1" x14ac:dyDescent="0.2">
      <c r="A1" s="178" t="s">
        <v>354</v>
      </c>
      <c r="B1" s="178"/>
      <c r="C1" s="178"/>
      <c r="D1" s="178"/>
      <c r="E1" s="178"/>
      <c r="F1" s="178"/>
      <c r="G1" s="178"/>
      <c r="H1" s="134"/>
      <c r="I1" s="134"/>
    </row>
    <row r="2" spans="1:10" x14ac:dyDescent="0.2">
      <c r="C2" s="4"/>
      <c r="J2" s="65" t="s">
        <v>326</v>
      </c>
    </row>
    <row r="3" spans="1:10" s="5" customFormat="1" ht="24.75" customHeight="1" x14ac:dyDescent="0.2">
      <c r="A3" s="207" t="s">
        <v>0</v>
      </c>
      <c r="B3" s="207" t="s">
        <v>1</v>
      </c>
      <c r="C3" s="207" t="s">
        <v>2</v>
      </c>
      <c r="D3" s="213" t="s">
        <v>321</v>
      </c>
      <c r="E3" s="213"/>
      <c r="F3" s="213"/>
      <c r="G3" s="213"/>
      <c r="H3" s="213"/>
      <c r="I3" s="213"/>
      <c r="J3" s="213"/>
    </row>
    <row r="4" spans="1:10" s="5" customFormat="1" ht="24.75" customHeight="1" x14ac:dyDescent="0.2">
      <c r="A4" s="207"/>
      <c r="B4" s="207"/>
      <c r="C4" s="207"/>
      <c r="D4" s="214" t="s">
        <v>299</v>
      </c>
      <c r="E4" s="213" t="s">
        <v>346</v>
      </c>
      <c r="F4" s="213"/>
      <c r="G4" s="213"/>
      <c r="H4" s="213"/>
      <c r="I4" s="213"/>
      <c r="J4" s="213"/>
    </row>
    <row r="5" spans="1:10" ht="37.5" customHeight="1" x14ac:dyDescent="0.2">
      <c r="A5" s="207"/>
      <c r="B5" s="207"/>
      <c r="C5" s="207"/>
      <c r="D5" s="214"/>
      <c r="E5" s="212" t="s">
        <v>317</v>
      </c>
      <c r="F5" s="212" t="s">
        <v>318</v>
      </c>
      <c r="G5" s="212"/>
      <c r="H5" s="215" t="s">
        <v>416</v>
      </c>
      <c r="I5" s="216"/>
      <c r="J5" s="212" t="s">
        <v>417</v>
      </c>
    </row>
    <row r="6" spans="1:10" ht="60.75" customHeight="1" x14ac:dyDescent="0.2">
      <c r="A6" s="207"/>
      <c r="B6" s="207"/>
      <c r="C6" s="207"/>
      <c r="D6" s="212"/>
      <c r="E6" s="213"/>
      <c r="F6" s="135" t="s">
        <v>319</v>
      </c>
      <c r="G6" s="135" t="s">
        <v>320</v>
      </c>
      <c r="H6" s="135" t="s">
        <v>418</v>
      </c>
      <c r="I6" s="135" t="s">
        <v>419</v>
      </c>
      <c r="J6" s="213"/>
    </row>
    <row r="7" spans="1:10" ht="12" customHeight="1" x14ac:dyDescent="0.2">
      <c r="A7" s="7">
        <v>1</v>
      </c>
      <c r="B7" s="8" t="s">
        <v>3</v>
      </c>
      <c r="C7" s="29" t="s">
        <v>4</v>
      </c>
      <c r="D7" s="42">
        <f>E7+F7+H7+I7+J7</f>
        <v>28881522</v>
      </c>
      <c r="E7" s="42">
        <v>24030690</v>
      </c>
      <c r="F7" s="68">
        <v>3427816</v>
      </c>
      <c r="G7" s="68">
        <v>1540346</v>
      </c>
      <c r="H7" s="68">
        <v>0</v>
      </c>
      <c r="I7" s="68">
        <v>1394198</v>
      </c>
      <c r="J7" s="68">
        <v>28818</v>
      </c>
    </row>
    <row r="8" spans="1:10" x14ac:dyDescent="0.2">
      <c r="A8" s="7">
        <v>2</v>
      </c>
      <c r="B8" s="11" t="s">
        <v>5</v>
      </c>
      <c r="C8" s="29" t="s">
        <v>6</v>
      </c>
      <c r="D8" s="42">
        <f t="shared" ref="D8:D71" si="0">E8+F8+H8+I8+J8</f>
        <v>28988116</v>
      </c>
      <c r="E8" s="42">
        <v>24620153</v>
      </c>
      <c r="F8" s="10">
        <v>4346108</v>
      </c>
      <c r="G8" s="10">
        <v>3072753</v>
      </c>
      <c r="H8" s="10">
        <v>0</v>
      </c>
      <c r="I8" s="10">
        <v>0</v>
      </c>
      <c r="J8" s="68">
        <v>21855</v>
      </c>
    </row>
    <row r="9" spans="1:10" x14ac:dyDescent="0.2">
      <c r="A9" s="7">
        <v>3</v>
      </c>
      <c r="B9" s="12" t="s">
        <v>7</v>
      </c>
      <c r="C9" s="28" t="s">
        <v>8</v>
      </c>
      <c r="D9" s="42">
        <f t="shared" si="0"/>
        <v>92884712</v>
      </c>
      <c r="E9" s="42">
        <v>76103867</v>
      </c>
      <c r="F9" s="10">
        <v>16779884</v>
      </c>
      <c r="G9" s="10">
        <v>4192197</v>
      </c>
      <c r="H9" s="10">
        <v>0</v>
      </c>
      <c r="I9" s="10">
        <v>0</v>
      </c>
      <c r="J9" s="68">
        <v>961</v>
      </c>
    </row>
    <row r="10" spans="1:10" ht="14.25" customHeight="1" x14ac:dyDescent="0.2">
      <c r="A10" s="7">
        <v>4</v>
      </c>
      <c r="B10" s="8" t="s">
        <v>9</v>
      </c>
      <c r="C10" s="29" t="s">
        <v>10</v>
      </c>
      <c r="D10" s="42">
        <f t="shared" si="0"/>
        <v>29028699</v>
      </c>
      <c r="E10" s="42">
        <v>25984556</v>
      </c>
      <c r="F10" s="10">
        <v>3044143</v>
      </c>
      <c r="G10" s="10">
        <v>1432568</v>
      </c>
      <c r="H10" s="10">
        <v>0</v>
      </c>
      <c r="I10" s="10">
        <v>0</v>
      </c>
      <c r="J10" s="68">
        <v>0</v>
      </c>
    </row>
    <row r="11" spans="1:10" x14ac:dyDescent="0.2">
      <c r="A11" s="7">
        <v>5</v>
      </c>
      <c r="B11" s="8" t="s">
        <v>11</v>
      </c>
      <c r="C11" s="29" t="s">
        <v>12</v>
      </c>
      <c r="D11" s="42">
        <f t="shared" si="0"/>
        <v>33783185</v>
      </c>
      <c r="E11" s="42">
        <v>29070787</v>
      </c>
      <c r="F11" s="10">
        <v>4643990</v>
      </c>
      <c r="G11" s="10">
        <v>3303642</v>
      </c>
      <c r="H11" s="10">
        <v>0</v>
      </c>
      <c r="I11" s="10">
        <v>0</v>
      </c>
      <c r="J11" s="68">
        <v>68408</v>
      </c>
    </row>
    <row r="12" spans="1:10" x14ac:dyDescent="0.2">
      <c r="A12" s="7">
        <v>6</v>
      </c>
      <c r="B12" s="12" t="s">
        <v>13</v>
      </c>
      <c r="C12" s="28" t="s">
        <v>14</v>
      </c>
      <c r="D12" s="42">
        <f t="shared" si="0"/>
        <v>250887366</v>
      </c>
      <c r="E12" s="42">
        <v>207785144</v>
      </c>
      <c r="F12" s="10">
        <v>42785188</v>
      </c>
      <c r="G12" s="10">
        <v>13518082</v>
      </c>
      <c r="H12" s="10">
        <v>0</v>
      </c>
      <c r="I12" s="10">
        <v>0</v>
      </c>
      <c r="J12" s="68">
        <v>317034</v>
      </c>
    </row>
    <row r="13" spans="1:10" x14ac:dyDescent="0.2">
      <c r="A13" s="7">
        <v>7</v>
      </c>
      <c r="B13" s="14" t="s">
        <v>15</v>
      </c>
      <c r="C13" s="30" t="s">
        <v>16</v>
      </c>
      <c r="D13" s="42">
        <f t="shared" si="0"/>
        <v>90919395</v>
      </c>
      <c r="E13" s="42">
        <v>73220670</v>
      </c>
      <c r="F13" s="10">
        <v>17685883</v>
      </c>
      <c r="G13" s="10">
        <v>5406866</v>
      </c>
      <c r="H13" s="10">
        <v>0</v>
      </c>
      <c r="I13" s="10">
        <v>0</v>
      </c>
      <c r="J13" s="68">
        <v>12842</v>
      </c>
    </row>
    <row r="14" spans="1:10" x14ac:dyDescent="0.2">
      <c r="A14" s="7">
        <v>8</v>
      </c>
      <c r="B14" s="12" t="s">
        <v>17</v>
      </c>
      <c r="C14" s="28" t="s">
        <v>18</v>
      </c>
      <c r="D14" s="42">
        <f t="shared" si="0"/>
        <v>36567780</v>
      </c>
      <c r="E14" s="42">
        <v>30889764</v>
      </c>
      <c r="F14" s="10">
        <v>5597389</v>
      </c>
      <c r="G14" s="10">
        <v>4636000</v>
      </c>
      <c r="H14" s="10">
        <v>0</v>
      </c>
      <c r="I14" s="10">
        <v>0</v>
      </c>
      <c r="J14" s="68">
        <v>80627</v>
      </c>
    </row>
    <row r="15" spans="1:10" x14ac:dyDescent="0.2">
      <c r="A15" s="7">
        <v>9</v>
      </c>
      <c r="B15" s="12" t="s">
        <v>19</v>
      </c>
      <c r="C15" s="28" t="s">
        <v>20</v>
      </c>
      <c r="D15" s="42">
        <f t="shared" si="0"/>
        <v>31881316</v>
      </c>
      <c r="E15" s="42">
        <v>27850185</v>
      </c>
      <c r="F15" s="10">
        <v>3876717</v>
      </c>
      <c r="G15" s="10">
        <v>1473608</v>
      </c>
      <c r="H15" s="10">
        <v>0</v>
      </c>
      <c r="I15" s="10">
        <v>0</v>
      </c>
      <c r="J15" s="68">
        <v>154414</v>
      </c>
    </row>
    <row r="16" spans="1:10" x14ac:dyDescent="0.2">
      <c r="A16" s="7">
        <v>10</v>
      </c>
      <c r="B16" s="12" t="s">
        <v>21</v>
      </c>
      <c r="C16" s="28" t="s">
        <v>22</v>
      </c>
      <c r="D16" s="42">
        <f t="shared" si="0"/>
        <v>39543461</v>
      </c>
      <c r="E16" s="42">
        <v>33993001</v>
      </c>
      <c r="F16" s="10">
        <v>5450553</v>
      </c>
      <c r="G16" s="10">
        <v>2948677</v>
      </c>
      <c r="H16" s="10">
        <v>0</v>
      </c>
      <c r="I16" s="10">
        <v>0</v>
      </c>
      <c r="J16" s="68">
        <v>99907</v>
      </c>
    </row>
    <row r="17" spans="1:10" x14ac:dyDescent="0.2">
      <c r="A17" s="7">
        <v>11</v>
      </c>
      <c r="B17" s="12" t="s">
        <v>23</v>
      </c>
      <c r="C17" s="28" t="s">
        <v>24</v>
      </c>
      <c r="D17" s="42">
        <f t="shared" si="0"/>
        <v>32190732</v>
      </c>
      <c r="E17" s="42">
        <v>29449552</v>
      </c>
      <c r="F17" s="10">
        <v>2741180</v>
      </c>
      <c r="G17" s="10">
        <v>1965191</v>
      </c>
      <c r="H17" s="10">
        <v>0</v>
      </c>
      <c r="I17" s="10">
        <v>0</v>
      </c>
      <c r="J17" s="68">
        <v>0</v>
      </c>
    </row>
    <row r="18" spans="1:10" x14ac:dyDescent="0.2">
      <c r="A18" s="7">
        <v>12</v>
      </c>
      <c r="B18" s="12" t="s">
        <v>25</v>
      </c>
      <c r="C18" s="28" t="s">
        <v>26</v>
      </c>
      <c r="D18" s="42">
        <f t="shared" si="0"/>
        <v>61604984</v>
      </c>
      <c r="E18" s="42">
        <v>56413003</v>
      </c>
      <c r="F18" s="10">
        <v>5191981</v>
      </c>
      <c r="G18" s="10">
        <v>889303</v>
      </c>
      <c r="H18" s="10">
        <v>0</v>
      </c>
      <c r="I18" s="10">
        <v>0</v>
      </c>
      <c r="J18" s="68">
        <v>0</v>
      </c>
    </row>
    <row r="19" spans="1:10" x14ac:dyDescent="0.2">
      <c r="A19" s="7">
        <v>13</v>
      </c>
      <c r="B19" s="8" t="s">
        <v>27</v>
      </c>
      <c r="C19" s="28" t="s">
        <v>28</v>
      </c>
      <c r="D19" s="42">
        <f t="shared" si="0"/>
        <v>0</v>
      </c>
      <c r="E19" s="42">
        <v>0</v>
      </c>
      <c r="F19" s="10">
        <v>0</v>
      </c>
      <c r="G19" s="10">
        <v>0</v>
      </c>
      <c r="H19" s="10">
        <v>0</v>
      </c>
      <c r="I19" s="10">
        <v>0</v>
      </c>
      <c r="J19" s="68">
        <v>0</v>
      </c>
    </row>
    <row r="20" spans="1:10" x14ac:dyDescent="0.2">
      <c r="A20" s="7">
        <v>14</v>
      </c>
      <c r="B20" s="8" t="s">
        <v>29</v>
      </c>
      <c r="C20" s="29" t="s">
        <v>30</v>
      </c>
      <c r="D20" s="42">
        <f t="shared" si="0"/>
        <v>0</v>
      </c>
      <c r="E20" s="42">
        <v>0</v>
      </c>
      <c r="F20" s="10">
        <v>0</v>
      </c>
      <c r="G20" s="10">
        <v>0</v>
      </c>
      <c r="H20" s="10">
        <v>0</v>
      </c>
      <c r="I20" s="10">
        <v>0</v>
      </c>
      <c r="J20" s="68">
        <v>0</v>
      </c>
    </row>
    <row r="21" spans="1:10" x14ac:dyDescent="0.2">
      <c r="A21" s="7">
        <v>15</v>
      </c>
      <c r="B21" s="12" t="s">
        <v>31</v>
      </c>
      <c r="C21" s="28" t="s">
        <v>32</v>
      </c>
      <c r="D21" s="42">
        <f t="shared" si="0"/>
        <v>39931607</v>
      </c>
      <c r="E21" s="42">
        <v>38279553</v>
      </c>
      <c r="F21" s="10">
        <v>1651497</v>
      </c>
      <c r="G21" s="10">
        <v>55855</v>
      </c>
      <c r="H21" s="10">
        <v>0</v>
      </c>
      <c r="I21" s="10">
        <v>0</v>
      </c>
      <c r="J21" s="68">
        <v>557</v>
      </c>
    </row>
    <row r="22" spans="1:10" x14ac:dyDescent="0.2">
      <c r="A22" s="7">
        <v>16</v>
      </c>
      <c r="B22" s="12" t="s">
        <v>33</v>
      </c>
      <c r="C22" s="28" t="s">
        <v>34</v>
      </c>
      <c r="D22" s="42">
        <f t="shared" si="0"/>
        <v>64093174</v>
      </c>
      <c r="E22" s="42">
        <v>57111298</v>
      </c>
      <c r="F22" s="10">
        <v>6915762</v>
      </c>
      <c r="G22" s="10">
        <v>3523323</v>
      </c>
      <c r="H22" s="10">
        <v>0</v>
      </c>
      <c r="I22" s="10">
        <v>0</v>
      </c>
      <c r="J22" s="68">
        <v>66114</v>
      </c>
    </row>
    <row r="23" spans="1:10" x14ac:dyDescent="0.2">
      <c r="A23" s="7">
        <v>17</v>
      </c>
      <c r="B23" s="12" t="s">
        <v>35</v>
      </c>
      <c r="C23" s="28" t="s">
        <v>36</v>
      </c>
      <c r="D23" s="42">
        <f t="shared" si="0"/>
        <v>84082813</v>
      </c>
      <c r="E23" s="42">
        <v>73880601</v>
      </c>
      <c r="F23" s="10">
        <v>10186527</v>
      </c>
      <c r="G23" s="10">
        <v>7092536</v>
      </c>
      <c r="H23" s="10">
        <v>0</v>
      </c>
      <c r="I23" s="10">
        <v>0</v>
      </c>
      <c r="J23" s="68">
        <v>15685</v>
      </c>
    </row>
    <row r="24" spans="1:10" x14ac:dyDescent="0.2">
      <c r="A24" s="7">
        <v>18</v>
      </c>
      <c r="B24" s="12" t="s">
        <v>37</v>
      </c>
      <c r="C24" s="28" t="s">
        <v>38</v>
      </c>
      <c r="D24" s="42">
        <f t="shared" si="0"/>
        <v>167070026</v>
      </c>
      <c r="E24" s="42">
        <v>130812029</v>
      </c>
      <c r="F24" s="10">
        <v>26185902</v>
      </c>
      <c r="G24" s="10">
        <v>4982781</v>
      </c>
      <c r="H24" s="10">
        <v>0</v>
      </c>
      <c r="I24" s="10">
        <v>10057619</v>
      </c>
      <c r="J24" s="68">
        <v>14476</v>
      </c>
    </row>
    <row r="25" spans="1:10" x14ac:dyDescent="0.2">
      <c r="A25" s="7">
        <v>19</v>
      </c>
      <c r="B25" s="8" t="s">
        <v>39</v>
      </c>
      <c r="C25" s="29" t="s">
        <v>40</v>
      </c>
      <c r="D25" s="42">
        <f t="shared" si="0"/>
        <v>27043534</v>
      </c>
      <c r="E25" s="42">
        <v>24640064</v>
      </c>
      <c r="F25" s="10">
        <v>2403097</v>
      </c>
      <c r="G25" s="10">
        <v>379049</v>
      </c>
      <c r="H25" s="10">
        <v>0</v>
      </c>
      <c r="I25" s="10">
        <v>0</v>
      </c>
      <c r="J25" s="68">
        <v>373</v>
      </c>
    </row>
    <row r="26" spans="1:10" x14ac:dyDescent="0.2">
      <c r="A26" s="7">
        <v>20</v>
      </c>
      <c r="B26" s="8" t="s">
        <v>41</v>
      </c>
      <c r="C26" s="29" t="s">
        <v>42</v>
      </c>
      <c r="D26" s="42">
        <f t="shared" si="0"/>
        <v>19783888</v>
      </c>
      <c r="E26" s="42">
        <v>18457287</v>
      </c>
      <c r="F26" s="10">
        <v>1325869</v>
      </c>
      <c r="G26" s="10">
        <v>20139</v>
      </c>
      <c r="H26" s="10">
        <v>0</v>
      </c>
      <c r="I26" s="10">
        <v>0</v>
      </c>
      <c r="J26" s="68">
        <v>732</v>
      </c>
    </row>
    <row r="27" spans="1:10" x14ac:dyDescent="0.2">
      <c r="A27" s="7">
        <v>21</v>
      </c>
      <c r="B27" s="8" t="s">
        <v>43</v>
      </c>
      <c r="C27" s="29" t="s">
        <v>44</v>
      </c>
      <c r="D27" s="42">
        <f t="shared" si="0"/>
        <v>107208616</v>
      </c>
      <c r="E27" s="42">
        <v>92846884</v>
      </c>
      <c r="F27" s="10">
        <v>14331422</v>
      </c>
      <c r="G27" s="10">
        <v>6738538</v>
      </c>
      <c r="H27" s="10">
        <v>0</v>
      </c>
      <c r="I27" s="10">
        <v>0</v>
      </c>
      <c r="J27" s="68">
        <v>30310</v>
      </c>
    </row>
    <row r="28" spans="1:10" x14ac:dyDescent="0.2">
      <c r="A28" s="7">
        <v>22</v>
      </c>
      <c r="B28" s="8" t="s">
        <v>45</v>
      </c>
      <c r="C28" s="29" t="s">
        <v>46</v>
      </c>
      <c r="D28" s="42">
        <f t="shared" si="0"/>
        <v>102545315</v>
      </c>
      <c r="E28" s="42">
        <v>82105473</v>
      </c>
      <c r="F28" s="10">
        <v>20124458</v>
      </c>
      <c r="G28" s="10">
        <v>6317215</v>
      </c>
      <c r="H28" s="10">
        <v>0</v>
      </c>
      <c r="I28" s="10">
        <v>0</v>
      </c>
      <c r="J28" s="68">
        <v>315384</v>
      </c>
    </row>
    <row r="29" spans="1:10" x14ac:dyDescent="0.2">
      <c r="A29" s="7">
        <v>23</v>
      </c>
      <c r="B29" s="12" t="s">
        <v>47</v>
      </c>
      <c r="C29" s="28" t="s">
        <v>48</v>
      </c>
      <c r="D29" s="42">
        <f t="shared" si="0"/>
        <v>42840298</v>
      </c>
      <c r="E29" s="42">
        <v>33886408</v>
      </c>
      <c r="F29" s="10">
        <v>8953890</v>
      </c>
      <c r="G29" s="10">
        <v>6707687</v>
      </c>
      <c r="H29" s="10">
        <v>0</v>
      </c>
      <c r="I29" s="10">
        <v>0</v>
      </c>
      <c r="J29" s="68">
        <v>0</v>
      </c>
    </row>
    <row r="30" spans="1:10" ht="12" customHeight="1" x14ac:dyDescent="0.2">
      <c r="A30" s="7">
        <v>24</v>
      </c>
      <c r="B30" s="12" t="s">
        <v>49</v>
      </c>
      <c r="C30" s="28" t="s">
        <v>50</v>
      </c>
      <c r="D30" s="42">
        <f t="shared" si="0"/>
        <v>0</v>
      </c>
      <c r="E30" s="42">
        <v>0</v>
      </c>
      <c r="F30" s="10">
        <v>0</v>
      </c>
      <c r="G30" s="10">
        <v>0</v>
      </c>
      <c r="H30" s="10">
        <v>0</v>
      </c>
      <c r="I30" s="10">
        <v>0</v>
      </c>
      <c r="J30" s="68">
        <v>0</v>
      </c>
    </row>
    <row r="31" spans="1:10" ht="24" x14ac:dyDescent="0.2">
      <c r="A31" s="7">
        <v>25</v>
      </c>
      <c r="B31" s="12" t="s">
        <v>51</v>
      </c>
      <c r="C31" s="28" t="s">
        <v>52</v>
      </c>
      <c r="D31" s="42">
        <f t="shared" si="0"/>
        <v>0</v>
      </c>
      <c r="E31" s="42">
        <v>0</v>
      </c>
      <c r="F31" s="10">
        <v>0</v>
      </c>
      <c r="G31" s="10">
        <v>0</v>
      </c>
      <c r="H31" s="10">
        <v>0</v>
      </c>
      <c r="I31" s="10">
        <v>0</v>
      </c>
      <c r="J31" s="68">
        <v>0</v>
      </c>
    </row>
    <row r="32" spans="1:10" x14ac:dyDescent="0.2">
      <c r="A32" s="7">
        <v>26</v>
      </c>
      <c r="B32" s="8" t="s">
        <v>53</v>
      </c>
      <c r="C32" s="30" t="s">
        <v>54</v>
      </c>
      <c r="D32" s="42">
        <f t="shared" si="0"/>
        <v>177067603</v>
      </c>
      <c r="E32" s="42">
        <v>106775224</v>
      </c>
      <c r="F32" s="10">
        <v>38585837</v>
      </c>
      <c r="G32" s="10">
        <v>1620201</v>
      </c>
      <c r="H32" s="10">
        <v>0</v>
      </c>
      <c r="I32" s="10">
        <v>31706542</v>
      </c>
      <c r="J32" s="68">
        <v>0</v>
      </c>
    </row>
    <row r="33" spans="1:10" x14ac:dyDescent="0.2">
      <c r="A33" s="7">
        <v>27</v>
      </c>
      <c r="B33" s="12" t="s">
        <v>55</v>
      </c>
      <c r="C33" s="28" t="s">
        <v>56</v>
      </c>
      <c r="D33" s="42">
        <f t="shared" si="0"/>
        <v>186669170</v>
      </c>
      <c r="E33" s="42">
        <v>173126732</v>
      </c>
      <c r="F33" s="10">
        <v>13467790</v>
      </c>
      <c r="G33" s="10">
        <v>3376115</v>
      </c>
      <c r="H33" s="10">
        <v>0</v>
      </c>
      <c r="I33" s="10">
        <v>0</v>
      </c>
      <c r="J33" s="68">
        <v>74648</v>
      </c>
    </row>
    <row r="34" spans="1:10" ht="24" customHeight="1" x14ac:dyDescent="0.2">
      <c r="A34" s="7">
        <v>28</v>
      </c>
      <c r="B34" s="12" t="s">
        <v>57</v>
      </c>
      <c r="C34" s="28" t="s">
        <v>58</v>
      </c>
      <c r="D34" s="42">
        <f t="shared" si="0"/>
        <v>134282582</v>
      </c>
      <c r="E34" s="42">
        <v>124530325</v>
      </c>
      <c r="F34" s="10">
        <v>9752257</v>
      </c>
      <c r="G34" s="10">
        <v>268514</v>
      </c>
      <c r="H34" s="10">
        <v>0</v>
      </c>
      <c r="I34" s="10">
        <v>0</v>
      </c>
      <c r="J34" s="68">
        <v>0</v>
      </c>
    </row>
    <row r="35" spans="1:10" ht="12" customHeight="1" x14ac:dyDescent="0.2">
      <c r="A35" s="7">
        <v>29</v>
      </c>
      <c r="B35" s="8" t="s">
        <v>59</v>
      </c>
      <c r="C35" s="29" t="s">
        <v>60</v>
      </c>
      <c r="D35" s="42">
        <f t="shared" si="0"/>
        <v>1634822</v>
      </c>
      <c r="E35" s="42">
        <v>0</v>
      </c>
      <c r="F35" s="10">
        <v>1634822</v>
      </c>
      <c r="G35" s="10">
        <v>0</v>
      </c>
      <c r="H35" s="10">
        <v>0</v>
      </c>
      <c r="I35" s="10">
        <v>0</v>
      </c>
      <c r="J35" s="68">
        <v>0</v>
      </c>
    </row>
    <row r="36" spans="1:10" x14ac:dyDescent="0.2">
      <c r="A36" s="7">
        <v>30</v>
      </c>
      <c r="B36" s="11" t="s">
        <v>61</v>
      </c>
      <c r="C36" s="30" t="s">
        <v>62</v>
      </c>
      <c r="D36" s="42">
        <f t="shared" si="0"/>
        <v>8268786</v>
      </c>
      <c r="E36" s="42">
        <v>0</v>
      </c>
      <c r="F36" s="10">
        <v>8268786</v>
      </c>
      <c r="G36" s="10">
        <v>8268786</v>
      </c>
      <c r="H36" s="10">
        <v>0</v>
      </c>
      <c r="I36" s="10">
        <v>0</v>
      </c>
      <c r="J36" s="68">
        <v>0</v>
      </c>
    </row>
    <row r="37" spans="1:10" ht="24" x14ac:dyDescent="0.2">
      <c r="A37" s="7">
        <v>31</v>
      </c>
      <c r="B37" s="8" t="s">
        <v>63</v>
      </c>
      <c r="C37" s="29" t="s">
        <v>64</v>
      </c>
      <c r="D37" s="42">
        <f t="shared" si="0"/>
        <v>0</v>
      </c>
      <c r="E37" s="42">
        <v>0</v>
      </c>
      <c r="F37" s="10">
        <v>0</v>
      </c>
      <c r="G37" s="10">
        <v>0</v>
      </c>
      <c r="H37" s="10">
        <v>0</v>
      </c>
      <c r="I37" s="10">
        <v>0</v>
      </c>
      <c r="J37" s="68">
        <v>0</v>
      </c>
    </row>
    <row r="38" spans="1:10" x14ac:dyDescent="0.2">
      <c r="A38" s="7">
        <v>32</v>
      </c>
      <c r="B38" s="12" t="s">
        <v>65</v>
      </c>
      <c r="C38" s="28" t="s">
        <v>66</v>
      </c>
      <c r="D38" s="42">
        <f t="shared" si="0"/>
        <v>7557802</v>
      </c>
      <c r="E38" s="42">
        <v>7239985</v>
      </c>
      <c r="F38" s="10">
        <v>313951</v>
      </c>
      <c r="G38" s="10">
        <v>105775</v>
      </c>
      <c r="H38" s="10">
        <v>0</v>
      </c>
      <c r="I38" s="10">
        <v>0</v>
      </c>
      <c r="J38" s="68">
        <v>3866</v>
      </c>
    </row>
    <row r="39" spans="1:10" x14ac:dyDescent="0.2">
      <c r="A39" s="7">
        <v>33</v>
      </c>
      <c r="B39" s="11" t="s">
        <v>67</v>
      </c>
      <c r="C39" s="29" t="s">
        <v>68</v>
      </c>
      <c r="D39" s="42">
        <f t="shared" si="0"/>
        <v>127478194</v>
      </c>
      <c r="E39" s="42">
        <v>107673225</v>
      </c>
      <c r="F39" s="10">
        <v>19537687</v>
      </c>
      <c r="G39" s="10">
        <v>4317023</v>
      </c>
      <c r="H39" s="10">
        <v>0</v>
      </c>
      <c r="I39" s="10">
        <v>0</v>
      </c>
      <c r="J39" s="68">
        <v>267282</v>
      </c>
    </row>
    <row r="40" spans="1:10" x14ac:dyDescent="0.2">
      <c r="A40" s="7">
        <v>34</v>
      </c>
      <c r="B40" s="14" t="s">
        <v>69</v>
      </c>
      <c r="C40" s="30" t="s">
        <v>70</v>
      </c>
      <c r="D40" s="42">
        <f t="shared" si="0"/>
        <v>200814582</v>
      </c>
      <c r="E40" s="42">
        <v>162372470</v>
      </c>
      <c r="F40" s="10">
        <v>37374608</v>
      </c>
      <c r="G40" s="10">
        <v>12205823</v>
      </c>
      <c r="H40" s="10">
        <v>0</v>
      </c>
      <c r="I40" s="10">
        <v>0</v>
      </c>
      <c r="J40" s="68">
        <v>1067504</v>
      </c>
    </row>
    <row r="41" spans="1:10" x14ac:dyDescent="0.2">
      <c r="A41" s="7">
        <v>35</v>
      </c>
      <c r="B41" s="8" t="s">
        <v>71</v>
      </c>
      <c r="C41" s="29" t="s">
        <v>72</v>
      </c>
      <c r="D41" s="42">
        <f t="shared" si="0"/>
        <v>1952912</v>
      </c>
      <c r="E41" s="42">
        <v>0</v>
      </c>
      <c r="F41" s="10">
        <v>1952912</v>
      </c>
      <c r="G41" s="10">
        <v>0</v>
      </c>
      <c r="H41" s="10">
        <v>0</v>
      </c>
      <c r="I41" s="10">
        <v>0</v>
      </c>
      <c r="J41" s="68">
        <v>0</v>
      </c>
    </row>
    <row r="42" spans="1:10" x14ac:dyDescent="0.2">
      <c r="A42" s="7">
        <v>36</v>
      </c>
      <c r="B42" s="11" t="s">
        <v>73</v>
      </c>
      <c r="C42" s="29" t="s">
        <v>74</v>
      </c>
      <c r="D42" s="42">
        <f t="shared" si="0"/>
        <v>38180482</v>
      </c>
      <c r="E42" s="42">
        <v>32537083</v>
      </c>
      <c r="F42" s="10">
        <v>5642067</v>
      </c>
      <c r="G42" s="10">
        <v>4945717</v>
      </c>
      <c r="H42" s="10">
        <v>0</v>
      </c>
      <c r="I42" s="10">
        <v>0</v>
      </c>
      <c r="J42" s="68">
        <v>1332</v>
      </c>
    </row>
    <row r="43" spans="1:10" x14ac:dyDescent="0.2">
      <c r="A43" s="7">
        <v>37</v>
      </c>
      <c r="B43" s="12" t="s">
        <v>75</v>
      </c>
      <c r="C43" s="28" t="s">
        <v>76</v>
      </c>
      <c r="D43" s="42">
        <f t="shared" si="0"/>
        <v>127269504</v>
      </c>
      <c r="E43" s="42">
        <v>107845400</v>
      </c>
      <c r="F43" s="10">
        <v>19270767</v>
      </c>
      <c r="G43" s="10">
        <v>8734503</v>
      </c>
      <c r="H43" s="10">
        <v>0</v>
      </c>
      <c r="I43" s="10">
        <v>0</v>
      </c>
      <c r="J43" s="68">
        <v>153337</v>
      </c>
    </row>
    <row r="44" spans="1:10" x14ac:dyDescent="0.2">
      <c r="A44" s="7">
        <v>38</v>
      </c>
      <c r="B44" s="11" t="s">
        <v>77</v>
      </c>
      <c r="C44" s="29" t="s">
        <v>78</v>
      </c>
      <c r="D44" s="42">
        <f t="shared" si="0"/>
        <v>45617393</v>
      </c>
      <c r="E44" s="42">
        <v>42146943</v>
      </c>
      <c r="F44" s="10">
        <v>3469118</v>
      </c>
      <c r="G44" s="10">
        <v>1679850</v>
      </c>
      <c r="H44" s="10">
        <v>0</v>
      </c>
      <c r="I44" s="10">
        <v>0</v>
      </c>
      <c r="J44" s="68">
        <v>1332</v>
      </c>
    </row>
    <row r="45" spans="1:10" x14ac:dyDescent="0.2">
      <c r="A45" s="7">
        <v>39</v>
      </c>
      <c r="B45" s="8" t="s">
        <v>79</v>
      </c>
      <c r="C45" s="29" t="s">
        <v>80</v>
      </c>
      <c r="D45" s="42">
        <f t="shared" si="0"/>
        <v>116374537</v>
      </c>
      <c r="E45" s="42">
        <v>106479925</v>
      </c>
      <c r="F45" s="10">
        <v>9803423</v>
      </c>
      <c r="G45" s="10">
        <v>5236844</v>
      </c>
      <c r="H45" s="10">
        <v>0</v>
      </c>
      <c r="I45" s="10">
        <v>0</v>
      </c>
      <c r="J45" s="68">
        <v>91189</v>
      </c>
    </row>
    <row r="46" spans="1:10" x14ac:dyDescent="0.2">
      <c r="A46" s="7">
        <v>40</v>
      </c>
      <c r="B46" s="16" t="s">
        <v>81</v>
      </c>
      <c r="C46" s="31" t="s">
        <v>82</v>
      </c>
      <c r="D46" s="42">
        <f t="shared" si="0"/>
        <v>42481807</v>
      </c>
      <c r="E46" s="42">
        <v>38818007</v>
      </c>
      <c r="F46" s="10">
        <v>3660737</v>
      </c>
      <c r="G46" s="10">
        <v>2678025</v>
      </c>
      <c r="H46" s="10">
        <v>0</v>
      </c>
      <c r="I46" s="10">
        <v>0</v>
      </c>
      <c r="J46" s="68">
        <v>3063</v>
      </c>
    </row>
    <row r="47" spans="1:10" x14ac:dyDescent="0.2">
      <c r="A47" s="7">
        <v>41</v>
      </c>
      <c r="B47" s="8" t="s">
        <v>83</v>
      </c>
      <c r="C47" s="29" t="s">
        <v>84</v>
      </c>
      <c r="D47" s="42">
        <f t="shared" si="0"/>
        <v>26508020</v>
      </c>
      <c r="E47" s="42">
        <v>23546154</v>
      </c>
      <c r="F47" s="10">
        <v>2961627</v>
      </c>
      <c r="G47" s="10">
        <v>2771344</v>
      </c>
      <c r="H47" s="10">
        <v>0</v>
      </c>
      <c r="I47" s="10">
        <v>0</v>
      </c>
      <c r="J47" s="68">
        <v>239</v>
      </c>
    </row>
    <row r="48" spans="1:10" x14ac:dyDescent="0.2">
      <c r="A48" s="7">
        <v>42</v>
      </c>
      <c r="B48" s="14" t="s">
        <v>85</v>
      </c>
      <c r="C48" s="30" t="s">
        <v>86</v>
      </c>
      <c r="D48" s="42">
        <f t="shared" si="0"/>
        <v>42387196</v>
      </c>
      <c r="E48" s="42">
        <v>39818449</v>
      </c>
      <c r="F48" s="10">
        <v>2567164</v>
      </c>
      <c r="G48" s="10">
        <v>1418993</v>
      </c>
      <c r="H48" s="10">
        <v>0</v>
      </c>
      <c r="I48" s="10">
        <v>0</v>
      </c>
      <c r="J48" s="68">
        <v>1583</v>
      </c>
    </row>
    <row r="49" spans="1:10" x14ac:dyDescent="0.2">
      <c r="A49" s="7">
        <v>43</v>
      </c>
      <c r="B49" s="12" t="s">
        <v>87</v>
      </c>
      <c r="C49" s="28" t="s">
        <v>88</v>
      </c>
      <c r="D49" s="42">
        <f t="shared" si="0"/>
        <v>20718343</v>
      </c>
      <c r="E49" s="42">
        <v>18908586</v>
      </c>
      <c r="F49" s="10">
        <v>1796389</v>
      </c>
      <c r="G49" s="10">
        <v>833676</v>
      </c>
      <c r="H49" s="10">
        <v>0</v>
      </c>
      <c r="I49" s="10">
        <v>0</v>
      </c>
      <c r="J49" s="68">
        <v>13368</v>
      </c>
    </row>
    <row r="50" spans="1:10" x14ac:dyDescent="0.2">
      <c r="A50" s="7">
        <v>44</v>
      </c>
      <c r="B50" s="11" t="s">
        <v>89</v>
      </c>
      <c r="C50" s="29" t="s">
        <v>90</v>
      </c>
      <c r="D50" s="42">
        <f t="shared" si="0"/>
        <v>17181799</v>
      </c>
      <c r="E50" s="42">
        <v>15758980</v>
      </c>
      <c r="F50" s="10">
        <v>1422819</v>
      </c>
      <c r="G50" s="10">
        <v>712811</v>
      </c>
      <c r="H50" s="10">
        <v>0</v>
      </c>
      <c r="I50" s="10">
        <v>0</v>
      </c>
      <c r="J50" s="68">
        <v>0</v>
      </c>
    </row>
    <row r="51" spans="1:10" x14ac:dyDescent="0.2">
      <c r="A51" s="7">
        <v>45</v>
      </c>
      <c r="B51" s="12" t="s">
        <v>91</v>
      </c>
      <c r="C51" s="28" t="s">
        <v>92</v>
      </c>
      <c r="D51" s="42">
        <f t="shared" si="0"/>
        <v>195356915</v>
      </c>
      <c r="E51" s="42">
        <v>141510005</v>
      </c>
      <c r="F51" s="10">
        <v>39582450</v>
      </c>
      <c r="G51" s="10">
        <v>7130761</v>
      </c>
      <c r="H51" s="10">
        <v>0</v>
      </c>
      <c r="I51" s="10">
        <v>14242869</v>
      </c>
      <c r="J51" s="68">
        <v>21591</v>
      </c>
    </row>
    <row r="52" spans="1:10" x14ac:dyDescent="0.2">
      <c r="A52" s="7">
        <v>46</v>
      </c>
      <c r="B52" s="8" t="s">
        <v>93</v>
      </c>
      <c r="C52" s="29" t="s">
        <v>94</v>
      </c>
      <c r="D52" s="42">
        <f t="shared" si="0"/>
        <v>36237375</v>
      </c>
      <c r="E52" s="42">
        <v>33469220</v>
      </c>
      <c r="F52" s="10">
        <v>2762259</v>
      </c>
      <c r="G52" s="10">
        <v>1111132</v>
      </c>
      <c r="H52" s="10">
        <v>0</v>
      </c>
      <c r="I52" s="10">
        <v>0</v>
      </c>
      <c r="J52" s="68">
        <v>5896</v>
      </c>
    </row>
    <row r="53" spans="1:10" ht="10.5" customHeight="1" x14ac:dyDescent="0.2">
      <c r="A53" s="7">
        <v>47</v>
      </c>
      <c r="B53" s="8" t="s">
        <v>95</v>
      </c>
      <c r="C53" s="29" t="s">
        <v>96</v>
      </c>
      <c r="D53" s="42">
        <f t="shared" si="0"/>
        <v>121912777</v>
      </c>
      <c r="E53" s="42">
        <v>113438511</v>
      </c>
      <c r="F53" s="10">
        <v>8474067</v>
      </c>
      <c r="G53" s="10">
        <v>1557304</v>
      </c>
      <c r="H53" s="10">
        <v>0</v>
      </c>
      <c r="I53" s="10">
        <v>0</v>
      </c>
      <c r="J53" s="68">
        <v>199</v>
      </c>
    </row>
    <row r="54" spans="1:10" x14ac:dyDescent="0.2">
      <c r="A54" s="7">
        <v>48</v>
      </c>
      <c r="B54" s="18" t="s">
        <v>97</v>
      </c>
      <c r="C54" s="32" t="s">
        <v>98</v>
      </c>
      <c r="D54" s="42">
        <f t="shared" si="0"/>
        <v>28626795</v>
      </c>
      <c r="E54" s="42">
        <v>26135472</v>
      </c>
      <c r="F54" s="10">
        <v>2462532</v>
      </c>
      <c r="G54" s="10">
        <v>782986</v>
      </c>
      <c r="H54" s="10">
        <v>0</v>
      </c>
      <c r="I54" s="10">
        <v>0</v>
      </c>
      <c r="J54" s="68">
        <v>28791</v>
      </c>
    </row>
    <row r="55" spans="1:10" x14ac:dyDescent="0.2">
      <c r="A55" s="7">
        <v>49</v>
      </c>
      <c r="B55" s="12" t="s">
        <v>99</v>
      </c>
      <c r="C55" s="28" t="s">
        <v>100</v>
      </c>
      <c r="D55" s="42">
        <f t="shared" si="0"/>
        <v>44576902</v>
      </c>
      <c r="E55" s="42">
        <v>39769438</v>
      </c>
      <c r="F55" s="10">
        <v>4788774</v>
      </c>
      <c r="G55" s="10">
        <v>2594995</v>
      </c>
      <c r="H55" s="10">
        <v>0</v>
      </c>
      <c r="I55" s="10">
        <v>0</v>
      </c>
      <c r="J55" s="68">
        <v>18690</v>
      </c>
    </row>
    <row r="56" spans="1:10" x14ac:dyDescent="0.2">
      <c r="A56" s="7">
        <v>50</v>
      </c>
      <c r="B56" s="11" t="s">
        <v>101</v>
      </c>
      <c r="C56" s="29" t="s">
        <v>102</v>
      </c>
      <c r="D56" s="42">
        <f t="shared" si="0"/>
        <v>52522462</v>
      </c>
      <c r="E56" s="42">
        <v>47783646</v>
      </c>
      <c r="F56" s="10">
        <v>4687651</v>
      </c>
      <c r="G56" s="10">
        <v>2105682</v>
      </c>
      <c r="H56" s="10">
        <v>0</v>
      </c>
      <c r="I56" s="10">
        <v>0</v>
      </c>
      <c r="J56" s="68">
        <v>51165</v>
      </c>
    </row>
    <row r="57" spans="1:10" ht="10.5" customHeight="1" x14ac:dyDescent="0.2">
      <c r="A57" s="7">
        <v>51</v>
      </c>
      <c r="B57" s="12" t="s">
        <v>103</v>
      </c>
      <c r="C57" s="28" t="s">
        <v>104</v>
      </c>
      <c r="D57" s="42">
        <f t="shared" si="0"/>
        <v>16915793</v>
      </c>
      <c r="E57" s="42">
        <v>15645417</v>
      </c>
      <c r="F57" s="10">
        <v>1260406</v>
      </c>
      <c r="G57" s="10">
        <v>510025</v>
      </c>
      <c r="H57" s="10">
        <v>0</v>
      </c>
      <c r="I57" s="10">
        <v>0</v>
      </c>
      <c r="J57" s="68">
        <v>9970</v>
      </c>
    </row>
    <row r="58" spans="1:10" x14ac:dyDescent="0.2">
      <c r="A58" s="7">
        <v>52</v>
      </c>
      <c r="B58" s="11" t="s">
        <v>105</v>
      </c>
      <c r="C58" s="29" t="s">
        <v>106</v>
      </c>
      <c r="D58" s="42">
        <f t="shared" si="0"/>
        <v>34429203</v>
      </c>
      <c r="E58" s="42">
        <v>31492184</v>
      </c>
      <c r="F58" s="10">
        <v>2891343</v>
      </c>
      <c r="G58" s="10">
        <v>474340</v>
      </c>
      <c r="H58" s="10">
        <v>0</v>
      </c>
      <c r="I58" s="10">
        <v>0</v>
      </c>
      <c r="J58" s="68">
        <v>45676</v>
      </c>
    </row>
    <row r="59" spans="1:10" x14ac:dyDescent="0.2">
      <c r="A59" s="7">
        <v>53</v>
      </c>
      <c r="B59" s="12" t="s">
        <v>107</v>
      </c>
      <c r="C59" s="28" t="s">
        <v>108</v>
      </c>
      <c r="D59" s="42">
        <f t="shared" si="0"/>
        <v>52006357</v>
      </c>
      <c r="E59" s="42">
        <v>48665821</v>
      </c>
      <c r="F59" s="10">
        <v>3266489</v>
      </c>
      <c r="G59" s="10">
        <v>1138621</v>
      </c>
      <c r="H59" s="10">
        <v>0</v>
      </c>
      <c r="I59" s="10">
        <v>0</v>
      </c>
      <c r="J59" s="68">
        <v>74047</v>
      </c>
    </row>
    <row r="60" spans="1:10" x14ac:dyDescent="0.2">
      <c r="A60" s="7">
        <v>54</v>
      </c>
      <c r="B60" s="12" t="s">
        <v>109</v>
      </c>
      <c r="C60" s="28" t="s">
        <v>110</v>
      </c>
      <c r="D60" s="42">
        <f t="shared" si="0"/>
        <v>188199840</v>
      </c>
      <c r="E60" s="42">
        <v>168258685</v>
      </c>
      <c r="F60" s="10">
        <v>19886176</v>
      </c>
      <c r="G60" s="10">
        <v>7109455</v>
      </c>
      <c r="H60" s="10">
        <v>0</v>
      </c>
      <c r="I60" s="10">
        <v>0</v>
      </c>
      <c r="J60" s="68">
        <v>54979</v>
      </c>
    </row>
    <row r="61" spans="1:10" x14ac:dyDescent="0.2">
      <c r="A61" s="7">
        <v>55</v>
      </c>
      <c r="B61" s="12" t="s">
        <v>111</v>
      </c>
      <c r="C61" s="28" t="s">
        <v>112</v>
      </c>
      <c r="D61" s="42">
        <f t="shared" si="0"/>
        <v>30543220</v>
      </c>
      <c r="E61" s="42">
        <v>26523669</v>
      </c>
      <c r="F61" s="10">
        <v>4018819</v>
      </c>
      <c r="G61" s="10">
        <v>2894399</v>
      </c>
      <c r="H61" s="10">
        <v>0</v>
      </c>
      <c r="I61" s="10">
        <v>0</v>
      </c>
      <c r="J61" s="68">
        <v>732</v>
      </c>
    </row>
    <row r="62" spans="1:10" x14ac:dyDescent="0.2">
      <c r="A62" s="7">
        <v>56</v>
      </c>
      <c r="B62" s="12" t="s">
        <v>113</v>
      </c>
      <c r="C62" s="28" t="s">
        <v>114</v>
      </c>
      <c r="D62" s="42">
        <f t="shared" si="0"/>
        <v>0</v>
      </c>
      <c r="E62" s="42">
        <v>0</v>
      </c>
      <c r="F62" s="10">
        <v>0</v>
      </c>
      <c r="G62" s="10">
        <v>0</v>
      </c>
      <c r="H62" s="10">
        <v>0</v>
      </c>
      <c r="I62" s="10">
        <v>0</v>
      </c>
      <c r="J62" s="68">
        <v>0</v>
      </c>
    </row>
    <row r="63" spans="1:10" x14ac:dyDescent="0.2">
      <c r="A63" s="7">
        <v>57</v>
      </c>
      <c r="B63" s="12" t="s">
        <v>115</v>
      </c>
      <c r="C63" s="28" t="s">
        <v>116</v>
      </c>
      <c r="D63" s="42">
        <f t="shared" si="0"/>
        <v>0</v>
      </c>
      <c r="E63" s="42">
        <v>0</v>
      </c>
      <c r="F63" s="10">
        <v>0</v>
      </c>
      <c r="G63" s="10">
        <v>0</v>
      </c>
      <c r="H63" s="10">
        <v>0</v>
      </c>
      <c r="I63" s="10">
        <v>0</v>
      </c>
      <c r="J63" s="68">
        <v>0</v>
      </c>
    </row>
    <row r="64" spans="1:10" ht="17.25" customHeight="1" x14ac:dyDescent="0.2">
      <c r="A64" s="7">
        <v>58</v>
      </c>
      <c r="B64" s="12" t="s">
        <v>117</v>
      </c>
      <c r="C64" s="28" t="s">
        <v>118</v>
      </c>
      <c r="D64" s="42">
        <f t="shared" si="0"/>
        <v>109848816</v>
      </c>
      <c r="E64" s="42">
        <v>107464561</v>
      </c>
      <c r="F64" s="10">
        <v>2384255</v>
      </c>
      <c r="G64" s="10">
        <v>0</v>
      </c>
      <c r="H64" s="10">
        <v>0</v>
      </c>
      <c r="I64" s="10">
        <v>0</v>
      </c>
      <c r="J64" s="68">
        <v>0</v>
      </c>
    </row>
    <row r="65" spans="1:10" ht="15" customHeight="1" x14ac:dyDescent="0.2">
      <c r="A65" s="7">
        <v>59</v>
      </c>
      <c r="B65" s="11" t="s">
        <v>119</v>
      </c>
      <c r="C65" s="28" t="s">
        <v>120</v>
      </c>
      <c r="D65" s="42">
        <f t="shared" si="0"/>
        <v>91651451</v>
      </c>
      <c r="E65" s="42">
        <v>90467847</v>
      </c>
      <c r="F65" s="10">
        <v>1183604</v>
      </c>
      <c r="G65" s="10">
        <v>0</v>
      </c>
      <c r="H65" s="10">
        <v>0</v>
      </c>
      <c r="I65" s="10">
        <v>0</v>
      </c>
      <c r="J65" s="68">
        <v>0</v>
      </c>
    </row>
    <row r="66" spans="1:10" ht="16.5" customHeight="1" x14ac:dyDescent="0.2">
      <c r="A66" s="7">
        <v>60</v>
      </c>
      <c r="B66" s="14" t="s">
        <v>121</v>
      </c>
      <c r="C66" s="30" t="s">
        <v>122</v>
      </c>
      <c r="D66" s="42">
        <f t="shared" si="0"/>
        <v>129980288</v>
      </c>
      <c r="E66" s="42">
        <v>124356337</v>
      </c>
      <c r="F66" s="10">
        <v>5623951</v>
      </c>
      <c r="G66" s="10">
        <v>4757898</v>
      </c>
      <c r="H66" s="10">
        <v>0</v>
      </c>
      <c r="I66" s="10">
        <v>0</v>
      </c>
      <c r="J66" s="68">
        <v>0</v>
      </c>
    </row>
    <row r="67" spans="1:10" ht="17.25" customHeight="1" x14ac:dyDescent="0.2">
      <c r="A67" s="7">
        <v>61</v>
      </c>
      <c r="B67" s="11" t="s">
        <v>123</v>
      </c>
      <c r="C67" s="28" t="s">
        <v>124</v>
      </c>
      <c r="D67" s="42">
        <f t="shared" si="0"/>
        <v>165243301</v>
      </c>
      <c r="E67" s="42">
        <v>148013638</v>
      </c>
      <c r="F67" s="10">
        <v>17229663</v>
      </c>
      <c r="G67" s="10">
        <v>0</v>
      </c>
      <c r="H67" s="10">
        <v>0</v>
      </c>
      <c r="I67" s="10">
        <v>0</v>
      </c>
      <c r="J67" s="68">
        <v>0</v>
      </c>
    </row>
    <row r="68" spans="1:10" ht="12.75" customHeight="1" x14ac:dyDescent="0.2">
      <c r="A68" s="7">
        <v>62</v>
      </c>
      <c r="B68" s="12" t="s">
        <v>125</v>
      </c>
      <c r="C68" s="28" t="s">
        <v>126</v>
      </c>
      <c r="D68" s="42">
        <f t="shared" si="0"/>
        <v>61374057</v>
      </c>
      <c r="E68" s="42">
        <v>58407406</v>
      </c>
      <c r="F68" s="10">
        <v>2966651</v>
      </c>
      <c r="G68" s="10">
        <v>2416630</v>
      </c>
      <c r="H68" s="10">
        <v>0</v>
      </c>
      <c r="I68" s="10">
        <v>0</v>
      </c>
      <c r="J68" s="68">
        <v>0</v>
      </c>
    </row>
    <row r="69" spans="1:10" ht="27.75" customHeight="1" x14ac:dyDescent="0.2">
      <c r="A69" s="7">
        <v>63</v>
      </c>
      <c r="B69" s="8" t="s">
        <v>127</v>
      </c>
      <c r="C69" s="28" t="s">
        <v>128</v>
      </c>
      <c r="D69" s="42">
        <f t="shared" si="0"/>
        <v>20445473</v>
      </c>
      <c r="E69" s="42">
        <v>0</v>
      </c>
      <c r="F69" s="10">
        <v>20445473</v>
      </c>
      <c r="G69" s="10">
        <v>20445473</v>
      </c>
      <c r="H69" s="10">
        <v>0</v>
      </c>
      <c r="I69" s="10">
        <v>0</v>
      </c>
      <c r="J69" s="68">
        <v>0</v>
      </c>
    </row>
    <row r="70" spans="1:10" ht="24" x14ac:dyDescent="0.2">
      <c r="A70" s="7">
        <v>64</v>
      </c>
      <c r="B70" s="8" t="s">
        <v>129</v>
      </c>
      <c r="C70" s="28" t="s">
        <v>130</v>
      </c>
      <c r="D70" s="42">
        <f t="shared" si="0"/>
        <v>23050758</v>
      </c>
      <c r="E70" s="42">
        <v>0</v>
      </c>
      <c r="F70" s="10">
        <v>23050758</v>
      </c>
      <c r="G70" s="10">
        <v>23050758</v>
      </c>
      <c r="H70" s="10">
        <v>0</v>
      </c>
      <c r="I70" s="10">
        <v>0</v>
      </c>
      <c r="J70" s="68">
        <v>0</v>
      </c>
    </row>
    <row r="71" spans="1:10" x14ac:dyDescent="0.2">
      <c r="A71" s="7">
        <v>65</v>
      </c>
      <c r="B71" s="11" t="s">
        <v>131</v>
      </c>
      <c r="C71" s="28" t="s">
        <v>132</v>
      </c>
      <c r="D71" s="42">
        <f t="shared" si="0"/>
        <v>81924481</v>
      </c>
      <c r="E71" s="42">
        <v>79822336</v>
      </c>
      <c r="F71" s="10">
        <v>1853747</v>
      </c>
      <c r="G71" s="10">
        <v>0</v>
      </c>
      <c r="H71" s="10">
        <v>0</v>
      </c>
      <c r="I71" s="10">
        <v>0</v>
      </c>
      <c r="J71" s="68">
        <v>248398</v>
      </c>
    </row>
    <row r="72" spans="1:10" x14ac:dyDescent="0.2">
      <c r="A72" s="7">
        <v>66</v>
      </c>
      <c r="B72" s="8" t="s">
        <v>133</v>
      </c>
      <c r="C72" s="28" t="s">
        <v>134</v>
      </c>
      <c r="D72" s="42">
        <f t="shared" ref="D72:D135" si="1">E72+F72+H72+I72+J72</f>
        <v>53432828</v>
      </c>
      <c r="E72" s="42">
        <v>39246347</v>
      </c>
      <c r="F72" s="10">
        <v>13983849</v>
      </c>
      <c r="G72" s="10">
        <v>0</v>
      </c>
      <c r="H72" s="10">
        <v>0</v>
      </c>
      <c r="I72" s="10">
        <v>0</v>
      </c>
      <c r="J72" s="68">
        <v>202632</v>
      </c>
    </row>
    <row r="73" spans="1:10" x14ac:dyDescent="0.2">
      <c r="A73" s="7">
        <v>67</v>
      </c>
      <c r="B73" s="11" t="s">
        <v>135</v>
      </c>
      <c r="C73" s="28" t="s">
        <v>136</v>
      </c>
      <c r="D73" s="42">
        <f t="shared" si="1"/>
        <v>42425032</v>
      </c>
      <c r="E73" s="42">
        <v>37371745</v>
      </c>
      <c r="F73" s="10">
        <v>4824196</v>
      </c>
      <c r="G73" s="10">
        <v>2219349</v>
      </c>
      <c r="H73" s="10">
        <v>0</v>
      </c>
      <c r="I73" s="10">
        <v>0</v>
      </c>
      <c r="J73" s="68">
        <v>229091</v>
      </c>
    </row>
    <row r="74" spans="1:10" x14ac:dyDescent="0.2">
      <c r="A74" s="7">
        <v>68</v>
      </c>
      <c r="B74" s="11" t="s">
        <v>137</v>
      </c>
      <c r="C74" s="28" t="s">
        <v>138</v>
      </c>
      <c r="D74" s="42">
        <f t="shared" si="1"/>
        <v>49298740</v>
      </c>
      <c r="E74" s="42">
        <v>29178012</v>
      </c>
      <c r="F74" s="10">
        <v>19897714</v>
      </c>
      <c r="G74" s="10">
        <v>0</v>
      </c>
      <c r="H74" s="10">
        <v>0</v>
      </c>
      <c r="I74" s="10">
        <v>0</v>
      </c>
      <c r="J74" s="68">
        <v>223014</v>
      </c>
    </row>
    <row r="75" spans="1:10" x14ac:dyDescent="0.2">
      <c r="A75" s="7">
        <v>69</v>
      </c>
      <c r="B75" s="11" t="s">
        <v>139</v>
      </c>
      <c r="C75" s="28" t="s">
        <v>140</v>
      </c>
      <c r="D75" s="42">
        <f t="shared" si="1"/>
        <v>85925366</v>
      </c>
      <c r="E75" s="42">
        <v>75151732</v>
      </c>
      <c r="F75" s="10">
        <v>10227453</v>
      </c>
      <c r="G75" s="10">
        <v>0</v>
      </c>
      <c r="H75" s="10">
        <v>0</v>
      </c>
      <c r="I75" s="10">
        <v>0</v>
      </c>
      <c r="J75" s="68">
        <v>546181</v>
      </c>
    </row>
    <row r="76" spans="1:10" x14ac:dyDescent="0.2">
      <c r="A76" s="7">
        <v>70</v>
      </c>
      <c r="B76" s="12" t="s">
        <v>141</v>
      </c>
      <c r="C76" s="28" t="s">
        <v>142</v>
      </c>
      <c r="D76" s="42">
        <f t="shared" si="1"/>
        <v>42868524</v>
      </c>
      <c r="E76" s="42">
        <v>37464665</v>
      </c>
      <c r="F76" s="10">
        <v>5393258</v>
      </c>
      <c r="G76" s="10">
        <v>0</v>
      </c>
      <c r="H76" s="10">
        <v>0</v>
      </c>
      <c r="I76" s="10">
        <v>0</v>
      </c>
      <c r="J76" s="68">
        <v>10601</v>
      </c>
    </row>
    <row r="77" spans="1:10" x14ac:dyDescent="0.2">
      <c r="A77" s="7">
        <v>71</v>
      </c>
      <c r="B77" s="11" t="s">
        <v>143</v>
      </c>
      <c r="C77" s="29" t="s">
        <v>144</v>
      </c>
      <c r="D77" s="42">
        <f t="shared" si="1"/>
        <v>62162048</v>
      </c>
      <c r="E77" s="42">
        <v>45045848</v>
      </c>
      <c r="F77" s="10">
        <v>16682445</v>
      </c>
      <c r="G77" s="10">
        <v>0</v>
      </c>
      <c r="H77" s="10">
        <v>0</v>
      </c>
      <c r="I77" s="10">
        <v>0</v>
      </c>
      <c r="J77" s="68">
        <v>433755</v>
      </c>
    </row>
    <row r="78" spans="1:10" x14ac:dyDescent="0.2">
      <c r="A78" s="7">
        <v>72</v>
      </c>
      <c r="B78" s="12" t="s">
        <v>145</v>
      </c>
      <c r="C78" s="28" t="s">
        <v>146</v>
      </c>
      <c r="D78" s="42">
        <f t="shared" si="1"/>
        <v>26888938</v>
      </c>
      <c r="E78" s="42">
        <v>25890483</v>
      </c>
      <c r="F78" s="10">
        <v>974948</v>
      </c>
      <c r="G78" s="10">
        <v>0</v>
      </c>
      <c r="H78" s="10">
        <v>0</v>
      </c>
      <c r="I78" s="10">
        <v>0</v>
      </c>
      <c r="J78" s="68">
        <v>23507</v>
      </c>
    </row>
    <row r="79" spans="1:10" x14ac:dyDescent="0.2">
      <c r="A79" s="7">
        <v>73</v>
      </c>
      <c r="B79" s="11" t="s">
        <v>147</v>
      </c>
      <c r="C79" s="28" t="s">
        <v>148</v>
      </c>
      <c r="D79" s="42">
        <f t="shared" si="1"/>
        <v>81607572</v>
      </c>
      <c r="E79" s="42">
        <v>72830178</v>
      </c>
      <c r="F79" s="10">
        <v>8718244</v>
      </c>
      <c r="G79" s="10">
        <v>915425</v>
      </c>
      <c r="H79" s="10">
        <v>0</v>
      </c>
      <c r="I79" s="10">
        <v>0</v>
      </c>
      <c r="J79" s="68">
        <v>59150</v>
      </c>
    </row>
    <row r="80" spans="1:10" x14ac:dyDescent="0.2">
      <c r="A80" s="7">
        <v>74</v>
      </c>
      <c r="B80" s="12" t="s">
        <v>149</v>
      </c>
      <c r="C80" s="28" t="s">
        <v>150</v>
      </c>
      <c r="D80" s="42">
        <f t="shared" si="1"/>
        <v>33060973</v>
      </c>
      <c r="E80" s="42">
        <v>31381000</v>
      </c>
      <c r="F80" s="10">
        <v>1651344</v>
      </c>
      <c r="G80" s="10">
        <v>0</v>
      </c>
      <c r="H80" s="10">
        <v>0</v>
      </c>
      <c r="I80" s="10">
        <v>0</v>
      </c>
      <c r="J80" s="68">
        <v>28629</v>
      </c>
    </row>
    <row r="81" spans="1:10" x14ac:dyDescent="0.2">
      <c r="A81" s="7">
        <v>75</v>
      </c>
      <c r="B81" s="12" t="s">
        <v>151</v>
      </c>
      <c r="C81" s="28" t="s">
        <v>152</v>
      </c>
      <c r="D81" s="42">
        <f t="shared" si="1"/>
        <v>35258073</v>
      </c>
      <c r="E81" s="42">
        <v>32229207</v>
      </c>
      <c r="F81" s="10">
        <v>2871139</v>
      </c>
      <c r="G81" s="10">
        <v>0</v>
      </c>
      <c r="H81" s="10">
        <v>0</v>
      </c>
      <c r="I81" s="10">
        <v>0</v>
      </c>
      <c r="J81" s="68">
        <v>157727</v>
      </c>
    </row>
    <row r="82" spans="1:10" ht="24" x14ac:dyDescent="0.2">
      <c r="A82" s="7">
        <v>76</v>
      </c>
      <c r="B82" s="20" t="s">
        <v>153</v>
      </c>
      <c r="C82" s="32" t="s">
        <v>154</v>
      </c>
      <c r="D82" s="42">
        <f t="shared" si="1"/>
        <v>1929412</v>
      </c>
      <c r="E82" s="42">
        <v>0</v>
      </c>
      <c r="F82" s="10">
        <v>1929412</v>
      </c>
      <c r="G82" s="10">
        <v>1929412</v>
      </c>
      <c r="H82" s="10">
        <v>0</v>
      </c>
      <c r="I82" s="10">
        <v>0</v>
      </c>
      <c r="J82" s="68">
        <v>0</v>
      </c>
    </row>
    <row r="83" spans="1:10" ht="24" x14ac:dyDescent="0.2">
      <c r="A83" s="7">
        <v>77</v>
      </c>
      <c r="B83" s="8" t="s">
        <v>155</v>
      </c>
      <c r="C83" s="28" t="s">
        <v>156</v>
      </c>
      <c r="D83" s="42">
        <f t="shared" si="1"/>
        <v>2288339</v>
      </c>
      <c r="E83" s="42">
        <v>0</v>
      </c>
      <c r="F83" s="10">
        <v>2288339</v>
      </c>
      <c r="G83" s="10">
        <v>2288339</v>
      </c>
      <c r="H83" s="10">
        <v>0</v>
      </c>
      <c r="I83" s="10">
        <v>0</v>
      </c>
      <c r="J83" s="68">
        <v>0</v>
      </c>
    </row>
    <row r="84" spans="1:10" ht="24" x14ac:dyDescent="0.2">
      <c r="A84" s="7">
        <v>78</v>
      </c>
      <c r="B84" s="11" t="s">
        <v>157</v>
      </c>
      <c r="C84" s="28" t="s">
        <v>158</v>
      </c>
      <c r="D84" s="42">
        <f t="shared" si="1"/>
        <v>2571193</v>
      </c>
      <c r="E84" s="42">
        <v>0</v>
      </c>
      <c r="F84" s="10">
        <v>2571193</v>
      </c>
      <c r="G84" s="10">
        <v>2571193</v>
      </c>
      <c r="H84" s="10">
        <v>0</v>
      </c>
      <c r="I84" s="10">
        <v>0</v>
      </c>
      <c r="J84" s="68">
        <v>0</v>
      </c>
    </row>
    <row r="85" spans="1:10" ht="24" x14ac:dyDescent="0.2">
      <c r="A85" s="7">
        <v>79</v>
      </c>
      <c r="B85" s="11" t="s">
        <v>159</v>
      </c>
      <c r="C85" s="28" t="s">
        <v>160</v>
      </c>
      <c r="D85" s="42">
        <f t="shared" si="1"/>
        <v>2209774</v>
      </c>
      <c r="E85" s="42">
        <v>0</v>
      </c>
      <c r="F85" s="10">
        <v>2209774</v>
      </c>
      <c r="G85" s="10">
        <v>2209774</v>
      </c>
      <c r="H85" s="10">
        <v>0</v>
      </c>
      <c r="I85" s="10">
        <v>0</v>
      </c>
      <c r="J85" s="68">
        <v>0</v>
      </c>
    </row>
    <row r="86" spans="1:10" ht="24" x14ac:dyDescent="0.2">
      <c r="A86" s="7">
        <v>80</v>
      </c>
      <c r="B86" s="8" t="s">
        <v>161</v>
      </c>
      <c r="C86" s="28" t="s">
        <v>162</v>
      </c>
      <c r="D86" s="42">
        <f t="shared" si="1"/>
        <v>10289282</v>
      </c>
      <c r="E86" s="42">
        <v>0</v>
      </c>
      <c r="F86" s="10">
        <v>10289282</v>
      </c>
      <c r="G86" s="10">
        <v>10289282</v>
      </c>
      <c r="H86" s="10">
        <v>0</v>
      </c>
      <c r="I86" s="10">
        <v>0</v>
      </c>
      <c r="J86" s="68">
        <v>0</v>
      </c>
    </row>
    <row r="87" spans="1:10" ht="24" x14ac:dyDescent="0.2">
      <c r="A87" s="7">
        <v>81</v>
      </c>
      <c r="B87" s="8" t="s">
        <v>163</v>
      </c>
      <c r="C87" s="28" t="s">
        <v>164</v>
      </c>
      <c r="D87" s="42">
        <f t="shared" si="1"/>
        <v>1904447</v>
      </c>
      <c r="E87" s="42">
        <v>0</v>
      </c>
      <c r="F87" s="10">
        <v>1904447</v>
      </c>
      <c r="G87" s="10">
        <v>1904447</v>
      </c>
      <c r="H87" s="10">
        <v>0</v>
      </c>
      <c r="I87" s="10">
        <v>0</v>
      </c>
      <c r="J87" s="68">
        <v>0</v>
      </c>
    </row>
    <row r="88" spans="1:10" ht="24" x14ac:dyDescent="0.2">
      <c r="A88" s="7">
        <v>82</v>
      </c>
      <c r="B88" s="8" t="s">
        <v>165</v>
      </c>
      <c r="C88" s="28" t="s">
        <v>166</v>
      </c>
      <c r="D88" s="42">
        <f t="shared" si="1"/>
        <v>1712328</v>
      </c>
      <c r="E88" s="42">
        <v>0</v>
      </c>
      <c r="F88" s="10">
        <v>1712328</v>
      </c>
      <c r="G88" s="10">
        <v>1712328</v>
      </c>
      <c r="H88" s="10">
        <v>0</v>
      </c>
      <c r="I88" s="10">
        <v>0</v>
      </c>
      <c r="J88" s="68">
        <v>0</v>
      </c>
    </row>
    <row r="89" spans="1:10" x14ac:dyDescent="0.2">
      <c r="A89" s="7">
        <v>83</v>
      </c>
      <c r="B89" s="12" t="s">
        <v>167</v>
      </c>
      <c r="C89" s="28" t="s">
        <v>168</v>
      </c>
      <c r="D89" s="42">
        <f t="shared" si="1"/>
        <v>117359388</v>
      </c>
      <c r="E89" s="42">
        <v>102142915</v>
      </c>
      <c r="F89" s="10">
        <v>15022549</v>
      </c>
      <c r="G89" s="10">
        <v>255089</v>
      </c>
      <c r="H89" s="10">
        <v>0</v>
      </c>
      <c r="I89" s="10">
        <v>0</v>
      </c>
      <c r="J89" s="68">
        <v>193924</v>
      </c>
    </row>
    <row r="90" spans="1:10" x14ac:dyDescent="0.2">
      <c r="A90" s="7">
        <v>84</v>
      </c>
      <c r="B90" s="8" t="s">
        <v>169</v>
      </c>
      <c r="C90" s="28" t="s">
        <v>170</v>
      </c>
      <c r="D90" s="42">
        <f t="shared" si="1"/>
        <v>49436522</v>
      </c>
      <c r="E90" s="42">
        <v>42569537</v>
      </c>
      <c r="F90" s="10">
        <v>6817118</v>
      </c>
      <c r="G90" s="10">
        <v>0</v>
      </c>
      <c r="H90" s="10">
        <v>0</v>
      </c>
      <c r="I90" s="10">
        <v>0</v>
      </c>
      <c r="J90" s="68">
        <v>49867</v>
      </c>
    </row>
    <row r="91" spans="1:10" x14ac:dyDescent="0.2">
      <c r="A91" s="7">
        <v>85</v>
      </c>
      <c r="B91" s="12" t="s">
        <v>171</v>
      </c>
      <c r="C91" s="28" t="s">
        <v>172</v>
      </c>
      <c r="D91" s="42">
        <f t="shared" si="1"/>
        <v>41648689</v>
      </c>
      <c r="E91" s="42">
        <v>35799086</v>
      </c>
      <c r="F91" s="10">
        <v>5820836</v>
      </c>
      <c r="G91" s="10">
        <v>3324530</v>
      </c>
      <c r="H91" s="10">
        <v>0</v>
      </c>
      <c r="I91" s="10">
        <v>0</v>
      </c>
      <c r="J91" s="68">
        <v>28767</v>
      </c>
    </row>
    <row r="92" spans="1:10" x14ac:dyDescent="0.2">
      <c r="A92" s="7">
        <v>86</v>
      </c>
      <c r="B92" s="14" t="s">
        <v>173</v>
      </c>
      <c r="C92" s="30" t="s">
        <v>174</v>
      </c>
      <c r="D92" s="42">
        <f t="shared" si="1"/>
        <v>26593744</v>
      </c>
      <c r="E92" s="42">
        <v>21997810</v>
      </c>
      <c r="F92" s="10">
        <v>4575767</v>
      </c>
      <c r="G92" s="10">
        <v>3537691</v>
      </c>
      <c r="H92" s="10">
        <v>0</v>
      </c>
      <c r="I92" s="10">
        <v>0</v>
      </c>
      <c r="J92" s="68">
        <v>20167</v>
      </c>
    </row>
    <row r="93" spans="1:10" x14ac:dyDescent="0.2">
      <c r="A93" s="7">
        <v>87</v>
      </c>
      <c r="B93" s="8" t="s">
        <v>175</v>
      </c>
      <c r="C93" s="28" t="s">
        <v>176</v>
      </c>
      <c r="D93" s="42">
        <f t="shared" si="1"/>
        <v>17511159</v>
      </c>
      <c r="E93" s="42">
        <v>9437769</v>
      </c>
      <c r="F93" s="10">
        <v>8073390</v>
      </c>
      <c r="G93" s="10">
        <v>0</v>
      </c>
      <c r="H93" s="10">
        <v>0</v>
      </c>
      <c r="I93" s="10">
        <v>0</v>
      </c>
      <c r="J93" s="68">
        <v>0</v>
      </c>
    </row>
    <row r="94" spans="1:10" x14ac:dyDescent="0.2">
      <c r="A94" s="7">
        <v>88</v>
      </c>
      <c r="B94" s="8" t="s">
        <v>177</v>
      </c>
      <c r="C94" s="28" t="s">
        <v>178</v>
      </c>
      <c r="D94" s="42">
        <f t="shared" si="1"/>
        <v>157406141</v>
      </c>
      <c r="E94" s="42">
        <v>129599068</v>
      </c>
      <c r="F94" s="10">
        <v>27010957</v>
      </c>
      <c r="G94" s="10">
        <v>2677717</v>
      </c>
      <c r="H94" s="10">
        <v>0</v>
      </c>
      <c r="I94" s="10">
        <v>0</v>
      </c>
      <c r="J94" s="68">
        <v>796116</v>
      </c>
    </row>
    <row r="95" spans="1:10" ht="13.5" customHeight="1" x14ac:dyDescent="0.2">
      <c r="A95" s="7">
        <v>89</v>
      </c>
      <c r="B95" s="14" t="s">
        <v>179</v>
      </c>
      <c r="C95" s="30" t="s">
        <v>180</v>
      </c>
      <c r="D95" s="42">
        <f t="shared" si="1"/>
        <v>102462338</v>
      </c>
      <c r="E95" s="42">
        <v>93623045</v>
      </c>
      <c r="F95" s="10">
        <v>8839293</v>
      </c>
      <c r="G95" s="10">
        <v>0</v>
      </c>
      <c r="H95" s="10">
        <v>0</v>
      </c>
      <c r="I95" s="10">
        <v>0</v>
      </c>
      <c r="J95" s="68">
        <v>0</v>
      </c>
    </row>
    <row r="96" spans="1:10" ht="14.25" customHeight="1" x14ac:dyDescent="0.2">
      <c r="A96" s="7">
        <v>90</v>
      </c>
      <c r="B96" s="8" t="s">
        <v>181</v>
      </c>
      <c r="C96" s="28" t="s">
        <v>182</v>
      </c>
      <c r="D96" s="42">
        <f t="shared" si="1"/>
        <v>96650671</v>
      </c>
      <c r="E96" s="42">
        <v>37205944</v>
      </c>
      <c r="F96" s="10">
        <v>19062253</v>
      </c>
      <c r="G96" s="10">
        <v>1269233</v>
      </c>
      <c r="H96" s="10">
        <v>0</v>
      </c>
      <c r="I96" s="10">
        <v>40268337</v>
      </c>
      <c r="J96" s="68">
        <v>114137</v>
      </c>
    </row>
    <row r="97" spans="1:10" x14ac:dyDescent="0.2">
      <c r="A97" s="7">
        <v>91</v>
      </c>
      <c r="B97" s="14" t="s">
        <v>183</v>
      </c>
      <c r="C97" s="30" t="s">
        <v>184</v>
      </c>
      <c r="D97" s="42">
        <f t="shared" si="1"/>
        <v>11590206</v>
      </c>
      <c r="E97" s="42">
        <v>0</v>
      </c>
      <c r="F97" s="10">
        <v>11590206</v>
      </c>
      <c r="G97" s="10">
        <v>821150</v>
      </c>
      <c r="H97" s="10">
        <v>0</v>
      </c>
      <c r="I97" s="10">
        <v>0</v>
      </c>
      <c r="J97" s="68">
        <v>0</v>
      </c>
    </row>
    <row r="98" spans="1:10" x14ac:dyDescent="0.2">
      <c r="A98" s="7">
        <v>92</v>
      </c>
      <c r="B98" s="11" t="s">
        <v>185</v>
      </c>
      <c r="C98" s="28" t="s">
        <v>186</v>
      </c>
      <c r="D98" s="42">
        <f t="shared" si="1"/>
        <v>0</v>
      </c>
      <c r="E98" s="42">
        <v>0</v>
      </c>
      <c r="F98" s="10">
        <v>0</v>
      </c>
      <c r="G98" s="10">
        <v>0</v>
      </c>
      <c r="H98" s="10">
        <v>0</v>
      </c>
      <c r="I98" s="10">
        <v>0</v>
      </c>
      <c r="J98" s="68">
        <v>0</v>
      </c>
    </row>
    <row r="99" spans="1:10" x14ac:dyDescent="0.2">
      <c r="A99" s="7">
        <v>93</v>
      </c>
      <c r="B99" s="12" t="s">
        <v>187</v>
      </c>
      <c r="C99" s="28" t="s">
        <v>188</v>
      </c>
      <c r="D99" s="42">
        <f t="shared" si="1"/>
        <v>13306504</v>
      </c>
      <c r="E99" s="42">
        <v>5956820</v>
      </c>
      <c r="F99" s="10">
        <v>7261093</v>
      </c>
      <c r="G99" s="10">
        <v>2197019</v>
      </c>
      <c r="H99" s="10">
        <v>0</v>
      </c>
      <c r="I99" s="10">
        <v>0</v>
      </c>
      <c r="J99" s="68">
        <v>88591</v>
      </c>
    </row>
    <row r="100" spans="1:10" ht="24" x14ac:dyDescent="0.2">
      <c r="A100" s="7">
        <v>94</v>
      </c>
      <c r="B100" s="11" t="s">
        <v>189</v>
      </c>
      <c r="C100" s="29" t="s">
        <v>190</v>
      </c>
      <c r="D100" s="42">
        <f t="shared" si="1"/>
        <v>1730595</v>
      </c>
      <c r="E100" s="42">
        <v>0</v>
      </c>
      <c r="F100" s="10">
        <v>1730595</v>
      </c>
      <c r="G100" s="10">
        <v>183085</v>
      </c>
      <c r="H100" s="10">
        <v>0</v>
      </c>
      <c r="I100" s="10">
        <v>0</v>
      </c>
      <c r="J100" s="68">
        <v>0</v>
      </c>
    </row>
    <row r="101" spans="1:10" x14ac:dyDescent="0.2">
      <c r="A101" s="7">
        <v>95</v>
      </c>
      <c r="B101" s="11" t="s">
        <v>191</v>
      </c>
      <c r="C101" s="30" t="s">
        <v>192</v>
      </c>
      <c r="D101" s="42">
        <f t="shared" si="1"/>
        <v>6216388</v>
      </c>
      <c r="E101" s="42">
        <v>5679331</v>
      </c>
      <c r="F101" s="10">
        <v>537057</v>
      </c>
      <c r="G101" s="10">
        <v>430861</v>
      </c>
      <c r="H101" s="10">
        <v>0</v>
      </c>
      <c r="I101" s="10">
        <v>0</v>
      </c>
      <c r="J101" s="68">
        <v>0</v>
      </c>
    </row>
    <row r="102" spans="1:10" x14ac:dyDescent="0.2">
      <c r="A102" s="7">
        <v>96</v>
      </c>
      <c r="B102" s="12" t="s">
        <v>193</v>
      </c>
      <c r="C102" s="28" t="s">
        <v>194</v>
      </c>
      <c r="D102" s="42">
        <f t="shared" si="1"/>
        <v>22614473</v>
      </c>
      <c r="E102" s="42">
        <v>19625690</v>
      </c>
      <c r="F102" s="10">
        <v>2934487</v>
      </c>
      <c r="G102" s="10">
        <v>1275491</v>
      </c>
      <c r="H102" s="10">
        <v>0</v>
      </c>
      <c r="I102" s="10">
        <v>0</v>
      </c>
      <c r="J102" s="68">
        <v>54296</v>
      </c>
    </row>
    <row r="103" spans="1:10" x14ac:dyDescent="0.2">
      <c r="A103" s="7">
        <v>97</v>
      </c>
      <c r="B103" s="11" t="s">
        <v>195</v>
      </c>
      <c r="C103" s="33" t="s">
        <v>196</v>
      </c>
      <c r="D103" s="42">
        <f t="shared" si="1"/>
        <v>25566997</v>
      </c>
      <c r="E103" s="42">
        <v>22710551</v>
      </c>
      <c r="F103" s="10">
        <v>2806492</v>
      </c>
      <c r="G103" s="10">
        <v>1662476</v>
      </c>
      <c r="H103" s="10">
        <v>0</v>
      </c>
      <c r="I103" s="10">
        <v>0</v>
      </c>
      <c r="J103" s="68">
        <v>49954</v>
      </c>
    </row>
    <row r="104" spans="1:10" x14ac:dyDescent="0.2">
      <c r="A104" s="7">
        <v>98</v>
      </c>
      <c r="B104" s="12" t="s">
        <v>197</v>
      </c>
      <c r="C104" s="28" t="s">
        <v>198</v>
      </c>
      <c r="D104" s="42">
        <f t="shared" si="1"/>
        <v>25086355</v>
      </c>
      <c r="E104" s="42">
        <v>23980219</v>
      </c>
      <c r="F104" s="10">
        <v>1104770</v>
      </c>
      <c r="G104" s="10">
        <v>141490</v>
      </c>
      <c r="H104" s="10">
        <v>0</v>
      </c>
      <c r="I104" s="10">
        <v>0</v>
      </c>
      <c r="J104" s="68">
        <v>1366</v>
      </c>
    </row>
    <row r="105" spans="1:10" x14ac:dyDescent="0.2">
      <c r="A105" s="7">
        <v>99</v>
      </c>
      <c r="B105" s="12" t="s">
        <v>199</v>
      </c>
      <c r="C105" s="28" t="s">
        <v>200</v>
      </c>
      <c r="D105" s="42">
        <f t="shared" si="1"/>
        <v>72639441</v>
      </c>
      <c r="E105" s="42">
        <v>67838304</v>
      </c>
      <c r="F105" s="10">
        <v>4801137</v>
      </c>
      <c r="G105" s="10">
        <v>1572266</v>
      </c>
      <c r="H105" s="10">
        <v>0</v>
      </c>
      <c r="I105" s="10">
        <v>0</v>
      </c>
      <c r="J105" s="68">
        <v>0</v>
      </c>
    </row>
    <row r="106" spans="1:10" x14ac:dyDescent="0.2">
      <c r="A106" s="7">
        <v>100</v>
      </c>
      <c r="B106" s="11" t="s">
        <v>201</v>
      </c>
      <c r="C106" s="30" t="s">
        <v>202</v>
      </c>
      <c r="D106" s="42">
        <f t="shared" si="1"/>
        <v>30413315</v>
      </c>
      <c r="E106" s="42">
        <v>28034826</v>
      </c>
      <c r="F106" s="10">
        <v>2378489</v>
      </c>
      <c r="G106" s="10">
        <v>1173375</v>
      </c>
      <c r="H106" s="10">
        <v>0</v>
      </c>
      <c r="I106" s="10">
        <v>0</v>
      </c>
      <c r="J106" s="68">
        <v>0</v>
      </c>
    </row>
    <row r="107" spans="1:10" x14ac:dyDescent="0.2">
      <c r="A107" s="7">
        <v>101</v>
      </c>
      <c r="B107" s="11" t="s">
        <v>203</v>
      </c>
      <c r="C107" s="29" t="s">
        <v>204</v>
      </c>
      <c r="D107" s="42">
        <f t="shared" si="1"/>
        <v>37311516</v>
      </c>
      <c r="E107" s="42">
        <v>32313864</v>
      </c>
      <c r="F107" s="10">
        <v>4906333</v>
      </c>
      <c r="G107" s="10">
        <v>920738</v>
      </c>
      <c r="H107" s="10">
        <v>0</v>
      </c>
      <c r="I107" s="10">
        <v>0</v>
      </c>
      <c r="J107" s="68">
        <v>91319</v>
      </c>
    </row>
    <row r="108" spans="1:10" x14ac:dyDescent="0.2">
      <c r="A108" s="7">
        <v>102</v>
      </c>
      <c r="B108" s="8" t="s">
        <v>205</v>
      </c>
      <c r="C108" s="29" t="s">
        <v>206</v>
      </c>
      <c r="D108" s="42">
        <f t="shared" si="1"/>
        <v>79516482</v>
      </c>
      <c r="E108" s="42">
        <v>74337031</v>
      </c>
      <c r="F108" s="10">
        <v>5157771</v>
      </c>
      <c r="G108" s="10">
        <v>4080605</v>
      </c>
      <c r="H108" s="10">
        <v>0</v>
      </c>
      <c r="I108" s="10">
        <v>0</v>
      </c>
      <c r="J108" s="68">
        <v>21680</v>
      </c>
    </row>
    <row r="109" spans="1:10" x14ac:dyDescent="0.2">
      <c r="A109" s="7">
        <v>103</v>
      </c>
      <c r="B109" s="8" t="s">
        <v>207</v>
      </c>
      <c r="C109" s="29" t="s">
        <v>208</v>
      </c>
      <c r="D109" s="42">
        <f t="shared" si="1"/>
        <v>69038908</v>
      </c>
      <c r="E109" s="42">
        <v>60083731</v>
      </c>
      <c r="F109" s="10">
        <v>8955177</v>
      </c>
      <c r="G109" s="10">
        <v>2205447</v>
      </c>
      <c r="H109" s="10">
        <v>0</v>
      </c>
      <c r="I109" s="10">
        <v>0</v>
      </c>
      <c r="J109" s="68">
        <v>0</v>
      </c>
    </row>
    <row r="110" spans="1:10" x14ac:dyDescent="0.2">
      <c r="A110" s="7">
        <v>104</v>
      </c>
      <c r="B110" s="12" t="s">
        <v>209</v>
      </c>
      <c r="C110" s="28" t="s">
        <v>210</v>
      </c>
      <c r="D110" s="42">
        <f t="shared" si="1"/>
        <v>24891721</v>
      </c>
      <c r="E110" s="42">
        <v>21553376</v>
      </c>
      <c r="F110" s="10">
        <v>3303482</v>
      </c>
      <c r="G110" s="10">
        <v>1900292</v>
      </c>
      <c r="H110" s="10">
        <v>0</v>
      </c>
      <c r="I110" s="10">
        <v>0</v>
      </c>
      <c r="J110" s="68">
        <v>34863</v>
      </c>
    </row>
    <row r="111" spans="1:10" x14ac:dyDescent="0.2">
      <c r="A111" s="7">
        <v>105</v>
      </c>
      <c r="B111" s="14" t="s">
        <v>211</v>
      </c>
      <c r="C111" s="30" t="s">
        <v>212</v>
      </c>
      <c r="D111" s="42">
        <f t="shared" si="1"/>
        <v>35285512</v>
      </c>
      <c r="E111" s="42">
        <v>32686699</v>
      </c>
      <c r="F111" s="10">
        <v>2556071</v>
      </c>
      <c r="G111" s="10">
        <v>654209</v>
      </c>
      <c r="H111" s="10">
        <v>0</v>
      </c>
      <c r="I111" s="10">
        <v>0</v>
      </c>
      <c r="J111" s="68">
        <v>42742</v>
      </c>
    </row>
    <row r="112" spans="1:10" x14ac:dyDescent="0.2">
      <c r="A112" s="7">
        <v>106</v>
      </c>
      <c r="B112" s="8" t="s">
        <v>213</v>
      </c>
      <c r="C112" s="29" t="s">
        <v>214</v>
      </c>
      <c r="D112" s="42">
        <f t="shared" si="1"/>
        <v>37481707</v>
      </c>
      <c r="E112" s="42">
        <v>33217974</v>
      </c>
      <c r="F112" s="10">
        <v>4249304</v>
      </c>
      <c r="G112" s="10">
        <v>2189322</v>
      </c>
      <c r="H112" s="10">
        <v>0</v>
      </c>
      <c r="I112" s="10">
        <v>0</v>
      </c>
      <c r="J112" s="68">
        <v>14429</v>
      </c>
    </row>
    <row r="113" spans="1:10" x14ac:dyDescent="0.2">
      <c r="A113" s="7">
        <v>107</v>
      </c>
      <c r="B113" s="11" t="s">
        <v>215</v>
      </c>
      <c r="C113" s="29" t="s">
        <v>216</v>
      </c>
      <c r="D113" s="42">
        <f t="shared" si="1"/>
        <v>51944041</v>
      </c>
      <c r="E113" s="42">
        <v>39080955</v>
      </c>
      <c r="F113" s="10">
        <v>12728002</v>
      </c>
      <c r="G113" s="10">
        <v>3432707</v>
      </c>
      <c r="H113" s="10">
        <v>0</v>
      </c>
      <c r="I113" s="10">
        <v>0</v>
      </c>
      <c r="J113" s="68">
        <v>135084</v>
      </c>
    </row>
    <row r="114" spans="1:10" x14ac:dyDescent="0.2">
      <c r="A114" s="7">
        <v>108</v>
      </c>
      <c r="B114" s="12" t="s">
        <v>217</v>
      </c>
      <c r="C114" s="28" t="s">
        <v>218</v>
      </c>
      <c r="D114" s="42">
        <f t="shared" si="1"/>
        <v>30722381</v>
      </c>
      <c r="E114" s="42">
        <v>25560537</v>
      </c>
      <c r="F114" s="10">
        <v>5026400</v>
      </c>
      <c r="G114" s="10">
        <v>3781497</v>
      </c>
      <c r="H114" s="10">
        <v>0</v>
      </c>
      <c r="I114" s="10">
        <v>0</v>
      </c>
      <c r="J114" s="68">
        <v>135444</v>
      </c>
    </row>
    <row r="115" spans="1:10" ht="12" customHeight="1" x14ac:dyDescent="0.2">
      <c r="A115" s="7">
        <v>109</v>
      </c>
      <c r="B115" s="12" t="s">
        <v>219</v>
      </c>
      <c r="C115" s="28" t="s">
        <v>220</v>
      </c>
      <c r="D115" s="42">
        <f t="shared" si="1"/>
        <v>39944842</v>
      </c>
      <c r="E115" s="42">
        <v>35408449</v>
      </c>
      <c r="F115" s="10">
        <v>4420512</v>
      </c>
      <c r="G115" s="10">
        <v>2864536</v>
      </c>
      <c r="H115" s="10">
        <v>0</v>
      </c>
      <c r="I115" s="10">
        <v>0</v>
      </c>
      <c r="J115" s="68">
        <v>115881</v>
      </c>
    </row>
    <row r="116" spans="1:10" x14ac:dyDescent="0.2">
      <c r="A116" s="7">
        <v>110</v>
      </c>
      <c r="B116" s="8" t="s">
        <v>221</v>
      </c>
      <c r="C116" s="29" t="s">
        <v>222</v>
      </c>
      <c r="D116" s="42">
        <f t="shared" si="1"/>
        <v>66446183</v>
      </c>
      <c r="E116" s="42">
        <v>60252788</v>
      </c>
      <c r="F116" s="10">
        <v>6147353</v>
      </c>
      <c r="G116" s="10">
        <v>2277704</v>
      </c>
      <c r="H116" s="10">
        <v>0</v>
      </c>
      <c r="I116" s="10">
        <v>0</v>
      </c>
      <c r="J116" s="68">
        <v>46042</v>
      </c>
    </row>
    <row r="117" spans="1:10" x14ac:dyDescent="0.2">
      <c r="A117" s="7">
        <v>111</v>
      </c>
      <c r="B117" s="11" t="s">
        <v>223</v>
      </c>
      <c r="C117" s="29" t="s">
        <v>224</v>
      </c>
      <c r="D117" s="42">
        <f t="shared" si="1"/>
        <v>31291652</v>
      </c>
      <c r="E117" s="42">
        <v>28263040</v>
      </c>
      <c r="F117" s="10">
        <v>3012121</v>
      </c>
      <c r="G117" s="10">
        <v>2279876</v>
      </c>
      <c r="H117" s="10">
        <v>0</v>
      </c>
      <c r="I117" s="10">
        <v>0</v>
      </c>
      <c r="J117" s="68">
        <v>16491</v>
      </c>
    </row>
    <row r="118" spans="1:10" x14ac:dyDescent="0.2">
      <c r="A118" s="7">
        <v>112</v>
      </c>
      <c r="B118" s="8" t="s">
        <v>225</v>
      </c>
      <c r="C118" s="28" t="s">
        <v>226</v>
      </c>
      <c r="D118" s="42">
        <f t="shared" si="1"/>
        <v>1011513</v>
      </c>
      <c r="E118" s="42">
        <v>0</v>
      </c>
      <c r="F118" s="10">
        <v>1011513</v>
      </c>
      <c r="G118" s="10">
        <v>0</v>
      </c>
      <c r="H118" s="10">
        <v>0</v>
      </c>
      <c r="I118" s="10">
        <v>0</v>
      </c>
      <c r="J118" s="68">
        <v>0</v>
      </c>
    </row>
    <row r="119" spans="1:10" x14ac:dyDescent="0.2">
      <c r="A119" s="7">
        <v>113</v>
      </c>
      <c r="B119" s="8" t="s">
        <v>227</v>
      </c>
      <c r="C119" s="29" t="s">
        <v>228</v>
      </c>
      <c r="D119" s="42">
        <f t="shared" si="1"/>
        <v>0</v>
      </c>
      <c r="E119" s="42">
        <v>0</v>
      </c>
      <c r="F119" s="10">
        <v>0</v>
      </c>
      <c r="G119" s="10">
        <v>0</v>
      </c>
      <c r="H119" s="10">
        <v>0</v>
      </c>
      <c r="I119" s="10">
        <v>0</v>
      </c>
      <c r="J119" s="68">
        <v>0</v>
      </c>
    </row>
    <row r="120" spans="1:10" x14ac:dyDescent="0.2">
      <c r="A120" s="7">
        <v>114</v>
      </c>
      <c r="B120" s="12" t="s">
        <v>229</v>
      </c>
      <c r="C120" s="28" t="s">
        <v>230</v>
      </c>
      <c r="D120" s="42">
        <f t="shared" si="1"/>
        <v>245854</v>
      </c>
      <c r="E120" s="42">
        <v>0</v>
      </c>
      <c r="F120" s="10">
        <v>245854</v>
      </c>
      <c r="G120" s="10">
        <v>0</v>
      </c>
      <c r="H120" s="10">
        <v>0</v>
      </c>
      <c r="I120" s="10">
        <v>0</v>
      </c>
      <c r="J120" s="68">
        <v>0</v>
      </c>
    </row>
    <row r="121" spans="1:10" ht="13.5" customHeight="1" x14ac:dyDescent="0.2">
      <c r="A121" s="7">
        <v>115</v>
      </c>
      <c r="B121" s="12" t="s">
        <v>231</v>
      </c>
      <c r="C121" s="28" t="s">
        <v>232</v>
      </c>
      <c r="D121" s="42">
        <f t="shared" si="1"/>
        <v>3903</v>
      </c>
      <c r="E121" s="42">
        <v>0</v>
      </c>
      <c r="F121" s="10">
        <v>3903</v>
      </c>
      <c r="G121" s="10">
        <v>0</v>
      </c>
      <c r="H121" s="10">
        <v>0</v>
      </c>
      <c r="I121" s="10">
        <v>0</v>
      </c>
      <c r="J121" s="68">
        <v>0</v>
      </c>
    </row>
    <row r="122" spans="1:10" x14ac:dyDescent="0.2">
      <c r="A122" s="7">
        <v>116</v>
      </c>
      <c r="B122" s="12" t="s">
        <v>233</v>
      </c>
      <c r="C122" s="28" t="s">
        <v>234</v>
      </c>
      <c r="D122" s="42">
        <f t="shared" si="1"/>
        <v>0</v>
      </c>
      <c r="E122" s="42">
        <v>0</v>
      </c>
      <c r="F122" s="10">
        <v>0</v>
      </c>
      <c r="G122" s="10">
        <v>0</v>
      </c>
      <c r="H122" s="10">
        <v>0</v>
      </c>
      <c r="I122" s="10">
        <v>0</v>
      </c>
      <c r="J122" s="68">
        <v>0</v>
      </c>
    </row>
    <row r="123" spans="1:10" ht="24" x14ac:dyDescent="0.2">
      <c r="A123" s="7">
        <v>117</v>
      </c>
      <c r="B123" s="12" t="s">
        <v>235</v>
      </c>
      <c r="C123" s="28" t="s">
        <v>236</v>
      </c>
      <c r="D123" s="42">
        <f t="shared" si="1"/>
        <v>0</v>
      </c>
      <c r="E123" s="42">
        <v>0</v>
      </c>
      <c r="F123" s="10">
        <v>0</v>
      </c>
      <c r="G123" s="10">
        <v>0</v>
      </c>
      <c r="H123" s="10">
        <v>0</v>
      </c>
      <c r="I123" s="10">
        <v>0</v>
      </c>
      <c r="J123" s="68">
        <v>0</v>
      </c>
    </row>
    <row r="124" spans="1:10" x14ac:dyDescent="0.2">
      <c r="A124" s="7">
        <v>118</v>
      </c>
      <c r="B124" s="12" t="s">
        <v>237</v>
      </c>
      <c r="C124" s="28" t="s">
        <v>238</v>
      </c>
      <c r="D124" s="42">
        <f t="shared" si="1"/>
        <v>0</v>
      </c>
      <c r="E124" s="42">
        <v>0</v>
      </c>
      <c r="F124" s="10">
        <v>0</v>
      </c>
      <c r="G124" s="10">
        <v>0</v>
      </c>
      <c r="H124" s="10">
        <v>0</v>
      </c>
      <c r="I124" s="10">
        <v>0</v>
      </c>
      <c r="J124" s="68">
        <v>0</v>
      </c>
    </row>
    <row r="125" spans="1:10" ht="12.75" customHeight="1" x14ac:dyDescent="0.2">
      <c r="A125" s="7">
        <v>119</v>
      </c>
      <c r="B125" s="12" t="s">
        <v>239</v>
      </c>
      <c r="C125" s="28" t="s">
        <v>240</v>
      </c>
      <c r="D125" s="42">
        <f t="shared" si="1"/>
        <v>4867909</v>
      </c>
      <c r="E125" s="42">
        <v>0</v>
      </c>
      <c r="F125" s="10">
        <v>4867909</v>
      </c>
      <c r="G125" s="10">
        <v>0</v>
      </c>
      <c r="H125" s="10">
        <v>0</v>
      </c>
      <c r="I125" s="10">
        <v>0</v>
      </c>
      <c r="J125" s="68">
        <v>0</v>
      </c>
    </row>
    <row r="126" spans="1:10" x14ac:dyDescent="0.2">
      <c r="A126" s="7">
        <v>120</v>
      </c>
      <c r="B126" s="22" t="s">
        <v>241</v>
      </c>
      <c r="C126" s="34" t="s">
        <v>242</v>
      </c>
      <c r="D126" s="42">
        <f t="shared" si="1"/>
        <v>0</v>
      </c>
      <c r="E126" s="42">
        <v>0</v>
      </c>
      <c r="F126" s="10">
        <v>0</v>
      </c>
      <c r="G126" s="10">
        <v>0</v>
      </c>
      <c r="H126" s="10">
        <v>0</v>
      </c>
      <c r="I126" s="10">
        <v>0</v>
      </c>
      <c r="J126" s="68">
        <v>0</v>
      </c>
    </row>
    <row r="127" spans="1:10" x14ac:dyDescent="0.2">
      <c r="A127" s="7">
        <v>121</v>
      </c>
      <c r="B127" s="11" t="s">
        <v>243</v>
      </c>
      <c r="C127" s="29" t="s">
        <v>244</v>
      </c>
      <c r="D127" s="42">
        <f t="shared" si="1"/>
        <v>20112455</v>
      </c>
      <c r="E127" s="42">
        <v>0</v>
      </c>
      <c r="F127" s="10">
        <v>0</v>
      </c>
      <c r="G127" s="10">
        <v>0</v>
      </c>
      <c r="H127" s="10">
        <v>20112455</v>
      </c>
      <c r="I127" s="10">
        <v>0</v>
      </c>
      <c r="J127" s="68">
        <v>0</v>
      </c>
    </row>
    <row r="128" spans="1:10" x14ac:dyDescent="0.2">
      <c r="A128" s="7">
        <v>122</v>
      </c>
      <c r="B128" s="12" t="s">
        <v>245</v>
      </c>
      <c r="C128" s="28" t="s">
        <v>246</v>
      </c>
      <c r="D128" s="42">
        <f t="shared" si="1"/>
        <v>0</v>
      </c>
      <c r="E128" s="42">
        <v>0</v>
      </c>
      <c r="F128" s="10">
        <v>0</v>
      </c>
      <c r="G128" s="10">
        <v>0</v>
      </c>
      <c r="H128" s="10">
        <v>0</v>
      </c>
      <c r="I128" s="10">
        <v>0</v>
      </c>
      <c r="J128" s="68">
        <v>0</v>
      </c>
    </row>
    <row r="129" spans="1:10" x14ac:dyDescent="0.2">
      <c r="A129" s="7">
        <v>123</v>
      </c>
      <c r="B129" s="8" t="s">
        <v>247</v>
      </c>
      <c r="C129" s="35" t="s">
        <v>248</v>
      </c>
      <c r="D129" s="42">
        <f t="shared" si="1"/>
        <v>0</v>
      </c>
      <c r="E129" s="42">
        <v>0</v>
      </c>
      <c r="F129" s="10">
        <v>0</v>
      </c>
      <c r="G129" s="10">
        <v>0</v>
      </c>
      <c r="H129" s="10">
        <v>0</v>
      </c>
      <c r="I129" s="10">
        <v>0</v>
      </c>
      <c r="J129" s="68">
        <v>0</v>
      </c>
    </row>
    <row r="130" spans="1:10" ht="24" x14ac:dyDescent="0.2">
      <c r="A130" s="7">
        <v>124</v>
      </c>
      <c r="B130" s="12" t="s">
        <v>249</v>
      </c>
      <c r="C130" s="28" t="s">
        <v>250</v>
      </c>
      <c r="D130" s="42">
        <f t="shared" si="1"/>
        <v>0</v>
      </c>
      <c r="E130" s="42">
        <v>0</v>
      </c>
      <c r="F130" s="10">
        <v>0</v>
      </c>
      <c r="G130" s="10">
        <v>0</v>
      </c>
      <c r="H130" s="10">
        <v>0</v>
      </c>
      <c r="I130" s="10">
        <v>0</v>
      </c>
      <c r="J130" s="68">
        <v>0</v>
      </c>
    </row>
    <row r="131" spans="1:10" ht="21.75" customHeight="1" x14ac:dyDescent="0.2">
      <c r="A131" s="7">
        <v>125</v>
      </c>
      <c r="B131" s="12" t="s">
        <v>251</v>
      </c>
      <c r="C131" s="28" t="s">
        <v>252</v>
      </c>
      <c r="D131" s="42">
        <f t="shared" si="1"/>
        <v>0</v>
      </c>
      <c r="E131" s="42">
        <v>0</v>
      </c>
      <c r="F131" s="10">
        <v>0</v>
      </c>
      <c r="G131" s="10">
        <v>0</v>
      </c>
      <c r="H131" s="10">
        <v>0</v>
      </c>
      <c r="I131" s="10">
        <v>0</v>
      </c>
      <c r="J131" s="68">
        <v>0</v>
      </c>
    </row>
    <row r="132" spans="1:10" x14ac:dyDescent="0.2">
      <c r="A132" s="7">
        <v>126</v>
      </c>
      <c r="B132" s="11" t="s">
        <v>253</v>
      </c>
      <c r="C132" s="28" t="s">
        <v>254</v>
      </c>
      <c r="D132" s="42">
        <f t="shared" si="1"/>
        <v>22977</v>
      </c>
      <c r="E132" s="42">
        <v>0</v>
      </c>
      <c r="F132" s="10">
        <v>22977</v>
      </c>
      <c r="G132" s="10">
        <v>7324</v>
      </c>
      <c r="H132" s="10">
        <v>0</v>
      </c>
      <c r="I132" s="10">
        <v>0</v>
      </c>
      <c r="J132" s="68">
        <v>0</v>
      </c>
    </row>
    <row r="133" spans="1:10" x14ac:dyDescent="0.2">
      <c r="A133" s="7">
        <v>127</v>
      </c>
      <c r="B133" s="14" t="s">
        <v>255</v>
      </c>
      <c r="C133" s="30" t="s">
        <v>256</v>
      </c>
      <c r="D133" s="42">
        <f t="shared" si="1"/>
        <v>0</v>
      </c>
      <c r="E133" s="42">
        <v>0</v>
      </c>
      <c r="F133" s="10">
        <v>0</v>
      </c>
      <c r="G133" s="10">
        <v>0</v>
      </c>
      <c r="H133" s="10">
        <v>0</v>
      </c>
      <c r="I133" s="10">
        <v>0</v>
      </c>
      <c r="J133" s="68">
        <v>0</v>
      </c>
    </row>
    <row r="134" spans="1:10" x14ac:dyDescent="0.2">
      <c r="A134" s="7">
        <v>128</v>
      </c>
      <c r="B134" s="12" t="s">
        <v>257</v>
      </c>
      <c r="C134" s="28" t="s">
        <v>258</v>
      </c>
      <c r="D134" s="42">
        <f t="shared" si="1"/>
        <v>0</v>
      </c>
      <c r="E134" s="42">
        <v>0</v>
      </c>
      <c r="F134" s="10">
        <v>0</v>
      </c>
      <c r="G134" s="10">
        <v>0</v>
      </c>
      <c r="H134" s="10">
        <v>0</v>
      </c>
      <c r="I134" s="10">
        <v>0</v>
      </c>
      <c r="J134" s="68">
        <v>0</v>
      </c>
    </row>
    <row r="135" spans="1:10" ht="24" customHeight="1" x14ac:dyDescent="0.2">
      <c r="A135" s="7">
        <v>129</v>
      </c>
      <c r="B135" s="8" t="s">
        <v>259</v>
      </c>
      <c r="C135" s="29" t="s">
        <v>260</v>
      </c>
      <c r="D135" s="42">
        <f t="shared" si="1"/>
        <v>449561</v>
      </c>
      <c r="E135" s="42">
        <v>0</v>
      </c>
      <c r="F135" s="10">
        <v>449561</v>
      </c>
      <c r="G135" s="10">
        <v>0</v>
      </c>
      <c r="H135" s="10">
        <v>0</v>
      </c>
      <c r="I135" s="10">
        <v>0</v>
      </c>
      <c r="J135" s="68">
        <v>0</v>
      </c>
    </row>
    <row r="136" spans="1:10" x14ac:dyDescent="0.2">
      <c r="A136" s="7">
        <v>130</v>
      </c>
      <c r="B136" s="11" t="s">
        <v>261</v>
      </c>
      <c r="C136" s="29" t="s">
        <v>262</v>
      </c>
      <c r="D136" s="42">
        <f t="shared" ref="D136:D154" si="2">E136+F136+H136+I136+J136</f>
        <v>0</v>
      </c>
      <c r="E136" s="42">
        <v>0</v>
      </c>
      <c r="F136" s="10">
        <v>0</v>
      </c>
      <c r="G136" s="10">
        <v>0</v>
      </c>
      <c r="H136" s="10">
        <v>0</v>
      </c>
      <c r="I136" s="10">
        <v>0</v>
      </c>
      <c r="J136" s="68">
        <v>0</v>
      </c>
    </row>
    <row r="137" spans="1:10" x14ac:dyDescent="0.2">
      <c r="A137" s="7">
        <v>131</v>
      </c>
      <c r="B137" s="12" t="s">
        <v>263</v>
      </c>
      <c r="C137" s="28" t="s">
        <v>264</v>
      </c>
      <c r="D137" s="42">
        <f t="shared" si="2"/>
        <v>1742051</v>
      </c>
      <c r="E137" s="42">
        <v>0</v>
      </c>
      <c r="F137" s="10">
        <v>1742051</v>
      </c>
      <c r="G137" s="10">
        <v>0</v>
      </c>
      <c r="H137" s="10">
        <v>0</v>
      </c>
      <c r="I137" s="10">
        <v>0</v>
      </c>
      <c r="J137" s="68">
        <v>0</v>
      </c>
    </row>
    <row r="138" spans="1:10" x14ac:dyDescent="0.2">
      <c r="A138" s="7">
        <v>132</v>
      </c>
      <c r="B138" s="12" t="s">
        <v>265</v>
      </c>
      <c r="C138" s="28" t="s">
        <v>266</v>
      </c>
      <c r="D138" s="42">
        <f t="shared" si="2"/>
        <v>0</v>
      </c>
      <c r="E138" s="42">
        <v>0</v>
      </c>
      <c r="F138" s="10">
        <v>0</v>
      </c>
      <c r="G138" s="10">
        <v>0</v>
      </c>
      <c r="H138" s="10">
        <v>0</v>
      </c>
      <c r="I138" s="10">
        <v>0</v>
      </c>
      <c r="J138" s="68">
        <v>0</v>
      </c>
    </row>
    <row r="139" spans="1:10" ht="13.5" customHeight="1" x14ac:dyDescent="0.2">
      <c r="A139" s="7">
        <v>133</v>
      </c>
      <c r="B139" s="12" t="s">
        <v>267</v>
      </c>
      <c r="C139" s="28" t="s">
        <v>268</v>
      </c>
      <c r="D139" s="42">
        <f t="shared" si="2"/>
        <v>67716589</v>
      </c>
      <c r="E139" s="42">
        <v>0</v>
      </c>
      <c r="F139" s="10">
        <v>67716589</v>
      </c>
      <c r="G139" s="10">
        <v>515776</v>
      </c>
      <c r="H139" s="10">
        <v>0</v>
      </c>
      <c r="I139" s="10">
        <v>0</v>
      </c>
      <c r="J139" s="68">
        <v>0</v>
      </c>
    </row>
    <row r="140" spans="1:10" x14ac:dyDescent="0.2">
      <c r="A140" s="7">
        <v>134</v>
      </c>
      <c r="B140" s="12" t="s">
        <v>269</v>
      </c>
      <c r="C140" s="28" t="s">
        <v>270</v>
      </c>
      <c r="D140" s="42">
        <f t="shared" si="2"/>
        <v>231428508</v>
      </c>
      <c r="E140" s="42">
        <v>0</v>
      </c>
      <c r="F140" s="10">
        <v>179304942</v>
      </c>
      <c r="G140" s="10">
        <v>0</v>
      </c>
      <c r="H140" s="10">
        <v>9210304</v>
      </c>
      <c r="I140" s="10">
        <v>42913262</v>
      </c>
      <c r="J140" s="68">
        <v>0</v>
      </c>
    </row>
    <row r="141" spans="1:10" x14ac:dyDescent="0.2">
      <c r="A141" s="7">
        <v>135</v>
      </c>
      <c r="B141" s="12" t="s">
        <v>271</v>
      </c>
      <c r="C141" s="28" t="s">
        <v>272</v>
      </c>
      <c r="D141" s="42">
        <f t="shared" si="2"/>
        <v>32897618</v>
      </c>
      <c r="E141" s="42">
        <v>0</v>
      </c>
      <c r="F141" s="10">
        <v>32897618</v>
      </c>
      <c r="G141" s="10">
        <v>0</v>
      </c>
      <c r="H141" s="10">
        <v>0</v>
      </c>
      <c r="I141" s="10">
        <v>0</v>
      </c>
      <c r="J141" s="68">
        <v>0</v>
      </c>
    </row>
    <row r="142" spans="1:10" x14ac:dyDescent="0.2">
      <c r="A142" s="7">
        <v>136</v>
      </c>
      <c r="B142" s="8" t="s">
        <v>273</v>
      </c>
      <c r="C142" s="29" t="s">
        <v>274</v>
      </c>
      <c r="D142" s="42">
        <f t="shared" si="2"/>
        <v>49902797</v>
      </c>
      <c r="E142" s="42">
        <v>0</v>
      </c>
      <c r="F142" s="10">
        <v>49902797</v>
      </c>
      <c r="G142" s="10">
        <v>2205510</v>
      </c>
      <c r="H142" s="10">
        <v>0</v>
      </c>
      <c r="I142" s="10">
        <v>0</v>
      </c>
      <c r="J142" s="68">
        <v>0</v>
      </c>
    </row>
    <row r="143" spans="1:10" ht="10.5" customHeight="1" x14ac:dyDescent="0.2">
      <c r="A143" s="7">
        <v>137</v>
      </c>
      <c r="B143" s="12" t="s">
        <v>275</v>
      </c>
      <c r="C143" s="28" t="s">
        <v>276</v>
      </c>
      <c r="D143" s="42">
        <f t="shared" si="2"/>
        <v>1727596</v>
      </c>
      <c r="E143" s="42">
        <v>0</v>
      </c>
      <c r="F143" s="10">
        <v>1727596</v>
      </c>
      <c r="G143" s="10">
        <v>0</v>
      </c>
      <c r="H143" s="10">
        <v>0</v>
      </c>
      <c r="I143" s="10">
        <v>0</v>
      </c>
      <c r="J143" s="68">
        <v>0</v>
      </c>
    </row>
    <row r="144" spans="1:10" x14ac:dyDescent="0.2">
      <c r="A144" s="7">
        <v>138</v>
      </c>
      <c r="B144" s="8" t="s">
        <v>277</v>
      </c>
      <c r="C144" s="28" t="s">
        <v>278</v>
      </c>
      <c r="D144" s="42">
        <f t="shared" si="2"/>
        <v>17660498</v>
      </c>
      <c r="E144" s="42">
        <v>0</v>
      </c>
      <c r="F144" s="10">
        <v>17660498</v>
      </c>
      <c r="G144" s="10">
        <v>0</v>
      </c>
      <c r="H144" s="10">
        <v>0</v>
      </c>
      <c r="I144" s="10">
        <v>0</v>
      </c>
      <c r="J144" s="68">
        <v>0</v>
      </c>
    </row>
    <row r="145" spans="1:10" x14ac:dyDescent="0.2">
      <c r="A145" s="7">
        <v>139</v>
      </c>
      <c r="B145" s="14" t="s">
        <v>279</v>
      </c>
      <c r="C145" s="30" t="s">
        <v>280</v>
      </c>
      <c r="D145" s="42">
        <f t="shared" si="2"/>
        <v>15756596</v>
      </c>
      <c r="E145" s="42">
        <v>0</v>
      </c>
      <c r="F145" s="10">
        <v>15756596</v>
      </c>
      <c r="G145" s="10">
        <v>0</v>
      </c>
      <c r="H145" s="10">
        <v>0</v>
      </c>
      <c r="I145" s="10">
        <v>0</v>
      </c>
      <c r="J145" s="68">
        <v>0</v>
      </c>
    </row>
    <row r="146" spans="1:10" x14ac:dyDescent="0.2">
      <c r="A146" s="7">
        <v>140</v>
      </c>
      <c r="B146" s="12" t="s">
        <v>281</v>
      </c>
      <c r="C146" s="28" t="s">
        <v>282</v>
      </c>
      <c r="D146" s="42">
        <f t="shared" si="2"/>
        <v>37017693</v>
      </c>
      <c r="E146" s="42">
        <v>0</v>
      </c>
      <c r="F146" s="10">
        <v>32552176</v>
      </c>
      <c r="G146" s="10">
        <v>0</v>
      </c>
      <c r="H146" s="10">
        <v>4465517</v>
      </c>
      <c r="I146" s="10">
        <v>0</v>
      </c>
      <c r="J146" s="68">
        <v>0</v>
      </c>
    </row>
    <row r="147" spans="1:10" x14ac:dyDescent="0.2">
      <c r="A147" s="7">
        <v>141</v>
      </c>
      <c r="B147" s="12" t="s">
        <v>283</v>
      </c>
      <c r="C147" s="28" t="s">
        <v>284</v>
      </c>
      <c r="D147" s="42">
        <f t="shared" si="2"/>
        <v>17303807</v>
      </c>
      <c r="E147" s="42">
        <v>0</v>
      </c>
      <c r="F147" s="10">
        <v>17303807</v>
      </c>
      <c r="G147" s="10">
        <v>0</v>
      </c>
      <c r="H147" s="10">
        <v>0</v>
      </c>
      <c r="I147" s="10">
        <v>0</v>
      </c>
      <c r="J147" s="68">
        <v>0</v>
      </c>
    </row>
    <row r="148" spans="1:10" x14ac:dyDescent="0.2">
      <c r="A148" s="7">
        <v>142</v>
      </c>
      <c r="B148" s="12" t="s">
        <v>285</v>
      </c>
      <c r="C148" s="28" t="s">
        <v>286</v>
      </c>
      <c r="D148" s="42">
        <f t="shared" si="2"/>
        <v>21032956</v>
      </c>
      <c r="E148" s="42">
        <v>0</v>
      </c>
      <c r="F148" s="10">
        <v>21032956</v>
      </c>
      <c r="G148" s="10">
        <v>1788625</v>
      </c>
      <c r="H148" s="10">
        <v>0</v>
      </c>
      <c r="I148" s="10">
        <v>0</v>
      </c>
      <c r="J148" s="68">
        <v>0</v>
      </c>
    </row>
    <row r="149" spans="1:10" x14ac:dyDescent="0.2">
      <c r="A149" s="7">
        <v>143</v>
      </c>
      <c r="B149" s="14" t="s">
        <v>287</v>
      </c>
      <c r="C149" s="30" t="s">
        <v>288</v>
      </c>
      <c r="D149" s="42">
        <f t="shared" si="2"/>
        <v>317328</v>
      </c>
      <c r="E149" s="42">
        <v>0</v>
      </c>
      <c r="F149" s="10">
        <v>317328</v>
      </c>
      <c r="G149" s="10">
        <v>0</v>
      </c>
      <c r="H149" s="10">
        <v>0</v>
      </c>
      <c r="I149" s="10">
        <v>0</v>
      </c>
      <c r="J149" s="68">
        <v>0</v>
      </c>
    </row>
    <row r="150" spans="1:10" x14ac:dyDescent="0.2">
      <c r="A150" s="7">
        <v>144</v>
      </c>
      <c r="B150" s="11" t="s">
        <v>289</v>
      </c>
      <c r="C150" s="30" t="s">
        <v>290</v>
      </c>
      <c r="D150" s="42">
        <f t="shared" si="2"/>
        <v>165968807</v>
      </c>
      <c r="E150" s="42">
        <v>151190992</v>
      </c>
      <c r="F150" s="10">
        <v>14708292</v>
      </c>
      <c r="G150" s="10">
        <v>1690946</v>
      </c>
      <c r="H150" s="10">
        <v>0</v>
      </c>
      <c r="I150" s="10">
        <v>0</v>
      </c>
      <c r="J150" s="68">
        <v>69523</v>
      </c>
    </row>
    <row r="151" spans="1:10" x14ac:dyDescent="0.2">
      <c r="A151" s="7">
        <v>145</v>
      </c>
      <c r="B151" s="12" t="s">
        <v>291</v>
      </c>
      <c r="C151" s="28" t="s">
        <v>292</v>
      </c>
      <c r="D151" s="42">
        <f t="shared" si="2"/>
        <v>2312986</v>
      </c>
      <c r="E151" s="42">
        <v>0</v>
      </c>
      <c r="F151" s="10">
        <v>2312986</v>
      </c>
      <c r="G151" s="10">
        <v>0</v>
      </c>
      <c r="H151" s="10">
        <v>0</v>
      </c>
      <c r="I151" s="10">
        <v>0</v>
      </c>
      <c r="J151" s="68">
        <v>0</v>
      </c>
    </row>
    <row r="152" spans="1:10" x14ac:dyDescent="0.2">
      <c r="A152" s="7">
        <v>146</v>
      </c>
      <c r="B152" s="8" t="s">
        <v>293</v>
      </c>
      <c r="C152" s="29" t="s">
        <v>294</v>
      </c>
      <c r="D152" s="42">
        <f t="shared" si="2"/>
        <v>10367497</v>
      </c>
      <c r="E152" s="42">
        <v>0</v>
      </c>
      <c r="F152" s="10">
        <v>10367497</v>
      </c>
      <c r="G152" s="10">
        <v>10367497</v>
      </c>
      <c r="H152" s="10">
        <v>0</v>
      </c>
      <c r="I152" s="10">
        <v>0</v>
      </c>
      <c r="J152" s="68">
        <v>0</v>
      </c>
    </row>
    <row r="153" spans="1:10" x14ac:dyDescent="0.2">
      <c r="A153" s="7">
        <v>147</v>
      </c>
      <c r="B153" s="8" t="s">
        <v>295</v>
      </c>
      <c r="C153" s="29" t="s">
        <v>296</v>
      </c>
      <c r="D153" s="42">
        <f t="shared" si="2"/>
        <v>0</v>
      </c>
      <c r="E153" s="42">
        <v>0</v>
      </c>
      <c r="F153" s="10">
        <v>0</v>
      </c>
      <c r="G153" s="10">
        <v>0</v>
      </c>
      <c r="H153" s="10">
        <v>0</v>
      </c>
      <c r="I153" s="10">
        <v>0</v>
      </c>
      <c r="J153" s="68">
        <v>0</v>
      </c>
    </row>
    <row r="154" spans="1:10" ht="12.75" x14ac:dyDescent="0.2">
      <c r="A154" s="7">
        <v>148</v>
      </c>
      <c r="B154" s="25" t="s">
        <v>297</v>
      </c>
      <c r="C154" s="26" t="s">
        <v>298</v>
      </c>
      <c r="D154" s="42">
        <f t="shared" si="2"/>
        <v>0</v>
      </c>
      <c r="E154" s="42">
        <v>0</v>
      </c>
      <c r="F154" s="10">
        <v>0</v>
      </c>
      <c r="G154" s="10">
        <v>0</v>
      </c>
      <c r="H154" s="10">
        <v>0</v>
      </c>
      <c r="I154" s="10">
        <v>0</v>
      </c>
      <c r="J154" s="68">
        <v>0</v>
      </c>
    </row>
    <row r="156" spans="1:10" x14ac:dyDescent="0.2">
      <c r="A156" s="217"/>
      <c r="B156" s="217"/>
      <c r="C156" s="217"/>
      <c r="D156" s="217"/>
      <c r="E156" s="217"/>
      <c r="F156" s="217"/>
      <c r="G156" s="217"/>
      <c r="H156" s="217"/>
      <c r="I156" s="217"/>
      <c r="J156" s="217"/>
    </row>
    <row r="157" spans="1:10" x14ac:dyDescent="0.2">
      <c r="A157" s="217"/>
      <c r="B157" s="217"/>
      <c r="C157" s="217"/>
      <c r="D157" s="217"/>
      <c r="E157" s="217"/>
      <c r="F157" s="217"/>
      <c r="G157" s="217"/>
      <c r="H157" s="217"/>
      <c r="I157" s="217"/>
      <c r="J157" s="217"/>
    </row>
  </sheetData>
  <mergeCells count="13">
    <mergeCell ref="A1:G1"/>
    <mergeCell ref="E5:E6"/>
    <mergeCell ref="F5:G5"/>
    <mergeCell ref="A3:A6"/>
    <mergeCell ref="B3:B6"/>
    <mergeCell ref="C3:C6"/>
    <mergeCell ref="D3:J3"/>
    <mergeCell ref="J5:J6"/>
    <mergeCell ref="D4:D6"/>
    <mergeCell ref="E4:J4"/>
    <mergeCell ref="H5:I5"/>
    <mergeCell ref="A156:J156"/>
    <mergeCell ref="A157:J15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3" sqref="H1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178" t="s">
        <v>323</v>
      </c>
      <c r="B2" s="178"/>
      <c r="C2" s="178"/>
      <c r="D2" s="178"/>
      <c r="E2" s="178"/>
    </row>
    <row r="3" spans="1:5" x14ac:dyDescent="0.2">
      <c r="C3" s="4"/>
      <c r="E3" s="3" t="s">
        <v>326</v>
      </c>
    </row>
    <row r="4" spans="1:5" s="5" customFormat="1" ht="24.75" customHeight="1" x14ac:dyDescent="0.2">
      <c r="A4" s="181" t="s">
        <v>0</v>
      </c>
      <c r="B4" s="181" t="s">
        <v>1</v>
      </c>
      <c r="C4" s="183" t="s">
        <v>2</v>
      </c>
      <c r="D4" s="180" t="s">
        <v>324</v>
      </c>
      <c r="E4" s="180"/>
    </row>
    <row r="5" spans="1:5" ht="51.75" customHeight="1" x14ac:dyDescent="0.2">
      <c r="A5" s="182"/>
      <c r="B5" s="182"/>
      <c r="C5" s="184"/>
      <c r="D5" s="91" t="s">
        <v>319</v>
      </c>
      <c r="E5" s="6" t="s">
        <v>325</v>
      </c>
    </row>
    <row r="6" spans="1:5" ht="12" customHeight="1" x14ac:dyDescent="0.2">
      <c r="A6" s="7">
        <v>1</v>
      </c>
      <c r="B6" s="8" t="s">
        <v>3</v>
      </c>
      <c r="C6" s="29" t="s">
        <v>4</v>
      </c>
      <c r="D6" s="39">
        <v>7215550</v>
      </c>
      <c r="E6" s="39">
        <v>30515</v>
      </c>
    </row>
    <row r="7" spans="1:5" x14ac:dyDescent="0.2">
      <c r="A7" s="7">
        <v>2</v>
      </c>
      <c r="B7" s="11" t="s">
        <v>5</v>
      </c>
      <c r="C7" s="29" t="s">
        <v>6</v>
      </c>
      <c r="D7" s="10">
        <v>7087788</v>
      </c>
      <c r="E7" s="10">
        <v>1204728</v>
      </c>
    </row>
    <row r="8" spans="1:5" x14ac:dyDescent="0.2">
      <c r="A8" s="7">
        <v>3</v>
      </c>
      <c r="B8" s="12" t="s">
        <v>7</v>
      </c>
      <c r="C8" s="28" t="s">
        <v>8</v>
      </c>
      <c r="D8" s="10">
        <v>21344932</v>
      </c>
      <c r="E8" s="10">
        <v>632023</v>
      </c>
    </row>
    <row r="9" spans="1:5" ht="14.25" customHeight="1" x14ac:dyDescent="0.2">
      <c r="A9" s="7">
        <v>4</v>
      </c>
      <c r="B9" s="8" t="s">
        <v>9</v>
      </c>
      <c r="C9" s="29" t="s">
        <v>10</v>
      </c>
      <c r="D9" s="10">
        <v>7812561</v>
      </c>
      <c r="E9" s="10">
        <v>1183907</v>
      </c>
    </row>
    <row r="10" spans="1:5" x14ac:dyDescent="0.2">
      <c r="A10" s="7">
        <v>5</v>
      </c>
      <c r="B10" s="8" t="s">
        <v>11</v>
      </c>
      <c r="C10" s="29" t="s">
        <v>12</v>
      </c>
      <c r="D10" s="10">
        <v>8428717</v>
      </c>
      <c r="E10" s="10">
        <v>931495</v>
      </c>
    </row>
    <row r="11" spans="1:5" x14ac:dyDescent="0.2">
      <c r="A11" s="7">
        <v>6</v>
      </c>
      <c r="B11" s="12" t="s">
        <v>13</v>
      </c>
      <c r="C11" s="28" t="s">
        <v>14</v>
      </c>
      <c r="D11" s="10">
        <v>55665293</v>
      </c>
      <c r="E11" s="10">
        <v>10619847</v>
      </c>
    </row>
    <row r="12" spans="1:5" x14ac:dyDescent="0.2">
      <c r="A12" s="7">
        <v>7</v>
      </c>
      <c r="B12" s="14" t="s">
        <v>15</v>
      </c>
      <c r="C12" s="30" t="s">
        <v>16</v>
      </c>
      <c r="D12" s="10">
        <v>21572577</v>
      </c>
      <c r="E12" s="10">
        <v>1355821</v>
      </c>
    </row>
    <row r="13" spans="1:5" x14ac:dyDescent="0.2">
      <c r="A13" s="7">
        <v>8</v>
      </c>
      <c r="B13" s="12" t="s">
        <v>17</v>
      </c>
      <c r="C13" s="28" t="s">
        <v>18</v>
      </c>
      <c r="D13" s="10">
        <v>9091515</v>
      </c>
      <c r="E13" s="10">
        <v>719711</v>
      </c>
    </row>
    <row r="14" spans="1:5" x14ac:dyDescent="0.2">
      <c r="A14" s="7">
        <v>9</v>
      </c>
      <c r="B14" s="12" t="s">
        <v>19</v>
      </c>
      <c r="C14" s="28" t="s">
        <v>20</v>
      </c>
      <c r="D14" s="10">
        <v>7957940</v>
      </c>
      <c r="E14" s="10">
        <v>1321451</v>
      </c>
    </row>
    <row r="15" spans="1:5" x14ac:dyDescent="0.2">
      <c r="A15" s="7">
        <v>10</v>
      </c>
      <c r="B15" s="12" t="s">
        <v>21</v>
      </c>
      <c r="C15" s="28" t="s">
        <v>22</v>
      </c>
      <c r="D15" s="10">
        <v>10159205</v>
      </c>
      <c r="E15" s="10">
        <v>366930</v>
      </c>
    </row>
    <row r="16" spans="1:5" x14ac:dyDescent="0.2">
      <c r="A16" s="7">
        <v>11</v>
      </c>
      <c r="B16" s="12" t="s">
        <v>23</v>
      </c>
      <c r="C16" s="28" t="s">
        <v>24</v>
      </c>
      <c r="D16" s="10">
        <v>8084897</v>
      </c>
      <c r="E16" s="10">
        <v>659130</v>
      </c>
    </row>
    <row r="17" spans="1:5" x14ac:dyDescent="0.2">
      <c r="A17" s="7">
        <v>12</v>
      </c>
      <c r="B17" s="12" t="s">
        <v>25</v>
      </c>
      <c r="C17" s="28" t="s">
        <v>26</v>
      </c>
      <c r="D17" s="10">
        <v>16297659</v>
      </c>
      <c r="E17" s="10">
        <v>421149</v>
      </c>
    </row>
    <row r="18" spans="1:5" x14ac:dyDescent="0.2">
      <c r="A18" s="7">
        <v>13</v>
      </c>
      <c r="B18" s="8" t="s">
        <v>27</v>
      </c>
      <c r="C18" s="28" t="s">
        <v>28</v>
      </c>
      <c r="D18" s="10"/>
      <c r="E18" s="10"/>
    </row>
    <row r="19" spans="1:5" x14ac:dyDescent="0.2">
      <c r="A19" s="7">
        <v>14</v>
      </c>
      <c r="B19" s="8" t="s">
        <v>29</v>
      </c>
      <c r="C19" s="29" t="s">
        <v>30</v>
      </c>
      <c r="D19" s="10"/>
      <c r="E19" s="10"/>
    </row>
    <row r="20" spans="1:5" x14ac:dyDescent="0.2">
      <c r="A20" s="7">
        <v>15</v>
      </c>
      <c r="B20" s="12" t="s">
        <v>31</v>
      </c>
      <c r="C20" s="28" t="s">
        <v>32</v>
      </c>
      <c r="D20" s="10">
        <v>10276777</v>
      </c>
      <c r="E20" s="10">
        <v>1872411</v>
      </c>
    </row>
    <row r="21" spans="1:5" x14ac:dyDescent="0.2">
      <c r="A21" s="7">
        <v>16</v>
      </c>
      <c r="B21" s="12" t="s">
        <v>33</v>
      </c>
      <c r="C21" s="28" t="s">
        <v>34</v>
      </c>
      <c r="D21" s="10">
        <v>14745176</v>
      </c>
      <c r="E21" s="10">
        <v>1506561</v>
      </c>
    </row>
    <row r="22" spans="1:5" x14ac:dyDescent="0.2">
      <c r="A22" s="7">
        <v>17</v>
      </c>
      <c r="B22" s="12" t="s">
        <v>35</v>
      </c>
      <c r="C22" s="28" t="s">
        <v>36</v>
      </c>
      <c r="D22" s="10">
        <v>17851268</v>
      </c>
      <c r="E22" s="10">
        <v>1889066</v>
      </c>
    </row>
    <row r="23" spans="1:5" x14ac:dyDescent="0.2">
      <c r="A23" s="7">
        <v>18</v>
      </c>
      <c r="B23" s="12" t="s">
        <v>37</v>
      </c>
      <c r="C23" s="28" t="s">
        <v>38</v>
      </c>
      <c r="D23" s="10">
        <v>29448856</v>
      </c>
      <c r="E23" s="10">
        <v>4741936</v>
      </c>
    </row>
    <row r="24" spans="1:5" x14ac:dyDescent="0.2">
      <c r="A24" s="7">
        <v>19</v>
      </c>
      <c r="B24" s="8" t="s">
        <v>39</v>
      </c>
      <c r="C24" s="29" t="s">
        <v>40</v>
      </c>
      <c r="D24" s="10">
        <v>5970939</v>
      </c>
      <c r="E24" s="10">
        <v>841170</v>
      </c>
    </row>
    <row r="25" spans="1:5" x14ac:dyDescent="0.2">
      <c r="A25" s="7">
        <v>20</v>
      </c>
      <c r="B25" s="8" t="s">
        <v>41</v>
      </c>
      <c r="C25" s="29" t="s">
        <v>42</v>
      </c>
      <c r="D25" s="10">
        <v>4864822</v>
      </c>
      <c r="E25" s="10">
        <v>404227</v>
      </c>
    </row>
    <row r="26" spans="1:5" x14ac:dyDescent="0.2">
      <c r="A26" s="7">
        <v>21</v>
      </c>
      <c r="B26" s="8" t="s">
        <v>43</v>
      </c>
      <c r="C26" s="29" t="s">
        <v>44</v>
      </c>
      <c r="D26" s="10">
        <v>24413734</v>
      </c>
      <c r="E26" s="10">
        <v>4054225</v>
      </c>
    </row>
    <row r="27" spans="1:5" x14ac:dyDescent="0.2">
      <c r="A27" s="7">
        <v>22</v>
      </c>
      <c r="B27" s="8" t="s">
        <v>45</v>
      </c>
      <c r="C27" s="29" t="s">
        <v>46</v>
      </c>
      <c r="D27" s="10">
        <v>21973177</v>
      </c>
      <c r="E27" s="10">
        <v>1168843</v>
      </c>
    </row>
    <row r="28" spans="1:5" x14ac:dyDescent="0.2">
      <c r="A28" s="7">
        <v>23</v>
      </c>
      <c r="B28" s="12" t="s">
        <v>47</v>
      </c>
      <c r="C28" s="28" t="s">
        <v>48</v>
      </c>
      <c r="D28" s="10">
        <v>9796007</v>
      </c>
      <c r="E28" s="10">
        <v>1829015</v>
      </c>
    </row>
    <row r="29" spans="1:5" ht="12" customHeight="1" x14ac:dyDescent="0.2">
      <c r="A29" s="7">
        <v>24</v>
      </c>
      <c r="B29" s="12" t="s">
        <v>49</v>
      </c>
      <c r="C29" s="28" t="s">
        <v>50</v>
      </c>
      <c r="D29" s="10"/>
      <c r="E29" s="10"/>
    </row>
    <row r="30" spans="1:5" ht="24" x14ac:dyDescent="0.2">
      <c r="A30" s="7">
        <v>25</v>
      </c>
      <c r="B30" s="12" t="s">
        <v>51</v>
      </c>
      <c r="C30" s="28" t="s">
        <v>52</v>
      </c>
      <c r="D30" s="10"/>
      <c r="E30" s="10"/>
    </row>
    <row r="31" spans="1:5" x14ac:dyDescent="0.2">
      <c r="A31" s="7">
        <v>26</v>
      </c>
      <c r="B31" s="8" t="s">
        <v>53</v>
      </c>
      <c r="C31" s="30" t="s">
        <v>54</v>
      </c>
      <c r="D31" s="10">
        <v>43143230</v>
      </c>
      <c r="E31" s="10">
        <v>0</v>
      </c>
    </row>
    <row r="32" spans="1:5" x14ac:dyDescent="0.2">
      <c r="A32" s="7">
        <v>27</v>
      </c>
      <c r="B32" s="12" t="s">
        <v>55</v>
      </c>
      <c r="C32" s="28" t="s">
        <v>56</v>
      </c>
      <c r="D32" s="10">
        <v>31442650</v>
      </c>
      <c r="E32" s="10">
        <v>2164889</v>
      </c>
    </row>
    <row r="33" spans="1:5" ht="24" customHeight="1" x14ac:dyDescent="0.2">
      <c r="A33" s="7">
        <v>28</v>
      </c>
      <c r="B33" s="12" t="s">
        <v>57</v>
      </c>
      <c r="C33" s="28" t="s">
        <v>58</v>
      </c>
      <c r="D33" s="10">
        <v>22001595</v>
      </c>
      <c r="E33" s="10">
        <v>0</v>
      </c>
    </row>
    <row r="34" spans="1:5" ht="12" customHeight="1" x14ac:dyDescent="0.2">
      <c r="A34" s="7">
        <v>29</v>
      </c>
      <c r="B34" s="8" t="s">
        <v>59</v>
      </c>
      <c r="C34" s="29" t="s">
        <v>60</v>
      </c>
      <c r="D34" s="10"/>
      <c r="E34" s="10"/>
    </row>
    <row r="35" spans="1:5" x14ac:dyDescent="0.2">
      <c r="A35" s="7">
        <v>30</v>
      </c>
      <c r="B35" s="11" t="s">
        <v>61</v>
      </c>
      <c r="C35" s="30" t="s">
        <v>62</v>
      </c>
      <c r="D35" s="10">
        <v>6558060</v>
      </c>
      <c r="E35" s="10">
        <v>6558060</v>
      </c>
    </row>
    <row r="36" spans="1:5" ht="24" x14ac:dyDescent="0.2">
      <c r="A36" s="7">
        <v>31</v>
      </c>
      <c r="B36" s="8" t="s">
        <v>63</v>
      </c>
      <c r="C36" s="29" t="s">
        <v>64</v>
      </c>
      <c r="D36" s="10"/>
      <c r="E36" s="10"/>
    </row>
    <row r="37" spans="1:5" x14ac:dyDescent="0.2">
      <c r="A37" s="7">
        <v>32</v>
      </c>
      <c r="B37" s="12" t="s">
        <v>65</v>
      </c>
      <c r="C37" s="28" t="s">
        <v>66</v>
      </c>
      <c r="D37" s="10">
        <v>2288758</v>
      </c>
      <c r="E37" s="10">
        <v>0</v>
      </c>
    </row>
    <row r="38" spans="1:5" x14ac:dyDescent="0.2">
      <c r="A38" s="7">
        <v>33</v>
      </c>
      <c r="B38" s="11" t="s">
        <v>67</v>
      </c>
      <c r="C38" s="29" t="s">
        <v>68</v>
      </c>
      <c r="D38" s="10">
        <v>30486074</v>
      </c>
      <c r="E38" s="10">
        <v>3740401</v>
      </c>
    </row>
    <row r="39" spans="1:5" x14ac:dyDescent="0.2">
      <c r="A39" s="7">
        <v>34</v>
      </c>
      <c r="B39" s="14" t="s">
        <v>69</v>
      </c>
      <c r="C39" s="30" t="s">
        <v>70</v>
      </c>
      <c r="D39" s="10">
        <v>33950088</v>
      </c>
      <c r="E39" s="10">
        <v>4230836</v>
      </c>
    </row>
    <row r="40" spans="1:5" x14ac:dyDescent="0.2">
      <c r="A40" s="7">
        <v>35</v>
      </c>
      <c r="B40" s="8" t="s">
        <v>71</v>
      </c>
      <c r="C40" s="29" t="s">
        <v>72</v>
      </c>
      <c r="D40" s="10"/>
      <c r="E40" s="10"/>
    </row>
    <row r="41" spans="1:5" x14ac:dyDescent="0.2">
      <c r="A41" s="7">
        <v>36</v>
      </c>
      <c r="B41" s="11" t="s">
        <v>73</v>
      </c>
      <c r="C41" s="29" t="s">
        <v>74</v>
      </c>
      <c r="D41" s="10">
        <v>9146988</v>
      </c>
      <c r="E41" s="10">
        <v>0</v>
      </c>
    </row>
    <row r="42" spans="1:5" x14ac:dyDescent="0.2">
      <c r="A42" s="7">
        <v>37</v>
      </c>
      <c r="B42" s="12" t="s">
        <v>75</v>
      </c>
      <c r="C42" s="28" t="s">
        <v>76</v>
      </c>
      <c r="D42" s="10">
        <v>25495975</v>
      </c>
      <c r="E42" s="10">
        <v>3633300</v>
      </c>
    </row>
    <row r="43" spans="1:5" x14ac:dyDescent="0.2">
      <c r="A43" s="7">
        <v>38</v>
      </c>
      <c r="B43" s="11" t="s">
        <v>77</v>
      </c>
      <c r="C43" s="29" t="s">
        <v>78</v>
      </c>
      <c r="D43" s="10">
        <v>11320052</v>
      </c>
      <c r="E43" s="10">
        <v>639170</v>
      </c>
    </row>
    <row r="44" spans="1:5" x14ac:dyDescent="0.2">
      <c r="A44" s="7">
        <v>39</v>
      </c>
      <c r="B44" s="8" t="s">
        <v>79</v>
      </c>
      <c r="C44" s="29" t="s">
        <v>80</v>
      </c>
      <c r="D44" s="10">
        <v>28609088</v>
      </c>
      <c r="E44" s="10">
        <v>3410789</v>
      </c>
    </row>
    <row r="45" spans="1:5" x14ac:dyDescent="0.2">
      <c r="A45" s="7">
        <v>40</v>
      </c>
      <c r="B45" s="16" t="s">
        <v>81</v>
      </c>
      <c r="C45" s="31" t="s">
        <v>82</v>
      </c>
      <c r="D45" s="10">
        <v>9596611</v>
      </c>
      <c r="E45" s="10">
        <v>689163</v>
      </c>
    </row>
    <row r="46" spans="1:5" x14ac:dyDescent="0.2">
      <c r="A46" s="7">
        <v>41</v>
      </c>
      <c r="B46" s="8" t="s">
        <v>83</v>
      </c>
      <c r="C46" s="29" t="s">
        <v>84</v>
      </c>
      <c r="D46" s="10">
        <v>6915859</v>
      </c>
      <c r="E46" s="10">
        <v>2998</v>
      </c>
    </row>
    <row r="47" spans="1:5" x14ac:dyDescent="0.2">
      <c r="A47" s="7">
        <v>42</v>
      </c>
      <c r="B47" s="14" t="s">
        <v>85</v>
      </c>
      <c r="C47" s="30" t="s">
        <v>86</v>
      </c>
      <c r="D47" s="10">
        <v>11041442</v>
      </c>
      <c r="E47" s="10">
        <v>521279</v>
      </c>
    </row>
    <row r="48" spans="1:5" x14ac:dyDescent="0.2">
      <c r="A48" s="7">
        <v>43</v>
      </c>
      <c r="B48" s="12" t="s">
        <v>87</v>
      </c>
      <c r="C48" s="28" t="s">
        <v>88</v>
      </c>
      <c r="D48" s="10">
        <v>4913925</v>
      </c>
      <c r="E48" s="10">
        <v>17086</v>
      </c>
    </row>
    <row r="49" spans="1:5" x14ac:dyDescent="0.2">
      <c r="A49" s="7">
        <v>44</v>
      </c>
      <c r="B49" s="11" t="s">
        <v>89</v>
      </c>
      <c r="C49" s="29" t="s">
        <v>90</v>
      </c>
      <c r="D49" s="10">
        <v>1852162</v>
      </c>
      <c r="E49" s="10">
        <v>671305</v>
      </c>
    </row>
    <row r="50" spans="1:5" x14ac:dyDescent="0.2">
      <c r="A50" s="7">
        <v>45</v>
      </c>
      <c r="B50" s="12" t="s">
        <v>91</v>
      </c>
      <c r="C50" s="28" t="s">
        <v>92</v>
      </c>
      <c r="D50" s="10">
        <v>35998898</v>
      </c>
      <c r="E50" s="10">
        <v>1802992</v>
      </c>
    </row>
    <row r="51" spans="1:5" x14ac:dyDescent="0.2">
      <c r="A51" s="7">
        <v>46</v>
      </c>
      <c r="B51" s="8" t="s">
        <v>93</v>
      </c>
      <c r="C51" s="29" t="s">
        <v>94</v>
      </c>
      <c r="D51" s="10">
        <v>9688493</v>
      </c>
      <c r="E51" s="10">
        <v>1886780</v>
      </c>
    </row>
    <row r="52" spans="1:5" ht="10.5" customHeight="1" x14ac:dyDescent="0.2">
      <c r="A52" s="7">
        <v>47</v>
      </c>
      <c r="B52" s="8" t="s">
        <v>95</v>
      </c>
      <c r="C52" s="29" t="s">
        <v>96</v>
      </c>
      <c r="D52" s="10">
        <v>31945635</v>
      </c>
      <c r="E52" s="10">
        <v>1240674</v>
      </c>
    </row>
    <row r="53" spans="1:5" x14ac:dyDescent="0.2">
      <c r="A53" s="7">
        <v>48</v>
      </c>
      <c r="B53" s="18" t="s">
        <v>97</v>
      </c>
      <c r="C53" s="32" t="s">
        <v>98</v>
      </c>
      <c r="D53" s="10">
        <v>7559176</v>
      </c>
      <c r="E53" s="10">
        <v>768937</v>
      </c>
    </row>
    <row r="54" spans="1:5" x14ac:dyDescent="0.2">
      <c r="A54" s="7">
        <v>49</v>
      </c>
      <c r="B54" s="12" t="s">
        <v>99</v>
      </c>
      <c r="C54" s="28" t="s">
        <v>100</v>
      </c>
      <c r="D54" s="10">
        <v>10885571</v>
      </c>
      <c r="E54" s="10">
        <v>3345681</v>
      </c>
    </row>
    <row r="55" spans="1:5" x14ac:dyDescent="0.2">
      <c r="A55" s="7">
        <v>50</v>
      </c>
      <c r="B55" s="11" t="s">
        <v>101</v>
      </c>
      <c r="C55" s="29" t="s">
        <v>102</v>
      </c>
      <c r="D55" s="10">
        <v>13179371</v>
      </c>
      <c r="E55" s="10">
        <v>1144856</v>
      </c>
    </row>
    <row r="56" spans="1:5" ht="10.5" customHeight="1" x14ac:dyDescent="0.2">
      <c r="A56" s="7">
        <v>51</v>
      </c>
      <c r="B56" s="12" t="s">
        <v>103</v>
      </c>
      <c r="C56" s="28" t="s">
        <v>104</v>
      </c>
      <c r="D56" s="10">
        <v>4755369</v>
      </c>
      <c r="E56" s="10">
        <v>143228</v>
      </c>
    </row>
    <row r="57" spans="1:5" x14ac:dyDescent="0.2">
      <c r="A57" s="7">
        <v>52</v>
      </c>
      <c r="B57" s="11" t="s">
        <v>105</v>
      </c>
      <c r="C57" s="29" t="s">
        <v>106</v>
      </c>
      <c r="D57" s="10">
        <v>9493086</v>
      </c>
      <c r="E57" s="10">
        <v>461656</v>
      </c>
    </row>
    <row r="58" spans="1:5" x14ac:dyDescent="0.2">
      <c r="A58" s="7">
        <v>53</v>
      </c>
      <c r="B58" s="12" t="s">
        <v>107</v>
      </c>
      <c r="C58" s="28" t="s">
        <v>108</v>
      </c>
      <c r="D58" s="10">
        <v>14178061</v>
      </c>
      <c r="E58" s="10">
        <v>531202</v>
      </c>
    </row>
    <row r="59" spans="1:5" x14ac:dyDescent="0.2">
      <c r="A59" s="7">
        <v>54</v>
      </c>
      <c r="B59" s="12" t="s">
        <v>109</v>
      </c>
      <c r="C59" s="28" t="s">
        <v>110</v>
      </c>
      <c r="D59" s="10">
        <v>44141933</v>
      </c>
      <c r="E59" s="10">
        <v>3310245</v>
      </c>
    </row>
    <row r="60" spans="1:5" x14ac:dyDescent="0.2">
      <c r="A60" s="7">
        <v>55</v>
      </c>
      <c r="B60" s="12" t="s">
        <v>111</v>
      </c>
      <c r="C60" s="28" t="s">
        <v>112</v>
      </c>
      <c r="D60" s="10">
        <v>7658168.1529599996</v>
      </c>
      <c r="E60" s="10">
        <v>655282</v>
      </c>
    </row>
    <row r="61" spans="1:5" x14ac:dyDescent="0.2">
      <c r="A61" s="7">
        <v>56</v>
      </c>
      <c r="B61" s="12" t="s">
        <v>113</v>
      </c>
      <c r="C61" s="28" t="s">
        <v>114</v>
      </c>
      <c r="D61" s="10"/>
      <c r="E61" s="10"/>
    </row>
    <row r="62" spans="1:5" x14ac:dyDescent="0.2">
      <c r="A62" s="7">
        <v>57</v>
      </c>
      <c r="B62" s="12" t="s">
        <v>115</v>
      </c>
      <c r="C62" s="28" t="s">
        <v>116</v>
      </c>
      <c r="D62" s="10"/>
      <c r="E62" s="10"/>
    </row>
    <row r="63" spans="1:5" ht="17.25" customHeight="1" x14ac:dyDescent="0.2">
      <c r="A63" s="7">
        <v>58</v>
      </c>
      <c r="B63" s="12" t="s">
        <v>117</v>
      </c>
      <c r="C63" s="28" t="s">
        <v>118</v>
      </c>
      <c r="D63" s="10">
        <v>7391317</v>
      </c>
      <c r="E63" s="10">
        <v>0</v>
      </c>
    </row>
    <row r="64" spans="1:5" ht="15" customHeight="1" x14ac:dyDescent="0.2">
      <c r="A64" s="7">
        <v>59</v>
      </c>
      <c r="B64" s="11" t="s">
        <v>119</v>
      </c>
      <c r="C64" s="28" t="s">
        <v>120</v>
      </c>
      <c r="D64" s="10">
        <v>6124806</v>
      </c>
      <c r="E64" s="10">
        <v>0</v>
      </c>
    </row>
    <row r="65" spans="1:5" ht="16.5" customHeight="1" x14ac:dyDescent="0.2">
      <c r="A65" s="7">
        <v>60</v>
      </c>
      <c r="B65" s="14" t="s">
        <v>121</v>
      </c>
      <c r="C65" s="30" t="s">
        <v>122</v>
      </c>
      <c r="D65" s="10">
        <v>21794614</v>
      </c>
      <c r="E65" s="10">
        <v>0</v>
      </c>
    </row>
    <row r="66" spans="1:5" ht="17.25" customHeight="1" x14ac:dyDescent="0.2">
      <c r="A66" s="7">
        <v>61</v>
      </c>
      <c r="B66" s="11" t="s">
        <v>123</v>
      </c>
      <c r="C66" s="28" t="s">
        <v>124</v>
      </c>
      <c r="D66" s="10">
        <v>22378625</v>
      </c>
      <c r="E66" s="10">
        <v>0</v>
      </c>
    </row>
    <row r="67" spans="1:5" ht="12.75" customHeight="1" x14ac:dyDescent="0.2">
      <c r="A67" s="7">
        <v>62</v>
      </c>
      <c r="B67" s="12" t="s">
        <v>125</v>
      </c>
      <c r="C67" s="28" t="s">
        <v>126</v>
      </c>
      <c r="D67" s="10">
        <v>4017929</v>
      </c>
      <c r="E67" s="10">
        <v>369207</v>
      </c>
    </row>
    <row r="68" spans="1:5" ht="27.75" customHeight="1" x14ac:dyDescent="0.2">
      <c r="A68" s="7">
        <v>63</v>
      </c>
      <c r="B68" s="8" t="s">
        <v>127</v>
      </c>
      <c r="C68" s="28" t="s">
        <v>128</v>
      </c>
      <c r="D68" s="10"/>
      <c r="E68" s="10"/>
    </row>
    <row r="69" spans="1:5" ht="24" x14ac:dyDescent="0.2">
      <c r="A69" s="7">
        <v>64</v>
      </c>
      <c r="B69" s="8" t="s">
        <v>129</v>
      </c>
      <c r="C69" s="28" t="s">
        <v>130</v>
      </c>
      <c r="D69" s="10">
        <v>6493403</v>
      </c>
      <c r="E69" s="10">
        <v>6493403</v>
      </c>
    </row>
    <row r="70" spans="1:5" x14ac:dyDescent="0.2">
      <c r="A70" s="7">
        <v>65</v>
      </c>
      <c r="B70" s="11" t="s">
        <v>131</v>
      </c>
      <c r="C70" s="28" t="s">
        <v>132</v>
      </c>
      <c r="D70" s="10">
        <v>17314398</v>
      </c>
      <c r="E70" s="10">
        <v>0</v>
      </c>
    </row>
    <row r="71" spans="1:5" x14ac:dyDescent="0.2">
      <c r="A71" s="7">
        <v>66</v>
      </c>
      <c r="B71" s="8" t="s">
        <v>133</v>
      </c>
      <c r="C71" s="28" t="s">
        <v>134</v>
      </c>
      <c r="D71" s="10">
        <v>11461979</v>
      </c>
      <c r="E71" s="10">
        <v>0</v>
      </c>
    </row>
    <row r="72" spans="1:5" x14ac:dyDescent="0.2">
      <c r="A72" s="7">
        <v>67</v>
      </c>
      <c r="B72" s="11" t="s">
        <v>135</v>
      </c>
      <c r="C72" s="28" t="s">
        <v>136</v>
      </c>
      <c r="D72" s="10">
        <v>10033895</v>
      </c>
      <c r="E72" s="10">
        <v>782387</v>
      </c>
    </row>
    <row r="73" spans="1:5" x14ac:dyDescent="0.2">
      <c r="A73" s="7">
        <v>68</v>
      </c>
      <c r="B73" s="11" t="s">
        <v>137</v>
      </c>
      <c r="C73" s="28" t="s">
        <v>138</v>
      </c>
      <c r="D73" s="10">
        <v>7660904</v>
      </c>
      <c r="E73" s="10">
        <v>0</v>
      </c>
    </row>
    <row r="74" spans="1:5" x14ac:dyDescent="0.2">
      <c r="A74" s="7">
        <v>69</v>
      </c>
      <c r="B74" s="11" t="s">
        <v>139</v>
      </c>
      <c r="C74" s="28" t="s">
        <v>140</v>
      </c>
      <c r="D74" s="10">
        <v>18151277</v>
      </c>
      <c r="E74" s="10">
        <v>0</v>
      </c>
    </row>
    <row r="75" spans="1:5" x14ac:dyDescent="0.2">
      <c r="A75" s="7">
        <v>70</v>
      </c>
      <c r="B75" s="12" t="s">
        <v>141</v>
      </c>
      <c r="C75" s="28" t="s">
        <v>142</v>
      </c>
      <c r="D75" s="10">
        <v>11683020</v>
      </c>
      <c r="E75" s="10">
        <v>0</v>
      </c>
    </row>
    <row r="76" spans="1:5" x14ac:dyDescent="0.2">
      <c r="A76" s="7">
        <v>71</v>
      </c>
      <c r="B76" s="11" t="s">
        <v>143</v>
      </c>
      <c r="C76" s="29" t="s">
        <v>144</v>
      </c>
      <c r="D76" s="10">
        <v>12751152</v>
      </c>
      <c r="E76" s="10">
        <v>0</v>
      </c>
    </row>
    <row r="77" spans="1:5" x14ac:dyDescent="0.2">
      <c r="A77" s="7">
        <v>72</v>
      </c>
      <c r="B77" s="12" t="s">
        <v>145</v>
      </c>
      <c r="C77" s="28" t="s">
        <v>146</v>
      </c>
      <c r="D77" s="10">
        <v>7663002</v>
      </c>
      <c r="E77" s="10">
        <v>0</v>
      </c>
    </row>
    <row r="78" spans="1:5" x14ac:dyDescent="0.2">
      <c r="A78" s="7">
        <v>73</v>
      </c>
      <c r="B78" s="11" t="s">
        <v>147</v>
      </c>
      <c r="C78" s="28" t="s">
        <v>148</v>
      </c>
      <c r="D78" s="10">
        <v>20419053</v>
      </c>
      <c r="E78" s="10">
        <v>0</v>
      </c>
    </row>
    <row r="79" spans="1:5" x14ac:dyDescent="0.2">
      <c r="A79" s="7">
        <v>74</v>
      </c>
      <c r="B79" s="12" t="s">
        <v>149</v>
      </c>
      <c r="C79" s="28" t="s">
        <v>150</v>
      </c>
      <c r="D79" s="10">
        <v>8227497</v>
      </c>
      <c r="E79" s="10">
        <v>0</v>
      </c>
    </row>
    <row r="80" spans="1:5" x14ac:dyDescent="0.2">
      <c r="A80" s="7">
        <v>75</v>
      </c>
      <c r="B80" s="12" t="s">
        <v>151</v>
      </c>
      <c r="C80" s="28" t="s">
        <v>152</v>
      </c>
      <c r="D80" s="10">
        <v>10541440</v>
      </c>
      <c r="E80" s="10">
        <v>0</v>
      </c>
    </row>
    <row r="81" spans="1:5" ht="24" x14ac:dyDescent="0.2">
      <c r="A81" s="7">
        <v>76</v>
      </c>
      <c r="B81" s="20" t="s">
        <v>153</v>
      </c>
      <c r="C81" s="32" t="s">
        <v>154</v>
      </c>
      <c r="D81" s="10"/>
      <c r="E81" s="10"/>
    </row>
    <row r="82" spans="1:5" ht="24" x14ac:dyDescent="0.2">
      <c r="A82" s="7">
        <v>77</v>
      </c>
      <c r="B82" s="8" t="s">
        <v>155</v>
      </c>
      <c r="C82" s="28" t="s">
        <v>156</v>
      </c>
      <c r="D82" s="10">
        <v>14007147</v>
      </c>
      <c r="E82" s="10">
        <v>14007147</v>
      </c>
    </row>
    <row r="83" spans="1:5" ht="24" x14ac:dyDescent="0.2">
      <c r="A83" s="7">
        <v>78</v>
      </c>
      <c r="B83" s="11" t="s">
        <v>157</v>
      </c>
      <c r="C83" s="28" t="s">
        <v>158</v>
      </c>
      <c r="D83" s="10"/>
      <c r="E83" s="10"/>
    </row>
    <row r="84" spans="1:5" ht="24" x14ac:dyDescent="0.2">
      <c r="A84" s="7">
        <v>79</v>
      </c>
      <c r="B84" s="11" t="s">
        <v>159</v>
      </c>
      <c r="C84" s="28" t="s">
        <v>160</v>
      </c>
      <c r="D84" s="10"/>
      <c r="E84" s="10"/>
    </row>
    <row r="85" spans="1:5" ht="24" x14ac:dyDescent="0.2">
      <c r="A85" s="7">
        <v>80</v>
      </c>
      <c r="B85" s="8" t="s">
        <v>161</v>
      </c>
      <c r="C85" s="28" t="s">
        <v>162</v>
      </c>
      <c r="D85" s="10"/>
      <c r="E85" s="10"/>
    </row>
    <row r="86" spans="1:5" ht="24" x14ac:dyDescent="0.2">
      <c r="A86" s="7">
        <v>81</v>
      </c>
      <c r="B86" s="8" t="s">
        <v>163</v>
      </c>
      <c r="C86" s="28" t="s">
        <v>164</v>
      </c>
      <c r="D86" s="10"/>
      <c r="E86" s="10"/>
    </row>
    <row r="87" spans="1:5" ht="24" x14ac:dyDescent="0.2">
      <c r="A87" s="7">
        <v>82</v>
      </c>
      <c r="B87" s="8" t="s">
        <v>165</v>
      </c>
      <c r="C87" s="28" t="s">
        <v>166</v>
      </c>
      <c r="D87" s="10"/>
      <c r="E87" s="10"/>
    </row>
    <row r="88" spans="1:5" x14ac:dyDescent="0.2">
      <c r="A88" s="7">
        <v>83</v>
      </c>
      <c r="B88" s="12" t="s">
        <v>167</v>
      </c>
      <c r="C88" s="28" t="s">
        <v>168</v>
      </c>
      <c r="D88" s="10">
        <v>25624016</v>
      </c>
      <c r="E88" s="10"/>
    </row>
    <row r="89" spans="1:5" x14ac:dyDescent="0.2">
      <c r="A89" s="7">
        <v>84</v>
      </c>
      <c r="B89" s="8" t="s">
        <v>169</v>
      </c>
      <c r="C89" s="28" t="s">
        <v>170</v>
      </c>
      <c r="D89" s="10">
        <v>28738881</v>
      </c>
      <c r="E89" s="10"/>
    </row>
    <row r="90" spans="1:5" x14ac:dyDescent="0.2">
      <c r="A90" s="7">
        <v>85</v>
      </c>
      <c r="B90" s="12" t="s">
        <v>171</v>
      </c>
      <c r="C90" s="28" t="s">
        <v>172</v>
      </c>
      <c r="D90" s="10">
        <v>8827283</v>
      </c>
      <c r="E90" s="10">
        <v>249337</v>
      </c>
    </row>
    <row r="91" spans="1:5" x14ac:dyDescent="0.2">
      <c r="A91" s="7">
        <v>86</v>
      </c>
      <c r="B91" s="14" t="s">
        <v>173</v>
      </c>
      <c r="C91" s="30" t="s">
        <v>174</v>
      </c>
      <c r="D91" s="10">
        <v>5356757</v>
      </c>
      <c r="E91" s="10"/>
    </row>
    <row r="92" spans="1:5" x14ac:dyDescent="0.2">
      <c r="A92" s="7">
        <v>87</v>
      </c>
      <c r="B92" s="8" t="s">
        <v>175</v>
      </c>
      <c r="C92" s="28" t="s">
        <v>176</v>
      </c>
      <c r="D92" s="10">
        <v>31712238</v>
      </c>
      <c r="E92" s="10"/>
    </row>
    <row r="93" spans="1:5" x14ac:dyDescent="0.2">
      <c r="A93" s="7">
        <v>88</v>
      </c>
      <c r="B93" s="8" t="s">
        <v>177</v>
      </c>
      <c r="C93" s="28" t="s">
        <v>178</v>
      </c>
      <c r="D93" s="10">
        <v>31789556</v>
      </c>
      <c r="E93" s="10">
        <v>324031</v>
      </c>
    </row>
    <row r="94" spans="1:5" ht="13.5" customHeight="1" x14ac:dyDescent="0.2">
      <c r="A94" s="7">
        <v>89</v>
      </c>
      <c r="B94" s="14" t="s">
        <v>179</v>
      </c>
      <c r="C94" s="30" t="s">
        <v>180</v>
      </c>
      <c r="D94" s="10">
        <v>22591758</v>
      </c>
      <c r="E94" s="10"/>
    </row>
    <row r="95" spans="1:5" ht="14.25" customHeight="1" x14ac:dyDescent="0.2">
      <c r="A95" s="7">
        <v>90</v>
      </c>
      <c r="B95" s="8" t="s">
        <v>181</v>
      </c>
      <c r="C95" s="28" t="s">
        <v>182</v>
      </c>
      <c r="D95" s="10">
        <v>10970629</v>
      </c>
      <c r="E95" s="10">
        <v>210039</v>
      </c>
    </row>
    <row r="96" spans="1:5" x14ac:dyDescent="0.2">
      <c r="A96" s="7">
        <v>91</v>
      </c>
      <c r="B96" s="14" t="s">
        <v>183</v>
      </c>
      <c r="C96" s="30" t="s">
        <v>184</v>
      </c>
      <c r="D96" s="10"/>
      <c r="E96" s="10"/>
    </row>
    <row r="97" spans="1:5" x14ac:dyDescent="0.2">
      <c r="A97" s="7">
        <v>92</v>
      </c>
      <c r="B97" s="11" t="s">
        <v>185</v>
      </c>
      <c r="C97" s="28" t="s">
        <v>186</v>
      </c>
      <c r="D97" s="10"/>
      <c r="E97" s="10"/>
    </row>
    <row r="98" spans="1:5" x14ac:dyDescent="0.2">
      <c r="A98" s="7">
        <v>93</v>
      </c>
      <c r="B98" s="12" t="s">
        <v>187</v>
      </c>
      <c r="C98" s="28" t="s">
        <v>188</v>
      </c>
      <c r="D98" s="10">
        <v>1046592</v>
      </c>
      <c r="E98" s="10"/>
    </row>
    <row r="99" spans="1:5" ht="24" x14ac:dyDescent="0.2">
      <c r="A99" s="7">
        <v>94</v>
      </c>
      <c r="B99" s="11" t="s">
        <v>189</v>
      </c>
      <c r="C99" s="29" t="s">
        <v>190</v>
      </c>
      <c r="D99" s="10"/>
      <c r="E99" s="10"/>
    </row>
    <row r="100" spans="1:5" x14ac:dyDescent="0.2">
      <c r="A100" s="7">
        <v>95</v>
      </c>
      <c r="B100" s="11" t="s">
        <v>191</v>
      </c>
      <c r="C100" s="30" t="s">
        <v>192</v>
      </c>
      <c r="D100" s="10">
        <v>1420467</v>
      </c>
      <c r="E100" s="10">
        <v>671305</v>
      </c>
    </row>
    <row r="101" spans="1:5" x14ac:dyDescent="0.2">
      <c r="A101" s="7">
        <v>96</v>
      </c>
      <c r="B101" s="12" t="s">
        <v>193</v>
      </c>
      <c r="C101" s="28" t="s">
        <v>194</v>
      </c>
      <c r="D101" s="10">
        <v>5155535</v>
      </c>
      <c r="E101" s="10">
        <v>1436304</v>
      </c>
    </row>
    <row r="102" spans="1:5" x14ac:dyDescent="0.2">
      <c r="A102" s="7">
        <v>97</v>
      </c>
      <c r="B102" s="11" t="s">
        <v>195</v>
      </c>
      <c r="C102" s="33" t="s">
        <v>196</v>
      </c>
      <c r="D102" s="10">
        <v>6134387</v>
      </c>
      <c r="E102" s="10">
        <v>1955585</v>
      </c>
    </row>
    <row r="103" spans="1:5" x14ac:dyDescent="0.2">
      <c r="A103" s="7">
        <v>98</v>
      </c>
      <c r="B103" s="12" t="s">
        <v>197</v>
      </c>
      <c r="C103" s="28" t="s">
        <v>198</v>
      </c>
      <c r="D103" s="10">
        <v>6574718</v>
      </c>
      <c r="E103" s="10">
        <v>17202</v>
      </c>
    </row>
    <row r="104" spans="1:5" x14ac:dyDescent="0.2">
      <c r="A104" s="7">
        <v>99</v>
      </c>
      <c r="B104" s="12" t="s">
        <v>199</v>
      </c>
      <c r="C104" s="28" t="s">
        <v>200</v>
      </c>
      <c r="D104" s="10">
        <v>17307084</v>
      </c>
      <c r="E104" s="10">
        <v>4037075</v>
      </c>
    </row>
    <row r="105" spans="1:5" x14ac:dyDescent="0.2">
      <c r="A105" s="7">
        <v>100</v>
      </c>
      <c r="B105" s="11" t="s">
        <v>201</v>
      </c>
      <c r="C105" s="30" t="s">
        <v>202</v>
      </c>
      <c r="D105" s="10">
        <v>7902225</v>
      </c>
      <c r="E105" s="10">
        <v>352752</v>
      </c>
    </row>
    <row r="106" spans="1:5" x14ac:dyDescent="0.2">
      <c r="A106" s="7">
        <v>101</v>
      </c>
      <c r="B106" s="11" t="s">
        <v>203</v>
      </c>
      <c r="C106" s="29" t="s">
        <v>204</v>
      </c>
      <c r="D106" s="10">
        <v>9861546</v>
      </c>
      <c r="E106" s="10">
        <v>942105</v>
      </c>
    </row>
    <row r="107" spans="1:5" x14ac:dyDescent="0.2">
      <c r="A107" s="7">
        <v>102</v>
      </c>
      <c r="B107" s="8" t="s">
        <v>205</v>
      </c>
      <c r="C107" s="29" t="s">
        <v>206</v>
      </c>
      <c r="D107" s="10">
        <v>20055449</v>
      </c>
      <c r="E107" s="10">
        <v>1323497</v>
      </c>
    </row>
    <row r="108" spans="1:5" x14ac:dyDescent="0.2">
      <c r="A108" s="7">
        <v>103</v>
      </c>
      <c r="B108" s="8" t="s">
        <v>207</v>
      </c>
      <c r="C108" s="29" t="s">
        <v>208</v>
      </c>
      <c r="D108" s="10">
        <v>16997656</v>
      </c>
      <c r="E108" s="10">
        <v>1292804</v>
      </c>
    </row>
    <row r="109" spans="1:5" x14ac:dyDescent="0.2">
      <c r="A109" s="7">
        <v>104</v>
      </c>
      <c r="B109" s="12" t="s">
        <v>209</v>
      </c>
      <c r="C109" s="28" t="s">
        <v>210</v>
      </c>
      <c r="D109" s="10">
        <v>6022717</v>
      </c>
      <c r="E109" s="10">
        <v>129096</v>
      </c>
    </row>
    <row r="110" spans="1:5" x14ac:dyDescent="0.2">
      <c r="A110" s="7">
        <v>105</v>
      </c>
      <c r="B110" s="14" t="s">
        <v>211</v>
      </c>
      <c r="C110" s="30" t="s">
        <v>212</v>
      </c>
      <c r="D110" s="10">
        <v>9501353</v>
      </c>
      <c r="E110" s="10">
        <v>0</v>
      </c>
    </row>
    <row r="111" spans="1:5" x14ac:dyDescent="0.2">
      <c r="A111" s="7">
        <v>106</v>
      </c>
      <c r="B111" s="8" t="s">
        <v>213</v>
      </c>
      <c r="C111" s="29" t="s">
        <v>214</v>
      </c>
      <c r="D111" s="10">
        <v>9077852</v>
      </c>
      <c r="E111" s="10">
        <v>833707</v>
      </c>
    </row>
    <row r="112" spans="1:5" x14ac:dyDescent="0.2">
      <c r="A112" s="7">
        <v>107</v>
      </c>
      <c r="B112" s="11" t="s">
        <v>215</v>
      </c>
      <c r="C112" s="29" t="s">
        <v>216</v>
      </c>
      <c r="D112" s="10">
        <v>9195309</v>
      </c>
      <c r="E112" s="10">
        <v>704809</v>
      </c>
    </row>
    <row r="113" spans="1:5" x14ac:dyDescent="0.2">
      <c r="A113" s="7">
        <v>108</v>
      </c>
      <c r="B113" s="12" t="s">
        <v>217</v>
      </c>
      <c r="C113" s="28" t="s">
        <v>218</v>
      </c>
      <c r="D113" s="10">
        <v>7045329</v>
      </c>
      <c r="E113" s="10">
        <v>25060</v>
      </c>
    </row>
    <row r="114" spans="1:5" ht="12" customHeight="1" x14ac:dyDescent="0.2">
      <c r="A114" s="7">
        <v>109</v>
      </c>
      <c r="B114" s="12" t="s">
        <v>219</v>
      </c>
      <c r="C114" s="28" t="s">
        <v>220</v>
      </c>
      <c r="D114" s="10">
        <v>10031086</v>
      </c>
      <c r="E114" s="10">
        <v>2384312</v>
      </c>
    </row>
    <row r="115" spans="1:5" x14ac:dyDescent="0.2">
      <c r="A115" s="7">
        <v>110</v>
      </c>
      <c r="B115" s="8" t="s">
        <v>221</v>
      </c>
      <c r="C115" s="29" t="s">
        <v>222</v>
      </c>
      <c r="D115" s="10">
        <v>17336173</v>
      </c>
      <c r="E115" s="10">
        <v>160206</v>
      </c>
    </row>
    <row r="116" spans="1:5" x14ac:dyDescent="0.2">
      <c r="A116" s="7">
        <v>111</v>
      </c>
      <c r="B116" s="11" t="s">
        <v>223</v>
      </c>
      <c r="C116" s="29" t="s">
        <v>224</v>
      </c>
      <c r="D116" s="10">
        <v>8146968</v>
      </c>
      <c r="E116" s="10">
        <v>236203</v>
      </c>
    </row>
    <row r="117" spans="1:5" x14ac:dyDescent="0.2">
      <c r="A117" s="7">
        <v>112</v>
      </c>
      <c r="B117" s="8" t="s">
        <v>225</v>
      </c>
      <c r="C117" s="28" t="s">
        <v>226</v>
      </c>
      <c r="D117" s="10"/>
      <c r="E117" s="10"/>
    </row>
    <row r="118" spans="1:5" x14ac:dyDescent="0.2">
      <c r="A118" s="7">
        <v>113</v>
      </c>
      <c r="B118" s="8" t="s">
        <v>227</v>
      </c>
      <c r="C118" s="29" t="s">
        <v>228</v>
      </c>
      <c r="D118" s="10"/>
      <c r="E118" s="10"/>
    </row>
    <row r="119" spans="1:5" x14ac:dyDescent="0.2">
      <c r="A119" s="7">
        <v>114</v>
      </c>
      <c r="B119" s="12" t="s">
        <v>229</v>
      </c>
      <c r="C119" s="28" t="s">
        <v>230</v>
      </c>
      <c r="D119" s="10"/>
      <c r="E119" s="10"/>
    </row>
    <row r="120" spans="1:5" ht="13.5" customHeight="1" x14ac:dyDescent="0.2">
      <c r="A120" s="7">
        <v>115</v>
      </c>
      <c r="B120" s="12" t="s">
        <v>231</v>
      </c>
      <c r="C120" s="28" t="s">
        <v>232</v>
      </c>
      <c r="D120" s="10"/>
      <c r="E120" s="10"/>
    </row>
    <row r="121" spans="1:5" x14ac:dyDescent="0.2">
      <c r="A121" s="7">
        <v>116</v>
      </c>
      <c r="B121" s="12" t="s">
        <v>233</v>
      </c>
      <c r="C121" s="28" t="s">
        <v>234</v>
      </c>
      <c r="D121" s="10"/>
      <c r="E121" s="10"/>
    </row>
    <row r="122" spans="1:5" ht="24" x14ac:dyDescent="0.2">
      <c r="A122" s="7">
        <v>117</v>
      </c>
      <c r="B122" s="12" t="s">
        <v>235</v>
      </c>
      <c r="C122" s="28" t="s">
        <v>236</v>
      </c>
      <c r="D122" s="10"/>
      <c r="E122" s="10"/>
    </row>
    <row r="123" spans="1:5" x14ac:dyDescent="0.2">
      <c r="A123" s="7">
        <v>118</v>
      </c>
      <c r="B123" s="12" t="s">
        <v>237</v>
      </c>
      <c r="C123" s="28" t="s">
        <v>238</v>
      </c>
      <c r="D123" s="10"/>
      <c r="E123" s="10"/>
    </row>
    <row r="124" spans="1:5" ht="12.75" customHeight="1" x14ac:dyDescent="0.2">
      <c r="A124" s="7">
        <v>119</v>
      </c>
      <c r="B124" s="12" t="s">
        <v>239</v>
      </c>
      <c r="C124" s="28" t="s">
        <v>240</v>
      </c>
      <c r="D124" s="10"/>
      <c r="E124" s="10"/>
    </row>
    <row r="125" spans="1:5" x14ac:dyDescent="0.2">
      <c r="A125" s="7">
        <v>120</v>
      </c>
      <c r="B125" s="22" t="s">
        <v>241</v>
      </c>
      <c r="C125" s="34" t="s">
        <v>242</v>
      </c>
      <c r="D125" s="10"/>
      <c r="E125" s="10"/>
    </row>
    <row r="126" spans="1:5" x14ac:dyDescent="0.2">
      <c r="A126" s="7">
        <v>121</v>
      </c>
      <c r="B126" s="11" t="s">
        <v>243</v>
      </c>
      <c r="C126" s="29" t="s">
        <v>244</v>
      </c>
      <c r="D126" s="10"/>
      <c r="E126" s="10"/>
    </row>
    <row r="127" spans="1:5" x14ac:dyDescent="0.2">
      <c r="A127" s="7">
        <v>122</v>
      </c>
      <c r="B127" s="12" t="s">
        <v>245</v>
      </c>
      <c r="C127" s="28" t="s">
        <v>246</v>
      </c>
      <c r="D127" s="10"/>
      <c r="E127" s="10"/>
    </row>
    <row r="128" spans="1:5" x14ac:dyDescent="0.2">
      <c r="A128" s="7">
        <v>123</v>
      </c>
      <c r="B128" s="8" t="s">
        <v>247</v>
      </c>
      <c r="C128" s="35" t="s">
        <v>248</v>
      </c>
      <c r="D128" s="10"/>
      <c r="E128" s="10"/>
    </row>
    <row r="129" spans="1:5" ht="24" x14ac:dyDescent="0.2">
      <c r="A129" s="7">
        <v>124</v>
      </c>
      <c r="B129" s="12" t="s">
        <v>249</v>
      </c>
      <c r="C129" s="28" t="s">
        <v>250</v>
      </c>
      <c r="D129" s="10"/>
      <c r="E129" s="10"/>
    </row>
    <row r="130" spans="1:5" ht="21.75" customHeight="1" x14ac:dyDescent="0.2">
      <c r="A130" s="7">
        <v>125</v>
      </c>
      <c r="B130" s="12" t="s">
        <v>251</v>
      </c>
      <c r="C130" s="28" t="s">
        <v>252</v>
      </c>
      <c r="D130" s="10"/>
      <c r="E130" s="10"/>
    </row>
    <row r="131" spans="1:5" x14ac:dyDescent="0.2">
      <c r="A131" s="7">
        <v>126</v>
      </c>
      <c r="B131" s="11" t="s">
        <v>253</v>
      </c>
      <c r="C131" s="28" t="s">
        <v>254</v>
      </c>
      <c r="D131" s="10"/>
      <c r="E131" s="10"/>
    </row>
    <row r="132" spans="1:5" x14ac:dyDescent="0.2">
      <c r="A132" s="7">
        <v>127</v>
      </c>
      <c r="B132" s="14" t="s">
        <v>255</v>
      </c>
      <c r="C132" s="30" t="s">
        <v>256</v>
      </c>
      <c r="D132" s="10"/>
      <c r="E132" s="10"/>
    </row>
    <row r="133" spans="1:5" x14ac:dyDescent="0.2">
      <c r="A133" s="7">
        <v>128</v>
      </c>
      <c r="B133" s="12" t="s">
        <v>257</v>
      </c>
      <c r="C133" s="28" t="s">
        <v>258</v>
      </c>
      <c r="D133" s="10"/>
      <c r="E133" s="10"/>
    </row>
    <row r="134" spans="1:5" ht="24" customHeight="1" x14ac:dyDescent="0.2">
      <c r="A134" s="7">
        <v>129</v>
      </c>
      <c r="B134" s="8" t="s">
        <v>259</v>
      </c>
      <c r="C134" s="29" t="s">
        <v>260</v>
      </c>
      <c r="D134" s="10"/>
      <c r="E134" s="10"/>
    </row>
    <row r="135" spans="1:5" x14ac:dyDescent="0.2">
      <c r="A135" s="7">
        <v>130</v>
      </c>
      <c r="B135" s="11" t="s">
        <v>261</v>
      </c>
      <c r="C135" s="29" t="s">
        <v>262</v>
      </c>
      <c r="D135" s="10"/>
      <c r="E135" s="10"/>
    </row>
    <row r="136" spans="1:5" x14ac:dyDescent="0.2">
      <c r="A136" s="7">
        <v>131</v>
      </c>
      <c r="B136" s="12" t="s">
        <v>263</v>
      </c>
      <c r="C136" s="28" t="s">
        <v>264</v>
      </c>
      <c r="D136" s="10"/>
      <c r="E136" s="10"/>
    </row>
    <row r="137" spans="1:5" x14ac:dyDescent="0.2">
      <c r="A137" s="7">
        <v>132</v>
      </c>
      <c r="B137" s="12" t="s">
        <v>265</v>
      </c>
      <c r="C137" s="28" t="s">
        <v>266</v>
      </c>
      <c r="D137" s="10"/>
      <c r="E137" s="10"/>
    </row>
    <row r="138" spans="1:5" ht="13.5" customHeight="1" x14ac:dyDescent="0.2">
      <c r="A138" s="7">
        <v>133</v>
      </c>
      <c r="B138" s="12" t="s">
        <v>267</v>
      </c>
      <c r="C138" s="28" t="s">
        <v>268</v>
      </c>
      <c r="D138" s="10"/>
      <c r="E138" s="10"/>
    </row>
    <row r="139" spans="1:5" x14ac:dyDescent="0.2">
      <c r="A139" s="7">
        <v>134</v>
      </c>
      <c r="B139" s="12" t="s">
        <v>269</v>
      </c>
      <c r="C139" s="28" t="s">
        <v>270</v>
      </c>
      <c r="D139" s="10"/>
      <c r="E139" s="10"/>
    </row>
    <row r="140" spans="1:5" x14ac:dyDescent="0.2">
      <c r="A140" s="7">
        <v>135</v>
      </c>
      <c r="B140" s="12" t="s">
        <v>271</v>
      </c>
      <c r="C140" s="28" t="s">
        <v>272</v>
      </c>
      <c r="D140" s="10">
        <v>349750</v>
      </c>
      <c r="E140" s="10"/>
    </row>
    <row r="141" spans="1:5" x14ac:dyDescent="0.2">
      <c r="A141" s="7">
        <v>136</v>
      </c>
      <c r="B141" s="8" t="s">
        <v>273</v>
      </c>
      <c r="C141" s="29" t="s">
        <v>274</v>
      </c>
      <c r="D141" s="10">
        <v>26014106</v>
      </c>
      <c r="E141" s="10"/>
    </row>
    <row r="142" spans="1:5" ht="10.5" customHeight="1" x14ac:dyDescent="0.2">
      <c r="A142" s="7">
        <v>137</v>
      </c>
      <c r="B142" s="12" t="s">
        <v>275</v>
      </c>
      <c r="C142" s="28" t="s">
        <v>276</v>
      </c>
      <c r="D142" s="10">
        <v>8989251</v>
      </c>
      <c r="E142" s="10"/>
    </row>
    <row r="143" spans="1:5" x14ac:dyDescent="0.2">
      <c r="A143" s="7">
        <v>138</v>
      </c>
      <c r="B143" s="8" t="s">
        <v>277</v>
      </c>
      <c r="C143" s="28" t="s">
        <v>278</v>
      </c>
      <c r="D143" s="10"/>
      <c r="E143" s="10"/>
    </row>
    <row r="144" spans="1:5" x14ac:dyDescent="0.2">
      <c r="A144" s="7">
        <v>139</v>
      </c>
      <c r="B144" s="14" t="s">
        <v>279</v>
      </c>
      <c r="C144" s="30" t="s">
        <v>280</v>
      </c>
      <c r="D144" s="10"/>
      <c r="E144" s="10"/>
    </row>
    <row r="145" spans="1:5" x14ac:dyDescent="0.2">
      <c r="A145" s="7">
        <v>140</v>
      </c>
      <c r="B145" s="12" t="s">
        <v>281</v>
      </c>
      <c r="C145" s="28" t="s">
        <v>282</v>
      </c>
      <c r="D145" s="10"/>
      <c r="E145" s="10"/>
    </row>
    <row r="146" spans="1:5" x14ac:dyDescent="0.2">
      <c r="A146" s="7">
        <v>141</v>
      </c>
      <c r="B146" s="12" t="s">
        <v>283</v>
      </c>
      <c r="C146" s="28" t="s">
        <v>284</v>
      </c>
      <c r="D146" s="10"/>
      <c r="E146" s="10"/>
    </row>
    <row r="147" spans="1:5" x14ac:dyDescent="0.2">
      <c r="A147" s="7">
        <v>142</v>
      </c>
      <c r="B147" s="12" t="s">
        <v>285</v>
      </c>
      <c r="C147" s="28" t="s">
        <v>286</v>
      </c>
      <c r="D147" s="10"/>
      <c r="E147" s="10"/>
    </row>
    <row r="148" spans="1:5" x14ac:dyDescent="0.2">
      <c r="A148" s="7">
        <v>143</v>
      </c>
      <c r="B148" s="14" t="s">
        <v>287</v>
      </c>
      <c r="C148" s="30" t="s">
        <v>288</v>
      </c>
      <c r="D148" s="10">
        <v>22055666</v>
      </c>
      <c r="E148" s="10"/>
    </row>
    <row r="149" spans="1:5" x14ac:dyDescent="0.2">
      <c r="A149" s="7">
        <v>144</v>
      </c>
      <c r="B149" s="11" t="s">
        <v>289</v>
      </c>
      <c r="C149" s="30" t="s">
        <v>290</v>
      </c>
      <c r="D149" s="10">
        <v>57945400</v>
      </c>
      <c r="E149" s="10">
        <v>2535681</v>
      </c>
    </row>
    <row r="150" spans="1:5" x14ac:dyDescent="0.2">
      <c r="A150" s="7">
        <v>145</v>
      </c>
      <c r="B150" s="12" t="s">
        <v>291</v>
      </c>
      <c r="C150" s="28" t="s">
        <v>292</v>
      </c>
      <c r="D150" s="10">
        <v>1853670</v>
      </c>
      <c r="E150" s="10"/>
    </row>
    <row r="151" spans="1:5" x14ac:dyDescent="0.2">
      <c r="A151" s="7">
        <v>146</v>
      </c>
      <c r="B151" s="8" t="s">
        <v>293</v>
      </c>
      <c r="C151" s="29" t="s">
        <v>294</v>
      </c>
      <c r="D151" s="10"/>
      <c r="E151" s="10"/>
    </row>
    <row r="152" spans="1:5" x14ac:dyDescent="0.2">
      <c r="A152" s="7">
        <v>147</v>
      </c>
      <c r="B152" s="8" t="s">
        <v>295</v>
      </c>
      <c r="C152" s="29" t="s">
        <v>296</v>
      </c>
      <c r="D152" s="10"/>
      <c r="E152" s="10"/>
    </row>
    <row r="153" spans="1:5" ht="12.75" x14ac:dyDescent="0.2">
      <c r="A153" s="7">
        <v>148</v>
      </c>
      <c r="B153" s="25" t="s">
        <v>297</v>
      </c>
      <c r="C153" s="26" t="s">
        <v>298</v>
      </c>
      <c r="D153" s="10"/>
      <c r="E153" s="10"/>
    </row>
  </sheetData>
  <mergeCells count="5"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4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13" sqref="K13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9" ht="26.25" customHeight="1" x14ac:dyDescent="0.2">
      <c r="A2" s="178" t="s">
        <v>366</v>
      </c>
      <c r="B2" s="178"/>
      <c r="C2" s="178"/>
      <c r="D2" s="178"/>
      <c r="E2" s="178"/>
      <c r="F2" s="178"/>
      <c r="G2" s="178"/>
      <c r="H2" s="178"/>
      <c r="I2" s="178"/>
    </row>
    <row r="3" spans="1:9" x14ac:dyDescent="0.2">
      <c r="C3" s="4"/>
      <c r="I3" s="3" t="s">
        <v>326</v>
      </c>
    </row>
    <row r="4" spans="1:9" s="5" customFormat="1" ht="24.75" customHeight="1" x14ac:dyDescent="0.2">
      <c r="A4" s="181" t="s">
        <v>0</v>
      </c>
      <c r="B4" s="181" t="s">
        <v>1</v>
      </c>
      <c r="C4" s="181" t="s">
        <v>2</v>
      </c>
      <c r="D4" s="180" t="s">
        <v>329</v>
      </c>
      <c r="E4" s="180"/>
      <c r="F4" s="180"/>
      <c r="G4" s="180"/>
      <c r="H4" s="180"/>
      <c r="I4" s="180"/>
    </row>
    <row r="5" spans="1:9" ht="61.5" customHeight="1" x14ac:dyDescent="0.2">
      <c r="A5" s="218"/>
      <c r="B5" s="218"/>
      <c r="C5" s="218"/>
      <c r="D5" s="180" t="s">
        <v>319</v>
      </c>
      <c r="E5" s="180" t="s">
        <v>367</v>
      </c>
      <c r="F5" s="180"/>
      <c r="G5" s="180" t="s">
        <v>327</v>
      </c>
      <c r="H5" s="180"/>
      <c r="I5" s="180" t="s">
        <v>328</v>
      </c>
    </row>
    <row r="6" spans="1:9" ht="44.25" customHeight="1" x14ac:dyDescent="0.2">
      <c r="A6" s="182"/>
      <c r="B6" s="182"/>
      <c r="C6" s="182"/>
      <c r="D6" s="180"/>
      <c r="E6" s="93" t="s">
        <v>319</v>
      </c>
      <c r="F6" s="93" t="s">
        <v>330</v>
      </c>
      <c r="G6" s="93" t="s">
        <v>319</v>
      </c>
      <c r="H6" s="93" t="s">
        <v>330</v>
      </c>
      <c r="I6" s="180"/>
    </row>
    <row r="7" spans="1:9" ht="12" customHeight="1" x14ac:dyDescent="0.2">
      <c r="A7" s="7">
        <v>1</v>
      </c>
      <c r="B7" s="8" t="s">
        <v>3</v>
      </c>
      <c r="C7" s="29" t="s">
        <v>4</v>
      </c>
      <c r="D7" s="43">
        <f>E7+G7+I7</f>
        <v>33808515</v>
      </c>
      <c r="E7" s="43">
        <v>0</v>
      </c>
      <c r="F7" s="43">
        <v>0</v>
      </c>
      <c r="G7" s="43">
        <v>10227043</v>
      </c>
      <c r="H7" s="43">
        <v>4700833</v>
      </c>
      <c r="I7" s="43">
        <v>23581472</v>
      </c>
    </row>
    <row r="8" spans="1:9" x14ac:dyDescent="0.2">
      <c r="A8" s="7">
        <v>2</v>
      </c>
      <c r="B8" s="11" t="s">
        <v>5</v>
      </c>
      <c r="C8" s="29" t="s">
        <v>6</v>
      </c>
      <c r="D8" s="43">
        <f t="shared" ref="D8:D71" si="0">E8+G8+I8</f>
        <v>37022305</v>
      </c>
      <c r="E8" s="43">
        <v>0</v>
      </c>
      <c r="F8" s="43">
        <v>0</v>
      </c>
      <c r="G8" s="43">
        <v>12413609</v>
      </c>
      <c r="H8" s="43">
        <v>9270223</v>
      </c>
      <c r="I8" s="43">
        <v>24608696</v>
      </c>
    </row>
    <row r="9" spans="1:9" x14ac:dyDescent="0.2">
      <c r="A9" s="7">
        <v>3</v>
      </c>
      <c r="B9" s="12" t="s">
        <v>7</v>
      </c>
      <c r="C9" s="28" t="s">
        <v>8</v>
      </c>
      <c r="D9" s="43">
        <f t="shared" si="0"/>
        <v>122219305</v>
      </c>
      <c r="E9" s="43">
        <v>5415961</v>
      </c>
      <c r="F9" s="43">
        <v>0</v>
      </c>
      <c r="G9" s="43">
        <v>51181810</v>
      </c>
      <c r="H9" s="43">
        <v>33140646</v>
      </c>
      <c r="I9" s="43">
        <v>65621534</v>
      </c>
    </row>
    <row r="10" spans="1:9" ht="14.25" customHeight="1" x14ac:dyDescent="0.2">
      <c r="A10" s="7">
        <v>4</v>
      </c>
      <c r="B10" s="8" t="s">
        <v>9</v>
      </c>
      <c r="C10" s="29" t="s">
        <v>10</v>
      </c>
      <c r="D10" s="43">
        <f t="shared" si="0"/>
        <v>38811006</v>
      </c>
      <c r="E10" s="43">
        <v>0</v>
      </c>
      <c r="F10" s="43">
        <v>0</v>
      </c>
      <c r="G10" s="43">
        <v>13021621</v>
      </c>
      <c r="H10" s="43">
        <v>9366612</v>
      </c>
      <c r="I10" s="43">
        <v>25789385</v>
      </c>
    </row>
    <row r="11" spans="1:9" x14ac:dyDescent="0.2">
      <c r="A11" s="7">
        <v>5</v>
      </c>
      <c r="B11" s="8" t="s">
        <v>11</v>
      </c>
      <c r="C11" s="29" t="s">
        <v>12</v>
      </c>
      <c r="D11" s="43">
        <f t="shared" si="0"/>
        <v>41331239</v>
      </c>
      <c r="E11" s="43">
        <v>0</v>
      </c>
      <c r="F11" s="43">
        <v>0</v>
      </c>
      <c r="G11" s="43">
        <v>14702577</v>
      </c>
      <c r="H11" s="43">
        <v>11759494</v>
      </c>
      <c r="I11" s="43">
        <v>26628662</v>
      </c>
    </row>
    <row r="12" spans="1:9" x14ac:dyDescent="0.2">
      <c r="A12" s="7">
        <v>6</v>
      </c>
      <c r="B12" s="12" t="s">
        <v>13</v>
      </c>
      <c r="C12" s="28" t="s">
        <v>14</v>
      </c>
      <c r="D12" s="43">
        <f t="shared" si="0"/>
        <v>290364357</v>
      </c>
      <c r="E12" s="43">
        <v>9152710</v>
      </c>
      <c r="F12" s="43">
        <v>0</v>
      </c>
      <c r="G12" s="43">
        <v>96865446</v>
      </c>
      <c r="H12" s="43">
        <v>52176761</v>
      </c>
      <c r="I12" s="43">
        <v>184346201</v>
      </c>
    </row>
    <row r="13" spans="1:9" x14ac:dyDescent="0.2">
      <c r="A13" s="7">
        <v>7</v>
      </c>
      <c r="B13" s="14" t="s">
        <v>15</v>
      </c>
      <c r="C13" s="30" t="s">
        <v>16</v>
      </c>
      <c r="D13" s="43">
        <f t="shared" si="0"/>
        <v>112239729</v>
      </c>
      <c r="E13" s="43">
        <v>0</v>
      </c>
      <c r="F13" s="43">
        <v>0</v>
      </c>
      <c r="G13" s="43">
        <v>45622646</v>
      </c>
      <c r="H13" s="43">
        <v>32744362</v>
      </c>
      <c r="I13" s="43">
        <v>66617083</v>
      </c>
    </row>
    <row r="14" spans="1:9" x14ac:dyDescent="0.2">
      <c r="A14" s="7">
        <v>8</v>
      </c>
      <c r="B14" s="12" t="s">
        <v>17</v>
      </c>
      <c r="C14" s="28" t="s">
        <v>18</v>
      </c>
      <c r="D14" s="43">
        <f t="shared" si="0"/>
        <v>50712278</v>
      </c>
      <c r="E14" s="43">
        <v>0</v>
      </c>
      <c r="F14" s="43">
        <v>0</v>
      </c>
      <c r="G14" s="43">
        <v>22321848</v>
      </c>
      <c r="H14" s="43">
        <v>18880582</v>
      </c>
      <c r="I14" s="43">
        <v>28390430</v>
      </c>
    </row>
    <row r="15" spans="1:9" x14ac:dyDescent="0.2">
      <c r="A15" s="7">
        <v>9</v>
      </c>
      <c r="B15" s="12" t="s">
        <v>19</v>
      </c>
      <c r="C15" s="28" t="s">
        <v>20</v>
      </c>
      <c r="D15" s="43">
        <f t="shared" si="0"/>
        <v>39203240</v>
      </c>
      <c r="E15" s="43">
        <v>0</v>
      </c>
      <c r="F15" s="43">
        <v>0</v>
      </c>
      <c r="G15" s="43">
        <v>13918870</v>
      </c>
      <c r="H15" s="43">
        <v>9077057</v>
      </c>
      <c r="I15" s="43">
        <v>25284370</v>
      </c>
    </row>
    <row r="16" spans="1:9" x14ac:dyDescent="0.2">
      <c r="A16" s="7">
        <v>10</v>
      </c>
      <c r="B16" s="12" t="s">
        <v>21</v>
      </c>
      <c r="C16" s="28" t="s">
        <v>22</v>
      </c>
      <c r="D16" s="43">
        <f t="shared" si="0"/>
        <v>49153424</v>
      </c>
      <c r="E16" s="43">
        <v>0</v>
      </c>
      <c r="F16" s="43">
        <v>0</v>
      </c>
      <c r="G16" s="43">
        <v>17091447</v>
      </c>
      <c r="H16" s="43">
        <v>9202680</v>
      </c>
      <c r="I16" s="43">
        <v>32061977</v>
      </c>
    </row>
    <row r="17" spans="1:9" x14ac:dyDescent="0.2">
      <c r="A17" s="7">
        <v>11</v>
      </c>
      <c r="B17" s="12" t="s">
        <v>23</v>
      </c>
      <c r="C17" s="28" t="s">
        <v>24</v>
      </c>
      <c r="D17" s="43">
        <f t="shared" si="0"/>
        <v>38657170</v>
      </c>
      <c r="E17" s="43">
        <v>0</v>
      </c>
      <c r="F17" s="43">
        <v>0</v>
      </c>
      <c r="G17" s="43">
        <v>12619428</v>
      </c>
      <c r="H17" s="43">
        <v>6993097</v>
      </c>
      <c r="I17" s="43">
        <v>26037742</v>
      </c>
    </row>
    <row r="18" spans="1:9" x14ac:dyDescent="0.2">
      <c r="A18" s="7">
        <v>12</v>
      </c>
      <c r="B18" s="12" t="s">
        <v>25</v>
      </c>
      <c r="C18" s="28" t="s">
        <v>26</v>
      </c>
      <c r="D18" s="43">
        <f t="shared" si="0"/>
        <v>86904016</v>
      </c>
      <c r="E18" s="43">
        <v>0</v>
      </c>
      <c r="F18" s="43">
        <v>0</v>
      </c>
      <c r="G18" s="43">
        <v>34714773</v>
      </c>
      <c r="H18" s="43">
        <v>26626048</v>
      </c>
      <c r="I18" s="43">
        <v>52189243</v>
      </c>
    </row>
    <row r="19" spans="1:9" x14ac:dyDescent="0.2">
      <c r="A19" s="7">
        <v>13</v>
      </c>
      <c r="B19" s="8" t="s">
        <v>27</v>
      </c>
      <c r="C19" s="28" t="s">
        <v>28</v>
      </c>
      <c r="D19" s="43">
        <f t="shared" si="0"/>
        <v>73011</v>
      </c>
      <c r="E19" s="43">
        <v>73011</v>
      </c>
      <c r="F19" s="43">
        <v>9106</v>
      </c>
      <c r="G19" s="43">
        <v>0</v>
      </c>
      <c r="H19" s="43">
        <v>0</v>
      </c>
      <c r="I19" s="43">
        <v>0</v>
      </c>
    </row>
    <row r="20" spans="1:9" x14ac:dyDescent="0.2">
      <c r="A20" s="7">
        <v>14</v>
      </c>
      <c r="B20" s="8" t="s">
        <v>29</v>
      </c>
      <c r="C20" s="29" t="s">
        <v>30</v>
      </c>
      <c r="D20" s="43">
        <f t="shared" si="0"/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x14ac:dyDescent="0.2">
      <c r="A21" s="7">
        <v>15</v>
      </c>
      <c r="B21" s="12" t="s">
        <v>31</v>
      </c>
      <c r="C21" s="28" t="s">
        <v>32</v>
      </c>
      <c r="D21" s="43">
        <f t="shared" si="0"/>
        <v>49615678</v>
      </c>
      <c r="E21" s="43">
        <v>0</v>
      </c>
      <c r="F21" s="43">
        <v>0</v>
      </c>
      <c r="G21" s="43">
        <v>15688334</v>
      </c>
      <c r="H21" s="43">
        <v>11791740</v>
      </c>
      <c r="I21" s="43">
        <v>33927344</v>
      </c>
    </row>
    <row r="22" spans="1:9" x14ac:dyDescent="0.2">
      <c r="A22" s="7">
        <v>16</v>
      </c>
      <c r="B22" s="12" t="s">
        <v>33</v>
      </c>
      <c r="C22" s="28" t="s">
        <v>34</v>
      </c>
      <c r="D22" s="43">
        <f t="shared" si="0"/>
        <v>62800576</v>
      </c>
      <c r="E22" s="43">
        <v>0</v>
      </c>
      <c r="F22" s="43">
        <v>0</v>
      </c>
      <c r="G22" s="43">
        <v>13369313</v>
      </c>
      <c r="H22" s="43">
        <v>8508680</v>
      </c>
      <c r="I22" s="43">
        <v>49431263</v>
      </c>
    </row>
    <row r="23" spans="1:9" x14ac:dyDescent="0.2">
      <c r="A23" s="7">
        <v>17</v>
      </c>
      <c r="B23" s="12" t="s">
        <v>35</v>
      </c>
      <c r="C23" s="28" t="s">
        <v>36</v>
      </c>
      <c r="D23" s="43">
        <f t="shared" si="0"/>
        <v>105250926</v>
      </c>
      <c r="E23" s="43">
        <v>0</v>
      </c>
      <c r="F23" s="43">
        <v>0</v>
      </c>
      <c r="G23" s="43">
        <v>42661780</v>
      </c>
      <c r="H23" s="43">
        <v>31642101</v>
      </c>
      <c r="I23" s="43">
        <v>62589146</v>
      </c>
    </row>
    <row r="24" spans="1:9" x14ac:dyDescent="0.2">
      <c r="A24" s="7">
        <v>18</v>
      </c>
      <c r="B24" s="12" t="s">
        <v>37</v>
      </c>
      <c r="C24" s="28" t="s">
        <v>38</v>
      </c>
      <c r="D24" s="43">
        <f t="shared" si="0"/>
        <v>203252644</v>
      </c>
      <c r="E24" s="43">
        <v>7895446</v>
      </c>
      <c r="F24" s="43">
        <v>0</v>
      </c>
      <c r="G24" s="43">
        <v>77533158</v>
      </c>
      <c r="H24" s="43">
        <v>52127942</v>
      </c>
      <c r="I24" s="43">
        <v>117824040</v>
      </c>
    </row>
    <row r="25" spans="1:9" x14ac:dyDescent="0.2">
      <c r="A25" s="7">
        <v>19</v>
      </c>
      <c r="B25" s="8" t="s">
        <v>39</v>
      </c>
      <c r="C25" s="29" t="s">
        <v>40</v>
      </c>
      <c r="D25" s="43">
        <f t="shared" si="0"/>
        <v>36659729</v>
      </c>
      <c r="E25" s="43">
        <v>0</v>
      </c>
      <c r="F25" s="43">
        <v>0</v>
      </c>
      <c r="G25" s="43">
        <v>14890012</v>
      </c>
      <c r="H25" s="43">
        <v>8495667</v>
      </c>
      <c r="I25" s="43">
        <v>21769717</v>
      </c>
    </row>
    <row r="26" spans="1:9" x14ac:dyDescent="0.2">
      <c r="A26" s="7">
        <v>20</v>
      </c>
      <c r="B26" s="8" t="s">
        <v>41</v>
      </c>
      <c r="C26" s="29" t="s">
        <v>42</v>
      </c>
      <c r="D26" s="43">
        <f t="shared" si="0"/>
        <v>22879325</v>
      </c>
      <c r="E26" s="43">
        <v>0</v>
      </c>
      <c r="F26" s="43">
        <v>0</v>
      </c>
      <c r="G26" s="43">
        <v>5626817</v>
      </c>
      <c r="H26" s="43">
        <v>2453480</v>
      </c>
      <c r="I26" s="43">
        <v>17252508</v>
      </c>
    </row>
    <row r="27" spans="1:9" x14ac:dyDescent="0.2">
      <c r="A27" s="7">
        <v>21</v>
      </c>
      <c r="B27" s="8" t="s">
        <v>43</v>
      </c>
      <c r="C27" s="29" t="s">
        <v>44</v>
      </c>
      <c r="D27" s="43">
        <f t="shared" si="0"/>
        <v>146544861</v>
      </c>
      <c r="E27" s="43">
        <v>0</v>
      </c>
      <c r="F27" s="43">
        <v>0</v>
      </c>
      <c r="G27" s="43">
        <v>64806567</v>
      </c>
      <c r="H27" s="43">
        <v>42639088</v>
      </c>
      <c r="I27" s="43">
        <v>81738294</v>
      </c>
    </row>
    <row r="28" spans="1:9" x14ac:dyDescent="0.2">
      <c r="A28" s="7">
        <v>22</v>
      </c>
      <c r="B28" s="8" t="s">
        <v>45</v>
      </c>
      <c r="C28" s="29" t="s">
        <v>46</v>
      </c>
      <c r="D28" s="43">
        <f t="shared" si="0"/>
        <v>124668037</v>
      </c>
      <c r="E28" s="43">
        <v>5102718</v>
      </c>
      <c r="F28" s="43">
        <v>0</v>
      </c>
      <c r="G28" s="43">
        <v>50762590</v>
      </c>
      <c r="H28" s="43">
        <v>30244558</v>
      </c>
      <c r="I28" s="43">
        <v>68802729</v>
      </c>
    </row>
    <row r="29" spans="1:9" x14ac:dyDescent="0.2">
      <c r="A29" s="7">
        <v>23</v>
      </c>
      <c r="B29" s="12" t="s">
        <v>47</v>
      </c>
      <c r="C29" s="28" t="s">
        <v>48</v>
      </c>
      <c r="D29" s="43">
        <f t="shared" si="0"/>
        <v>53196917</v>
      </c>
      <c r="E29" s="43">
        <v>0</v>
      </c>
      <c r="F29" s="43">
        <v>0</v>
      </c>
      <c r="G29" s="43">
        <v>21923663</v>
      </c>
      <c r="H29" s="43">
        <v>14079716</v>
      </c>
      <c r="I29" s="43">
        <v>31273254</v>
      </c>
    </row>
    <row r="30" spans="1:9" ht="12" customHeight="1" x14ac:dyDescent="0.2">
      <c r="A30" s="7">
        <v>24</v>
      </c>
      <c r="B30" s="12" t="s">
        <v>49</v>
      </c>
      <c r="C30" s="28" t="s">
        <v>50</v>
      </c>
      <c r="D30" s="43">
        <f t="shared" si="0"/>
        <v>0</v>
      </c>
      <c r="E30" s="43"/>
      <c r="F30" s="43"/>
      <c r="G30" s="43"/>
      <c r="H30" s="43"/>
      <c r="I30" s="43"/>
    </row>
    <row r="31" spans="1:9" ht="24" x14ac:dyDescent="0.2">
      <c r="A31" s="7">
        <v>25</v>
      </c>
      <c r="B31" s="12" t="s">
        <v>51</v>
      </c>
      <c r="C31" s="28" t="s">
        <v>52</v>
      </c>
      <c r="D31" s="43">
        <f t="shared" si="0"/>
        <v>0</v>
      </c>
      <c r="E31" s="43"/>
      <c r="F31" s="43"/>
      <c r="G31" s="43"/>
      <c r="H31" s="43"/>
      <c r="I31" s="43"/>
    </row>
    <row r="32" spans="1:9" x14ac:dyDescent="0.2">
      <c r="A32" s="7">
        <v>26</v>
      </c>
      <c r="B32" s="8" t="s">
        <v>53</v>
      </c>
      <c r="C32" s="30" t="s">
        <v>54</v>
      </c>
      <c r="D32" s="43">
        <f t="shared" si="0"/>
        <v>197574594</v>
      </c>
      <c r="E32" s="43">
        <v>20107923</v>
      </c>
      <c r="F32" s="43">
        <v>0</v>
      </c>
      <c r="G32" s="43">
        <v>51436709</v>
      </c>
      <c r="H32" s="43">
        <v>0</v>
      </c>
      <c r="I32" s="43">
        <v>126029962</v>
      </c>
    </row>
    <row r="33" spans="1:9" x14ac:dyDescent="0.2">
      <c r="A33" s="7">
        <v>27</v>
      </c>
      <c r="B33" s="12" t="s">
        <v>55</v>
      </c>
      <c r="C33" s="28" t="s">
        <v>56</v>
      </c>
      <c r="D33" s="43">
        <f t="shared" si="0"/>
        <v>207885881</v>
      </c>
      <c r="E33" s="43">
        <v>0</v>
      </c>
      <c r="F33" s="43">
        <v>0</v>
      </c>
      <c r="G33" s="43">
        <v>55221567</v>
      </c>
      <c r="H33" s="43">
        <v>9062610</v>
      </c>
      <c r="I33" s="43">
        <v>152664314</v>
      </c>
    </row>
    <row r="34" spans="1:9" ht="24" customHeight="1" x14ac:dyDescent="0.2">
      <c r="A34" s="7">
        <v>28</v>
      </c>
      <c r="B34" s="12" t="s">
        <v>57</v>
      </c>
      <c r="C34" s="28" t="s">
        <v>58</v>
      </c>
      <c r="D34" s="43">
        <f t="shared" si="0"/>
        <v>78067479</v>
      </c>
      <c r="E34" s="43">
        <v>3478671</v>
      </c>
      <c r="F34" s="43">
        <v>0</v>
      </c>
      <c r="G34" s="43">
        <v>13710076</v>
      </c>
      <c r="H34" s="43">
        <v>0</v>
      </c>
      <c r="I34" s="43">
        <v>60878732</v>
      </c>
    </row>
    <row r="35" spans="1:9" ht="12" customHeight="1" x14ac:dyDescent="0.2">
      <c r="A35" s="7">
        <v>29</v>
      </c>
      <c r="B35" s="8" t="s">
        <v>59</v>
      </c>
      <c r="C35" s="29" t="s">
        <v>60</v>
      </c>
      <c r="D35" s="43">
        <f t="shared" si="0"/>
        <v>10588015</v>
      </c>
      <c r="E35" s="43">
        <v>10588015</v>
      </c>
      <c r="F35" s="43">
        <v>0</v>
      </c>
      <c r="G35" s="43">
        <v>0</v>
      </c>
      <c r="H35" s="43">
        <v>0</v>
      </c>
      <c r="I35" s="43">
        <v>0</v>
      </c>
    </row>
    <row r="36" spans="1:9" x14ac:dyDescent="0.2">
      <c r="A36" s="7">
        <v>30</v>
      </c>
      <c r="B36" s="11" t="s">
        <v>61</v>
      </c>
      <c r="C36" s="30" t="s">
        <v>62</v>
      </c>
      <c r="D36" s="43">
        <f t="shared" si="0"/>
        <v>107848929</v>
      </c>
      <c r="E36" s="43">
        <v>107848929</v>
      </c>
      <c r="F36" s="43">
        <v>107848929</v>
      </c>
      <c r="G36" s="43">
        <v>0</v>
      </c>
      <c r="H36" s="43">
        <v>0</v>
      </c>
      <c r="I36" s="43">
        <v>0</v>
      </c>
    </row>
    <row r="37" spans="1:9" ht="24" x14ac:dyDescent="0.2">
      <c r="A37" s="7">
        <v>31</v>
      </c>
      <c r="B37" s="8" t="s">
        <v>63</v>
      </c>
      <c r="C37" s="29" t="s">
        <v>64</v>
      </c>
      <c r="D37" s="43">
        <f t="shared" si="0"/>
        <v>0</v>
      </c>
      <c r="E37" s="43"/>
      <c r="F37" s="43"/>
      <c r="G37" s="43"/>
      <c r="H37" s="43"/>
      <c r="I37" s="43"/>
    </row>
    <row r="38" spans="1:9" x14ac:dyDescent="0.2">
      <c r="A38" s="7">
        <v>32</v>
      </c>
      <c r="B38" s="12" t="s">
        <v>65</v>
      </c>
      <c r="C38" s="28" t="s">
        <v>66</v>
      </c>
      <c r="D38" s="43">
        <f t="shared" si="0"/>
        <v>15380364</v>
      </c>
      <c r="E38" s="43">
        <v>0</v>
      </c>
      <c r="F38" s="43">
        <v>0</v>
      </c>
      <c r="G38" s="43">
        <v>6858492</v>
      </c>
      <c r="H38" s="43">
        <v>4105447</v>
      </c>
      <c r="I38" s="43">
        <v>8521872</v>
      </c>
    </row>
    <row r="39" spans="1:9" x14ac:dyDescent="0.2">
      <c r="A39" s="7">
        <v>33</v>
      </c>
      <c r="B39" s="11" t="s">
        <v>67</v>
      </c>
      <c r="C39" s="29" t="s">
        <v>68</v>
      </c>
      <c r="D39" s="43">
        <f t="shared" si="0"/>
        <v>166322793</v>
      </c>
      <c r="E39" s="43">
        <v>7038678</v>
      </c>
      <c r="F39" s="43">
        <v>0</v>
      </c>
      <c r="G39" s="43">
        <v>63669631</v>
      </c>
      <c r="H39" s="43">
        <v>32020970</v>
      </c>
      <c r="I39" s="43">
        <v>95614484</v>
      </c>
    </row>
    <row r="40" spans="1:9" x14ac:dyDescent="0.2">
      <c r="A40" s="7">
        <v>34</v>
      </c>
      <c r="B40" s="14" t="s">
        <v>69</v>
      </c>
      <c r="C40" s="30" t="s">
        <v>70</v>
      </c>
      <c r="D40" s="43">
        <f t="shared" si="0"/>
        <v>251932387</v>
      </c>
      <c r="E40" s="43">
        <v>4771596</v>
      </c>
      <c r="F40" s="43">
        <v>0</v>
      </c>
      <c r="G40" s="43">
        <v>104355681</v>
      </c>
      <c r="H40" s="43">
        <v>69553421</v>
      </c>
      <c r="I40" s="43">
        <v>142805110</v>
      </c>
    </row>
    <row r="41" spans="1:9" x14ac:dyDescent="0.2">
      <c r="A41" s="7">
        <v>35</v>
      </c>
      <c r="B41" s="8" t="s">
        <v>71</v>
      </c>
      <c r="C41" s="29" t="s">
        <v>72</v>
      </c>
      <c r="D41" s="43">
        <f t="shared" si="0"/>
        <v>8548933</v>
      </c>
      <c r="E41" s="43">
        <v>8548933</v>
      </c>
      <c r="F41" s="43">
        <v>0</v>
      </c>
      <c r="G41" s="43">
        <v>0</v>
      </c>
      <c r="H41" s="43">
        <v>0</v>
      </c>
      <c r="I41" s="43">
        <v>0</v>
      </c>
    </row>
    <row r="42" spans="1:9" x14ac:dyDescent="0.2">
      <c r="A42" s="7">
        <v>36</v>
      </c>
      <c r="B42" s="11" t="s">
        <v>73</v>
      </c>
      <c r="C42" s="29" t="s">
        <v>74</v>
      </c>
      <c r="D42" s="43">
        <f t="shared" si="0"/>
        <v>46825056</v>
      </c>
      <c r="E42" s="43">
        <v>0</v>
      </c>
      <c r="F42" s="43">
        <v>0</v>
      </c>
      <c r="G42" s="43">
        <v>17929093</v>
      </c>
      <c r="H42" s="43">
        <v>14095535</v>
      </c>
      <c r="I42" s="43">
        <v>28895963</v>
      </c>
    </row>
    <row r="43" spans="1:9" x14ac:dyDescent="0.2">
      <c r="A43" s="7">
        <v>37</v>
      </c>
      <c r="B43" s="12" t="s">
        <v>75</v>
      </c>
      <c r="C43" s="28" t="s">
        <v>76</v>
      </c>
      <c r="D43" s="43">
        <f t="shared" si="0"/>
        <v>149856031</v>
      </c>
      <c r="E43" s="43">
        <v>0</v>
      </c>
      <c r="F43" s="43">
        <v>0</v>
      </c>
      <c r="G43" s="43">
        <v>53969539</v>
      </c>
      <c r="H43" s="43">
        <v>34728861</v>
      </c>
      <c r="I43" s="43">
        <v>95886492</v>
      </c>
    </row>
    <row r="44" spans="1:9" x14ac:dyDescent="0.2">
      <c r="A44" s="7">
        <v>38</v>
      </c>
      <c r="B44" s="11" t="s">
        <v>77</v>
      </c>
      <c r="C44" s="29" t="s">
        <v>78</v>
      </c>
      <c r="D44" s="43">
        <f t="shared" si="0"/>
        <v>62788349</v>
      </c>
      <c r="E44" s="43">
        <v>0</v>
      </c>
      <c r="F44" s="43">
        <v>0</v>
      </c>
      <c r="G44" s="43">
        <v>25120106</v>
      </c>
      <c r="H44" s="43">
        <v>15858965</v>
      </c>
      <c r="I44" s="43">
        <v>37668243</v>
      </c>
    </row>
    <row r="45" spans="1:9" x14ac:dyDescent="0.2">
      <c r="A45" s="7">
        <v>39</v>
      </c>
      <c r="B45" s="8" t="s">
        <v>79</v>
      </c>
      <c r="C45" s="29" t="s">
        <v>80</v>
      </c>
      <c r="D45" s="43">
        <f t="shared" si="0"/>
        <v>139874128</v>
      </c>
      <c r="E45" s="43">
        <v>0</v>
      </c>
      <c r="F45" s="43">
        <v>0</v>
      </c>
      <c r="G45" s="43">
        <v>45541005</v>
      </c>
      <c r="H45" s="43">
        <v>33158246</v>
      </c>
      <c r="I45" s="43">
        <v>94333123</v>
      </c>
    </row>
    <row r="46" spans="1:9" x14ac:dyDescent="0.2">
      <c r="A46" s="7">
        <v>40</v>
      </c>
      <c r="B46" s="16" t="s">
        <v>81</v>
      </c>
      <c r="C46" s="31" t="s">
        <v>82</v>
      </c>
      <c r="D46" s="43">
        <f t="shared" si="0"/>
        <v>55002433</v>
      </c>
      <c r="E46" s="43">
        <v>0</v>
      </c>
      <c r="F46" s="43">
        <v>0</v>
      </c>
      <c r="G46" s="43">
        <v>20480747</v>
      </c>
      <c r="H46" s="43">
        <v>15526652</v>
      </c>
      <c r="I46" s="43">
        <v>34521686</v>
      </c>
    </row>
    <row r="47" spans="1:9" x14ac:dyDescent="0.2">
      <c r="A47" s="7">
        <v>41</v>
      </c>
      <c r="B47" s="8" t="s">
        <v>83</v>
      </c>
      <c r="C47" s="29" t="s">
        <v>84</v>
      </c>
      <c r="D47" s="43">
        <f t="shared" si="0"/>
        <v>37463899</v>
      </c>
      <c r="E47" s="43">
        <v>0</v>
      </c>
      <c r="F47" s="43">
        <v>0</v>
      </c>
      <c r="G47" s="43">
        <v>14576402</v>
      </c>
      <c r="H47" s="43">
        <v>12831187</v>
      </c>
      <c r="I47" s="43">
        <v>22887497</v>
      </c>
    </row>
    <row r="48" spans="1:9" x14ac:dyDescent="0.2">
      <c r="A48" s="7">
        <v>42</v>
      </c>
      <c r="B48" s="14" t="s">
        <v>85</v>
      </c>
      <c r="C48" s="30" t="s">
        <v>86</v>
      </c>
      <c r="D48" s="43">
        <f t="shared" si="0"/>
        <v>58896514</v>
      </c>
      <c r="E48" s="43">
        <v>0</v>
      </c>
      <c r="F48" s="43">
        <v>0</v>
      </c>
      <c r="G48" s="43">
        <v>21596866</v>
      </c>
      <c r="H48" s="43">
        <v>14781912</v>
      </c>
      <c r="I48" s="43">
        <v>37299648</v>
      </c>
    </row>
    <row r="49" spans="1:9" x14ac:dyDescent="0.2">
      <c r="A49" s="7">
        <v>43</v>
      </c>
      <c r="B49" s="12" t="s">
        <v>87</v>
      </c>
      <c r="C49" s="28" t="s">
        <v>88</v>
      </c>
      <c r="D49" s="43">
        <f t="shared" si="0"/>
        <v>29091372</v>
      </c>
      <c r="E49" s="43">
        <v>0</v>
      </c>
      <c r="F49" s="43">
        <v>0</v>
      </c>
      <c r="G49" s="43">
        <v>10103831</v>
      </c>
      <c r="H49" s="43">
        <v>6133055</v>
      </c>
      <c r="I49" s="43">
        <v>18987541</v>
      </c>
    </row>
    <row r="50" spans="1:9" x14ac:dyDescent="0.2">
      <c r="A50" s="7">
        <v>44</v>
      </c>
      <c r="B50" s="11" t="s">
        <v>89</v>
      </c>
      <c r="C50" s="29" t="s">
        <v>90</v>
      </c>
      <c r="D50" s="43">
        <f t="shared" si="0"/>
        <v>27642420</v>
      </c>
      <c r="E50" s="43">
        <v>0</v>
      </c>
      <c r="F50" s="43">
        <v>0</v>
      </c>
      <c r="G50" s="43">
        <v>6687863</v>
      </c>
      <c r="H50" s="43">
        <v>5503065</v>
      </c>
      <c r="I50" s="43">
        <v>20954557</v>
      </c>
    </row>
    <row r="51" spans="1:9" x14ac:dyDescent="0.2">
      <c r="A51" s="7">
        <v>45</v>
      </c>
      <c r="B51" s="12" t="s">
        <v>91</v>
      </c>
      <c r="C51" s="28" t="s">
        <v>92</v>
      </c>
      <c r="D51" s="43">
        <f t="shared" si="0"/>
        <v>219108307</v>
      </c>
      <c r="E51" s="43">
        <v>9825969</v>
      </c>
      <c r="F51" s="43">
        <v>0</v>
      </c>
      <c r="G51" s="43">
        <v>82632258</v>
      </c>
      <c r="H51" s="43">
        <v>57537968</v>
      </c>
      <c r="I51" s="43">
        <v>126650080</v>
      </c>
    </row>
    <row r="52" spans="1:9" x14ac:dyDescent="0.2">
      <c r="A52" s="7">
        <v>46</v>
      </c>
      <c r="B52" s="8" t="s">
        <v>93</v>
      </c>
      <c r="C52" s="29" t="s">
        <v>94</v>
      </c>
      <c r="D52" s="43">
        <f t="shared" si="0"/>
        <v>46637699</v>
      </c>
      <c r="E52" s="43">
        <v>0</v>
      </c>
      <c r="F52" s="43">
        <v>0</v>
      </c>
      <c r="G52" s="43">
        <v>14907549</v>
      </c>
      <c r="H52" s="43">
        <v>10360218</v>
      </c>
      <c r="I52" s="43">
        <v>31730150</v>
      </c>
    </row>
    <row r="53" spans="1:9" ht="10.5" customHeight="1" x14ac:dyDescent="0.2">
      <c r="A53" s="7">
        <v>47</v>
      </c>
      <c r="B53" s="8" t="s">
        <v>95</v>
      </c>
      <c r="C53" s="29" t="s">
        <v>96</v>
      </c>
      <c r="D53" s="43">
        <f t="shared" si="0"/>
        <v>152971897</v>
      </c>
      <c r="E53" s="43">
        <v>3760349</v>
      </c>
      <c r="F53" s="43">
        <v>0</v>
      </c>
      <c r="G53" s="43">
        <v>45605330</v>
      </c>
      <c r="H53" s="43">
        <v>22011799</v>
      </c>
      <c r="I53" s="43">
        <v>103606218</v>
      </c>
    </row>
    <row r="54" spans="1:9" x14ac:dyDescent="0.2">
      <c r="A54" s="7">
        <v>48</v>
      </c>
      <c r="B54" s="18" t="s">
        <v>97</v>
      </c>
      <c r="C54" s="32" t="s">
        <v>98</v>
      </c>
      <c r="D54" s="43">
        <f t="shared" si="0"/>
        <v>37718695</v>
      </c>
      <c r="E54" s="43">
        <v>0</v>
      </c>
      <c r="F54" s="43">
        <v>0</v>
      </c>
      <c r="G54" s="43">
        <v>12430356</v>
      </c>
      <c r="H54" s="43">
        <v>10878071</v>
      </c>
      <c r="I54" s="43">
        <v>25288339</v>
      </c>
    </row>
    <row r="55" spans="1:9" x14ac:dyDescent="0.2">
      <c r="A55" s="7">
        <v>49</v>
      </c>
      <c r="B55" s="12" t="s">
        <v>99</v>
      </c>
      <c r="C55" s="28" t="s">
        <v>100</v>
      </c>
      <c r="D55" s="43">
        <f t="shared" si="0"/>
        <v>55831234</v>
      </c>
      <c r="E55" s="43">
        <v>0</v>
      </c>
      <c r="F55" s="43">
        <v>0</v>
      </c>
      <c r="G55" s="43">
        <v>18459396</v>
      </c>
      <c r="H55" s="43">
        <v>13971910</v>
      </c>
      <c r="I55" s="43">
        <v>37371838</v>
      </c>
    </row>
    <row r="56" spans="1:9" x14ac:dyDescent="0.2">
      <c r="A56" s="7">
        <v>50</v>
      </c>
      <c r="B56" s="11" t="s">
        <v>101</v>
      </c>
      <c r="C56" s="29" t="s">
        <v>102</v>
      </c>
      <c r="D56" s="43">
        <f t="shared" si="0"/>
        <v>65099164</v>
      </c>
      <c r="E56" s="43">
        <v>0</v>
      </c>
      <c r="F56" s="43">
        <v>0</v>
      </c>
      <c r="G56" s="43">
        <v>21093723</v>
      </c>
      <c r="H56" s="43">
        <v>12403429</v>
      </c>
      <c r="I56" s="43">
        <v>44005441</v>
      </c>
    </row>
    <row r="57" spans="1:9" ht="10.5" customHeight="1" x14ac:dyDescent="0.2">
      <c r="A57" s="7">
        <v>51</v>
      </c>
      <c r="B57" s="12" t="s">
        <v>103</v>
      </c>
      <c r="C57" s="28" t="s">
        <v>104</v>
      </c>
      <c r="D57" s="43">
        <f t="shared" si="0"/>
        <v>26216276</v>
      </c>
      <c r="E57" s="43">
        <v>0</v>
      </c>
      <c r="F57" s="43">
        <v>0</v>
      </c>
      <c r="G57" s="43">
        <v>9785797</v>
      </c>
      <c r="H57" s="43">
        <v>5648981</v>
      </c>
      <c r="I57" s="43">
        <v>16430479</v>
      </c>
    </row>
    <row r="58" spans="1:9" x14ac:dyDescent="0.2">
      <c r="A58" s="7">
        <v>52</v>
      </c>
      <c r="B58" s="11" t="s">
        <v>105</v>
      </c>
      <c r="C58" s="29" t="s">
        <v>106</v>
      </c>
      <c r="D58" s="43">
        <f t="shared" si="0"/>
        <v>45899676</v>
      </c>
      <c r="E58" s="43">
        <v>0</v>
      </c>
      <c r="F58" s="43">
        <v>0</v>
      </c>
      <c r="G58" s="43">
        <v>16162331</v>
      </c>
      <c r="H58" s="43">
        <v>12513634</v>
      </c>
      <c r="I58" s="43">
        <v>29737345</v>
      </c>
    </row>
    <row r="59" spans="1:9" x14ac:dyDescent="0.2">
      <c r="A59" s="7">
        <v>53</v>
      </c>
      <c r="B59" s="12" t="s">
        <v>107</v>
      </c>
      <c r="C59" s="28" t="s">
        <v>108</v>
      </c>
      <c r="D59" s="43">
        <f t="shared" si="0"/>
        <v>72363682</v>
      </c>
      <c r="E59" s="43">
        <v>0</v>
      </c>
      <c r="F59" s="43">
        <v>0</v>
      </c>
      <c r="G59" s="43">
        <v>26196506</v>
      </c>
      <c r="H59" s="43">
        <v>20245770</v>
      </c>
      <c r="I59" s="43">
        <v>46167176</v>
      </c>
    </row>
    <row r="60" spans="1:9" x14ac:dyDescent="0.2">
      <c r="A60" s="7">
        <v>54</v>
      </c>
      <c r="B60" s="12" t="s">
        <v>109</v>
      </c>
      <c r="C60" s="28" t="s">
        <v>110</v>
      </c>
      <c r="D60" s="43">
        <f t="shared" si="0"/>
        <v>219071333</v>
      </c>
      <c r="E60" s="43">
        <v>0</v>
      </c>
      <c r="F60" s="43">
        <v>0</v>
      </c>
      <c r="G60" s="43">
        <v>69254203</v>
      </c>
      <c r="H60" s="43">
        <v>41987817</v>
      </c>
      <c r="I60" s="43">
        <v>149817130</v>
      </c>
    </row>
    <row r="61" spans="1:9" x14ac:dyDescent="0.2">
      <c r="A61" s="7">
        <v>55</v>
      </c>
      <c r="B61" s="12" t="s">
        <v>111</v>
      </c>
      <c r="C61" s="28" t="s">
        <v>112</v>
      </c>
      <c r="D61" s="43">
        <f t="shared" si="0"/>
        <v>38183924</v>
      </c>
      <c r="E61" s="43">
        <v>0</v>
      </c>
      <c r="F61" s="43">
        <v>0</v>
      </c>
      <c r="G61" s="43">
        <v>14025362</v>
      </c>
      <c r="H61" s="43">
        <v>12155075</v>
      </c>
      <c r="I61" s="43">
        <v>24158562</v>
      </c>
    </row>
    <row r="62" spans="1:9" x14ac:dyDescent="0.2">
      <c r="A62" s="7">
        <v>56</v>
      </c>
      <c r="B62" s="12" t="s">
        <v>113</v>
      </c>
      <c r="C62" s="28" t="s">
        <v>114</v>
      </c>
      <c r="D62" s="43">
        <f t="shared" si="0"/>
        <v>93293</v>
      </c>
      <c r="E62" s="43">
        <v>93293</v>
      </c>
      <c r="F62" s="43">
        <v>22288</v>
      </c>
      <c r="G62" s="43">
        <v>0</v>
      </c>
      <c r="H62" s="43">
        <v>0</v>
      </c>
      <c r="I62" s="43">
        <v>0</v>
      </c>
    </row>
    <row r="63" spans="1:9" x14ac:dyDescent="0.2">
      <c r="A63" s="7">
        <v>57</v>
      </c>
      <c r="B63" s="12" t="s">
        <v>115</v>
      </c>
      <c r="C63" s="28" t="s">
        <v>116</v>
      </c>
      <c r="D63" s="43">
        <f t="shared" si="0"/>
        <v>0</v>
      </c>
      <c r="E63" s="43"/>
      <c r="F63" s="43"/>
      <c r="G63" s="43"/>
      <c r="H63" s="43"/>
      <c r="I63" s="43"/>
    </row>
    <row r="64" spans="1:9" ht="17.25" customHeight="1" x14ac:dyDescent="0.2">
      <c r="A64" s="7">
        <v>58</v>
      </c>
      <c r="B64" s="12" t="s">
        <v>117</v>
      </c>
      <c r="C64" s="28" t="s">
        <v>118</v>
      </c>
      <c r="D64" s="43">
        <f t="shared" si="0"/>
        <v>66052744</v>
      </c>
      <c r="E64" s="43">
        <v>0</v>
      </c>
      <c r="F64" s="43">
        <v>0</v>
      </c>
      <c r="G64" s="43">
        <v>12791227</v>
      </c>
      <c r="H64" s="43">
        <v>0</v>
      </c>
      <c r="I64" s="43">
        <v>53261517</v>
      </c>
    </row>
    <row r="65" spans="1:9" ht="15" customHeight="1" x14ac:dyDescent="0.2">
      <c r="A65" s="7">
        <v>59</v>
      </c>
      <c r="B65" s="11" t="s">
        <v>119</v>
      </c>
      <c r="C65" s="28" t="s">
        <v>120</v>
      </c>
      <c r="D65" s="43">
        <f t="shared" si="0"/>
        <v>54849761</v>
      </c>
      <c r="E65" s="43">
        <v>0</v>
      </c>
      <c r="F65" s="43">
        <v>0</v>
      </c>
      <c r="G65" s="43">
        <v>11578518</v>
      </c>
      <c r="H65" s="43">
        <v>0</v>
      </c>
      <c r="I65" s="43">
        <v>43271243</v>
      </c>
    </row>
    <row r="66" spans="1:9" ht="16.5" customHeight="1" x14ac:dyDescent="0.2">
      <c r="A66" s="7">
        <v>60</v>
      </c>
      <c r="B66" s="14" t="s">
        <v>121</v>
      </c>
      <c r="C66" s="30" t="s">
        <v>122</v>
      </c>
      <c r="D66" s="43">
        <f t="shared" si="0"/>
        <v>91634398</v>
      </c>
      <c r="E66" s="43">
        <v>4017713</v>
      </c>
      <c r="F66" s="43">
        <v>0</v>
      </c>
      <c r="G66" s="43">
        <v>26936927</v>
      </c>
      <c r="H66" s="43">
        <v>23264041</v>
      </c>
      <c r="I66" s="43">
        <v>60679758</v>
      </c>
    </row>
    <row r="67" spans="1:9" ht="17.25" customHeight="1" x14ac:dyDescent="0.2">
      <c r="A67" s="7">
        <v>61</v>
      </c>
      <c r="B67" s="11" t="s">
        <v>123</v>
      </c>
      <c r="C67" s="28" t="s">
        <v>124</v>
      </c>
      <c r="D67" s="43">
        <f t="shared" si="0"/>
        <v>105638111</v>
      </c>
      <c r="E67" s="43">
        <v>3749613</v>
      </c>
      <c r="F67" s="43">
        <v>0</v>
      </c>
      <c r="G67" s="43">
        <v>23506024</v>
      </c>
      <c r="H67" s="43">
        <v>0</v>
      </c>
      <c r="I67" s="43">
        <v>78382474</v>
      </c>
    </row>
    <row r="68" spans="1:9" ht="12.75" customHeight="1" x14ac:dyDescent="0.2">
      <c r="A68" s="7">
        <v>62</v>
      </c>
      <c r="B68" s="12" t="s">
        <v>125</v>
      </c>
      <c r="C68" s="28" t="s">
        <v>126</v>
      </c>
      <c r="D68" s="43">
        <f t="shared" si="0"/>
        <v>41892578</v>
      </c>
      <c r="E68" s="43">
        <v>0</v>
      </c>
      <c r="F68" s="43">
        <v>0</v>
      </c>
      <c r="G68" s="43">
        <v>11551646</v>
      </c>
      <c r="H68" s="43">
        <v>5314162</v>
      </c>
      <c r="I68" s="43">
        <v>30340932</v>
      </c>
    </row>
    <row r="69" spans="1:9" ht="27.75" customHeight="1" x14ac:dyDescent="0.2">
      <c r="A69" s="7">
        <v>63</v>
      </c>
      <c r="B69" s="8" t="s">
        <v>127</v>
      </c>
      <c r="C69" s="28" t="s">
        <v>128</v>
      </c>
      <c r="D69" s="43">
        <f t="shared" si="0"/>
        <v>45453383</v>
      </c>
      <c r="E69" s="43">
        <v>45453383</v>
      </c>
      <c r="F69" s="43">
        <v>45453383</v>
      </c>
      <c r="G69" s="43"/>
      <c r="H69" s="43"/>
      <c r="I69" s="43"/>
    </row>
    <row r="70" spans="1:9" ht="24" x14ac:dyDescent="0.2">
      <c r="A70" s="7">
        <v>64</v>
      </c>
      <c r="B70" s="8" t="s">
        <v>129</v>
      </c>
      <c r="C70" s="28" t="s">
        <v>130</v>
      </c>
      <c r="D70" s="43">
        <f t="shared" si="0"/>
        <v>75067708</v>
      </c>
      <c r="E70" s="43">
        <v>75067708</v>
      </c>
      <c r="F70" s="43">
        <v>75067708</v>
      </c>
      <c r="G70" s="43"/>
      <c r="H70" s="43"/>
      <c r="I70" s="43"/>
    </row>
    <row r="71" spans="1:9" x14ac:dyDescent="0.2">
      <c r="A71" s="7">
        <v>65</v>
      </c>
      <c r="B71" s="11" t="s">
        <v>131</v>
      </c>
      <c r="C71" s="28" t="s">
        <v>132</v>
      </c>
      <c r="D71" s="43">
        <f t="shared" si="0"/>
        <v>97168353</v>
      </c>
      <c r="E71" s="43">
        <v>0</v>
      </c>
      <c r="F71" s="43">
        <v>0</v>
      </c>
      <c r="G71" s="43">
        <v>25032397</v>
      </c>
      <c r="H71" s="43">
        <v>0</v>
      </c>
      <c r="I71" s="43">
        <v>72135956</v>
      </c>
    </row>
    <row r="72" spans="1:9" x14ac:dyDescent="0.2">
      <c r="A72" s="7">
        <v>66</v>
      </c>
      <c r="B72" s="8" t="s">
        <v>133</v>
      </c>
      <c r="C72" s="28" t="s">
        <v>134</v>
      </c>
      <c r="D72" s="43">
        <f t="shared" ref="D72:D135" si="1">E72+G72+I72</f>
        <v>61712222.579999998</v>
      </c>
      <c r="E72" s="43">
        <v>0</v>
      </c>
      <c r="F72" s="43">
        <v>0</v>
      </c>
      <c r="G72" s="43">
        <v>14582198.58</v>
      </c>
      <c r="H72" s="43">
        <v>73127</v>
      </c>
      <c r="I72" s="43">
        <v>47130024</v>
      </c>
    </row>
    <row r="73" spans="1:9" x14ac:dyDescent="0.2">
      <c r="A73" s="7">
        <v>67</v>
      </c>
      <c r="B73" s="11" t="s">
        <v>135</v>
      </c>
      <c r="C73" s="28" t="s">
        <v>136</v>
      </c>
      <c r="D73" s="43">
        <f t="shared" si="1"/>
        <v>72236401</v>
      </c>
      <c r="E73" s="43">
        <v>4326762</v>
      </c>
      <c r="F73" s="43">
        <v>0</v>
      </c>
      <c r="G73" s="43">
        <v>24502759</v>
      </c>
      <c r="H73" s="43">
        <v>20266461</v>
      </c>
      <c r="I73" s="43">
        <v>43406880</v>
      </c>
    </row>
    <row r="74" spans="1:9" x14ac:dyDescent="0.2">
      <c r="A74" s="7">
        <v>68</v>
      </c>
      <c r="B74" s="11" t="s">
        <v>137</v>
      </c>
      <c r="C74" s="28" t="s">
        <v>138</v>
      </c>
      <c r="D74" s="43">
        <f t="shared" si="1"/>
        <v>46742519</v>
      </c>
      <c r="E74" s="43">
        <v>0</v>
      </c>
      <c r="F74" s="43">
        <v>0</v>
      </c>
      <c r="G74" s="43">
        <v>11222942</v>
      </c>
      <c r="H74" s="43">
        <v>0</v>
      </c>
      <c r="I74" s="43">
        <v>35519577</v>
      </c>
    </row>
    <row r="75" spans="1:9" x14ac:dyDescent="0.2">
      <c r="A75" s="7">
        <v>69</v>
      </c>
      <c r="B75" s="11" t="s">
        <v>139</v>
      </c>
      <c r="C75" s="28" t="s">
        <v>140</v>
      </c>
      <c r="D75" s="43">
        <f t="shared" si="1"/>
        <v>134700650</v>
      </c>
      <c r="E75" s="43">
        <v>10553003</v>
      </c>
      <c r="F75" s="43">
        <v>0</v>
      </c>
      <c r="G75" s="43">
        <v>34805877</v>
      </c>
      <c r="H75" s="43">
        <v>0</v>
      </c>
      <c r="I75" s="43">
        <v>89341770</v>
      </c>
    </row>
    <row r="76" spans="1:9" x14ac:dyDescent="0.2">
      <c r="A76" s="7">
        <v>70</v>
      </c>
      <c r="B76" s="12" t="s">
        <v>141</v>
      </c>
      <c r="C76" s="28" t="s">
        <v>142</v>
      </c>
      <c r="D76" s="43">
        <f t="shared" si="1"/>
        <v>70378715</v>
      </c>
      <c r="E76" s="43">
        <v>0</v>
      </c>
      <c r="F76" s="43">
        <v>0</v>
      </c>
      <c r="G76" s="43">
        <v>26056536</v>
      </c>
      <c r="H76" s="43">
        <v>0</v>
      </c>
      <c r="I76" s="43">
        <v>44322179</v>
      </c>
    </row>
    <row r="77" spans="1:9" x14ac:dyDescent="0.2">
      <c r="A77" s="7">
        <v>71</v>
      </c>
      <c r="B77" s="11" t="s">
        <v>143</v>
      </c>
      <c r="C77" s="29" t="s">
        <v>144</v>
      </c>
      <c r="D77" s="43">
        <f t="shared" si="1"/>
        <v>70643996</v>
      </c>
      <c r="E77" s="43">
        <v>0</v>
      </c>
      <c r="F77" s="43">
        <v>0</v>
      </c>
      <c r="G77" s="43">
        <v>16511439</v>
      </c>
      <c r="H77" s="43">
        <v>0</v>
      </c>
      <c r="I77" s="43">
        <v>54132557</v>
      </c>
    </row>
    <row r="78" spans="1:9" x14ac:dyDescent="0.2">
      <c r="A78" s="7">
        <v>72</v>
      </c>
      <c r="B78" s="12" t="s">
        <v>145</v>
      </c>
      <c r="C78" s="28" t="s">
        <v>146</v>
      </c>
      <c r="D78" s="43">
        <f t="shared" si="1"/>
        <v>42307238</v>
      </c>
      <c r="E78" s="43">
        <v>0</v>
      </c>
      <c r="F78" s="43">
        <v>0</v>
      </c>
      <c r="G78" s="43">
        <v>11048599</v>
      </c>
      <c r="H78" s="43">
        <v>0</v>
      </c>
      <c r="I78" s="43">
        <v>31258639</v>
      </c>
    </row>
    <row r="79" spans="1:9" x14ac:dyDescent="0.2">
      <c r="A79" s="7">
        <v>73</v>
      </c>
      <c r="B79" s="11" t="s">
        <v>147</v>
      </c>
      <c r="C79" s="28" t="s">
        <v>148</v>
      </c>
      <c r="D79" s="43">
        <f t="shared" si="1"/>
        <v>130809242</v>
      </c>
      <c r="E79" s="43">
        <v>10050956</v>
      </c>
      <c r="F79" s="43">
        <v>0</v>
      </c>
      <c r="G79" s="43">
        <v>32684600</v>
      </c>
      <c r="H79" s="43">
        <v>0</v>
      </c>
      <c r="I79" s="43">
        <v>88073686</v>
      </c>
    </row>
    <row r="80" spans="1:9" x14ac:dyDescent="0.2">
      <c r="A80" s="7">
        <v>74</v>
      </c>
      <c r="B80" s="12" t="s">
        <v>149</v>
      </c>
      <c r="C80" s="28" t="s">
        <v>150</v>
      </c>
      <c r="D80" s="43">
        <f t="shared" si="1"/>
        <v>49264157</v>
      </c>
      <c r="E80" s="43">
        <v>0</v>
      </c>
      <c r="F80" s="43">
        <v>0</v>
      </c>
      <c r="G80" s="43">
        <v>13662535</v>
      </c>
      <c r="H80" s="43">
        <v>0</v>
      </c>
      <c r="I80" s="43">
        <v>35601622</v>
      </c>
    </row>
    <row r="81" spans="1:9" x14ac:dyDescent="0.2">
      <c r="A81" s="7">
        <v>75</v>
      </c>
      <c r="B81" s="12" t="s">
        <v>151</v>
      </c>
      <c r="C81" s="28" t="s">
        <v>152</v>
      </c>
      <c r="D81" s="43">
        <f t="shared" si="1"/>
        <v>57186495</v>
      </c>
      <c r="E81" s="43">
        <v>0</v>
      </c>
      <c r="F81" s="43">
        <v>0</v>
      </c>
      <c r="G81" s="43">
        <v>18953198</v>
      </c>
      <c r="H81" s="43">
        <v>0</v>
      </c>
      <c r="I81" s="43">
        <v>38233297</v>
      </c>
    </row>
    <row r="82" spans="1:9" ht="24" x14ac:dyDescent="0.2">
      <c r="A82" s="7">
        <v>76</v>
      </c>
      <c r="B82" s="20" t="s">
        <v>153</v>
      </c>
      <c r="C82" s="32" t="s">
        <v>154</v>
      </c>
      <c r="D82" s="43">
        <f t="shared" si="1"/>
        <v>37506501</v>
      </c>
      <c r="E82" s="43">
        <v>37506501</v>
      </c>
      <c r="F82" s="43">
        <v>37506501</v>
      </c>
      <c r="G82" s="43"/>
      <c r="H82" s="43"/>
      <c r="I82" s="43"/>
    </row>
    <row r="83" spans="1:9" ht="24" x14ac:dyDescent="0.2">
      <c r="A83" s="7">
        <v>77</v>
      </c>
      <c r="B83" s="8" t="s">
        <v>155</v>
      </c>
      <c r="C83" s="28" t="s">
        <v>156</v>
      </c>
      <c r="D83" s="43">
        <f t="shared" si="1"/>
        <v>41436765</v>
      </c>
      <c r="E83" s="43">
        <v>41436765</v>
      </c>
      <c r="F83" s="43">
        <v>41436765</v>
      </c>
      <c r="G83" s="43"/>
      <c r="H83" s="43"/>
      <c r="I83" s="43"/>
    </row>
    <row r="84" spans="1:9" ht="24" x14ac:dyDescent="0.2">
      <c r="A84" s="7">
        <v>78</v>
      </c>
      <c r="B84" s="11" t="s">
        <v>157</v>
      </c>
      <c r="C84" s="28" t="s">
        <v>158</v>
      </c>
      <c r="D84" s="43">
        <f t="shared" si="1"/>
        <v>47792843</v>
      </c>
      <c r="E84" s="43">
        <v>47792843</v>
      </c>
      <c r="F84" s="43">
        <v>47792843</v>
      </c>
      <c r="G84" s="43"/>
      <c r="H84" s="43"/>
      <c r="I84" s="43"/>
    </row>
    <row r="85" spans="1:9" ht="24" x14ac:dyDescent="0.2">
      <c r="A85" s="7">
        <v>79</v>
      </c>
      <c r="B85" s="11" t="s">
        <v>159</v>
      </c>
      <c r="C85" s="28" t="s">
        <v>160</v>
      </c>
      <c r="D85" s="43">
        <f t="shared" si="1"/>
        <v>37664003</v>
      </c>
      <c r="E85" s="43">
        <v>37664003</v>
      </c>
      <c r="F85" s="43">
        <v>37664003</v>
      </c>
      <c r="G85" s="43"/>
      <c r="H85" s="43"/>
      <c r="I85" s="43"/>
    </row>
    <row r="86" spans="1:9" ht="24" x14ac:dyDescent="0.2">
      <c r="A86" s="7">
        <v>80</v>
      </c>
      <c r="B86" s="8" t="s">
        <v>161</v>
      </c>
      <c r="C86" s="28" t="s">
        <v>162</v>
      </c>
      <c r="D86" s="43">
        <f t="shared" si="1"/>
        <v>54004725</v>
      </c>
      <c r="E86" s="43">
        <v>54004725</v>
      </c>
      <c r="F86" s="43">
        <v>54004725</v>
      </c>
      <c r="G86" s="43"/>
      <c r="H86" s="43"/>
      <c r="I86" s="43"/>
    </row>
    <row r="87" spans="1:9" ht="24" x14ac:dyDescent="0.2">
      <c r="A87" s="7">
        <v>81</v>
      </c>
      <c r="B87" s="8" t="s">
        <v>163</v>
      </c>
      <c r="C87" s="28" t="s">
        <v>164</v>
      </c>
      <c r="D87" s="43">
        <f t="shared" si="1"/>
        <v>37233724</v>
      </c>
      <c r="E87" s="43">
        <v>37233724</v>
      </c>
      <c r="F87" s="43">
        <v>37233724</v>
      </c>
      <c r="G87" s="43"/>
      <c r="H87" s="43"/>
      <c r="I87" s="43"/>
    </row>
    <row r="88" spans="1:9" ht="24" x14ac:dyDescent="0.2">
      <c r="A88" s="7">
        <v>82</v>
      </c>
      <c r="B88" s="8" t="s">
        <v>165</v>
      </c>
      <c r="C88" s="28" t="s">
        <v>166</v>
      </c>
      <c r="D88" s="43">
        <f t="shared" si="1"/>
        <v>32816195</v>
      </c>
      <c r="E88" s="43">
        <v>32816195</v>
      </c>
      <c r="F88" s="43">
        <v>32816195</v>
      </c>
      <c r="G88" s="43"/>
      <c r="H88" s="43"/>
      <c r="I88" s="43"/>
    </row>
    <row r="89" spans="1:9" x14ac:dyDescent="0.2">
      <c r="A89" s="7">
        <v>83</v>
      </c>
      <c r="B89" s="12" t="s">
        <v>167</v>
      </c>
      <c r="C89" s="28" t="s">
        <v>168</v>
      </c>
      <c r="D89" s="43">
        <f t="shared" si="1"/>
        <v>120152416</v>
      </c>
      <c r="E89" s="43">
        <v>1721594</v>
      </c>
      <c r="F89" s="43">
        <v>0</v>
      </c>
      <c r="G89" s="43">
        <v>29759282</v>
      </c>
      <c r="H89" s="43">
        <v>10112944</v>
      </c>
      <c r="I89" s="43">
        <v>88671540</v>
      </c>
    </row>
    <row r="90" spans="1:9" x14ac:dyDescent="0.2">
      <c r="A90" s="7">
        <v>84</v>
      </c>
      <c r="B90" s="8" t="s">
        <v>169</v>
      </c>
      <c r="C90" s="28" t="s">
        <v>170</v>
      </c>
      <c r="D90" s="43">
        <f t="shared" si="1"/>
        <v>81086995</v>
      </c>
      <c r="E90" s="43">
        <v>4551588</v>
      </c>
      <c r="F90" s="43">
        <v>0</v>
      </c>
      <c r="G90" s="43">
        <v>26210371</v>
      </c>
      <c r="H90" s="43">
        <v>0</v>
      </c>
      <c r="I90" s="43">
        <v>50325036</v>
      </c>
    </row>
    <row r="91" spans="1:9" x14ac:dyDescent="0.2">
      <c r="A91" s="7">
        <v>85</v>
      </c>
      <c r="B91" s="12" t="s">
        <v>171</v>
      </c>
      <c r="C91" s="28" t="s">
        <v>172</v>
      </c>
      <c r="D91" s="43">
        <f t="shared" si="1"/>
        <v>56749950</v>
      </c>
      <c r="E91" s="43">
        <v>0</v>
      </c>
      <c r="F91" s="43">
        <v>0</v>
      </c>
      <c r="G91" s="43">
        <v>15477566</v>
      </c>
      <c r="H91" s="43">
        <v>4787312</v>
      </c>
      <c r="I91" s="43">
        <v>41272384</v>
      </c>
    </row>
    <row r="92" spans="1:9" x14ac:dyDescent="0.2">
      <c r="A92" s="7">
        <v>86</v>
      </c>
      <c r="B92" s="14" t="s">
        <v>173</v>
      </c>
      <c r="C92" s="30" t="s">
        <v>174</v>
      </c>
      <c r="D92" s="43">
        <f t="shared" si="1"/>
        <v>42460703</v>
      </c>
      <c r="E92" s="43">
        <v>0</v>
      </c>
      <c r="F92" s="43">
        <v>0</v>
      </c>
      <c r="G92" s="43">
        <v>15782222</v>
      </c>
      <c r="H92" s="43">
        <v>2487531</v>
      </c>
      <c r="I92" s="43">
        <v>26678481</v>
      </c>
    </row>
    <row r="93" spans="1:9" x14ac:dyDescent="0.2">
      <c r="A93" s="7">
        <v>87</v>
      </c>
      <c r="B93" s="8" t="s">
        <v>175</v>
      </c>
      <c r="C93" s="28" t="s">
        <v>176</v>
      </c>
      <c r="D93" s="43">
        <f t="shared" si="1"/>
        <v>17864409</v>
      </c>
      <c r="E93" s="43">
        <v>4924500</v>
      </c>
      <c r="F93" s="43">
        <v>0</v>
      </c>
      <c r="G93" s="43">
        <v>2210359</v>
      </c>
      <c r="H93" s="43">
        <v>0</v>
      </c>
      <c r="I93" s="43">
        <v>10729550</v>
      </c>
    </row>
    <row r="94" spans="1:9" x14ac:dyDescent="0.2">
      <c r="A94" s="7">
        <v>88</v>
      </c>
      <c r="B94" s="8" t="s">
        <v>177</v>
      </c>
      <c r="C94" s="28" t="s">
        <v>178</v>
      </c>
      <c r="D94" s="43">
        <f t="shared" si="1"/>
        <v>256723058</v>
      </c>
      <c r="E94" s="43">
        <v>9750590</v>
      </c>
      <c r="F94" s="43">
        <v>0</v>
      </c>
      <c r="G94" s="43">
        <v>91353862</v>
      </c>
      <c r="H94" s="43">
        <v>37907004</v>
      </c>
      <c r="I94" s="43">
        <v>155618606</v>
      </c>
    </row>
    <row r="95" spans="1:9" ht="13.5" customHeight="1" x14ac:dyDescent="0.2">
      <c r="A95" s="7">
        <v>89</v>
      </c>
      <c r="B95" s="14" t="s">
        <v>179</v>
      </c>
      <c r="C95" s="30" t="s">
        <v>180</v>
      </c>
      <c r="D95" s="43">
        <f t="shared" si="1"/>
        <v>56605696</v>
      </c>
      <c r="E95" s="43">
        <v>0</v>
      </c>
      <c r="F95" s="43">
        <v>0</v>
      </c>
      <c r="G95" s="43">
        <v>13165703</v>
      </c>
      <c r="H95" s="43">
        <v>0</v>
      </c>
      <c r="I95" s="43">
        <v>43439993</v>
      </c>
    </row>
    <row r="96" spans="1:9" ht="14.25" customHeight="1" x14ac:dyDescent="0.2">
      <c r="A96" s="7">
        <v>90</v>
      </c>
      <c r="B96" s="8" t="s">
        <v>181</v>
      </c>
      <c r="C96" s="28" t="s">
        <v>182</v>
      </c>
      <c r="D96" s="43">
        <f t="shared" si="1"/>
        <v>69192613</v>
      </c>
      <c r="E96" s="43">
        <v>0</v>
      </c>
      <c r="F96" s="43">
        <v>0</v>
      </c>
      <c r="G96" s="43">
        <v>28948273</v>
      </c>
      <c r="H96" s="43">
        <v>14638554</v>
      </c>
      <c r="I96" s="43">
        <v>40244340</v>
      </c>
    </row>
    <row r="97" spans="1:9" x14ac:dyDescent="0.2">
      <c r="A97" s="7">
        <v>91</v>
      </c>
      <c r="B97" s="14" t="s">
        <v>183</v>
      </c>
      <c r="C97" s="30" t="s">
        <v>184</v>
      </c>
      <c r="D97" s="43">
        <f t="shared" si="1"/>
        <v>46073194</v>
      </c>
      <c r="E97" s="43">
        <v>46073194</v>
      </c>
      <c r="F97" s="43">
        <v>1380823</v>
      </c>
      <c r="G97" s="43">
        <v>0</v>
      </c>
      <c r="H97" s="43">
        <v>0</v>
      </c>
      <c r="I97" s="43">
        <v>0</v>
      </c>
    </row>
    <row r="98" spans="1:9" x14ac:dyDescent="0.2">
      <c r="A98" s="7">
        <v>92</v>
      </c>
      <c r="B98" s="11" t="s">
        <v>185</v>
      </c>
      <c r="C98" s="28" t="s">
        <v>186</v>
      </c>
      <c r="D98" s="43">
        <f t="shared" si="1"/>
        <v>0</v>
      </c>
      <c r="E98" s="43"/>
      <c r="F98" s="43"/>
      <c r="G98" s="43"/>
      <c r="H98" s="43"/>
      <c r="I98" s="43"/>
    </row>
    <row r="99" spans="1:9" x14ac:dyDescent="0.2">
      <c r="A99" s="7">
        <v>93</v>
      </c>
      <c r="B99" s="12" t="s">
        <v>187</v>
      </c>
      <c r="C99" s="28" t="s">
        <v>188</v>
      </c>
      <c r="D99" s="43">
        <f t="shared" si="1"/>
        <v>15954691</v>
      </c>
      <c r="E99" s="43">
        <v>0</v>
      </c>
      <c r="F99" s="43">
        <v>0</v>
      </c>
      <c r="G99" s="43">
        <v>9313054</v>
      </c>
      <c r="H99" s="43">
        <v>7365483</v>
      </c>
      <c r="I99" s="43">
        <v>6641637</v>
      </c>
    </row>
    <row r="100" spans="1:9" ht="24" x14ac:dyDescent="0.2">
      <c r="A100" s="7">
        <v>94</v>
      </c>
      <c r="B100" s="11" t="s">
        <v>189</v>
      </c>
      <c r="C100" s="29" t="s">
        <v>190</v>
      </c>
      <c r="D100" s="43">
        <f t="shared" si="1"/>
        <v>1589127</v>
      </c>
      <c r="E100" s="43">
        <v>1589127</v>
      </c>
      <c r="F100" s="43">
        <v>842872</v>
      </c>
      <c r="G100" s="43">
        <v>0</v>
      </c>
      <c r="H100" s="43">
        <v>0</v>
      </c>
      <c r="I100" s="43">
        <v>0</v>
      </c>
    </row>
    <row r="101" spans="1:9" x14ac:dyDescent="0.2">
      <c r="A101" s="7">
        <v>95</v>
      </c>
      <c r="B101" s="11" t="s">
        <v>191</v>
      </c>
      <c r="C101" s="30" t="s">
        <v>192</v>
      </c>
      <c r="D101" s="43">
        <f t="shared" si="1"/>
        <v>9132538</v>
      </c>
      <c r="E101" s="43">
        <v>0</v>
      </c>
      <c r="F101" s="43">
        <v>0</v>
      </c>
      <c r="G101" s="43">
        <v>2678723</v>
      </c>
      <c r="H101" s="43">
        <v>988656</v>
      </c>
      <c r="I101" s="43">
        <v>6453815</v>
      </c>
    </row>
    <row r="102" spans="1:9" x14ac:dyDescent="0.2">
      <c r="A102" s="7">
        <v>96</v>
      </c>
      <c r="B102" s="12" t="s">
        <v>193</v>
      </c>
      <c r="C102" s="28" t="s">
        <v>194</v>
      </c>
      <c r="D102" s="43">
        <f t="shared" si="1"/>
        <v>34515415</v>
      </c>
      <c r="E102" s="43">
        <v>0</v>
      </c>
      <c r="F102" s="43">
        <v>0</v>
      </c>
      <c r="G102" s="43">
        <v>11528187</v>
      </c>
      <c r="H102" s="43">
        <v>8545279</v>
      </c>
      <c r="I102" s="43">
        <v>22987228</v>
      </c>
    </row>
    <row r="103" spans="1:9" x14ac:dyDescent="0.2">
      <c r="A103" s="7">
        <v>97</v>
      </c>
      <c r="B103" s="11" t="s">
        <v>195</v>
      </c>
      <c r="C103" s="33" t="s">
        <v>196</v>
      </c>
      <c r="D103" s="43">
        <f t="shared" si="1"/>
        <v>35657946</v>
      </c>
      <c r="E103" s="43">
        <v>0</v>
      </c>
      <c r="F103" s="43">
        <v>0</v>
      </c>
      <c r="G103" s="43">
        <v>13839705</v>
      </c>
      <c r="H103" s="43">
        <v>8830581</v>
      </c>
      <c r="I103" s="43">
        <v>21818241</v>
      </c>
    </row>
    <row r="104" spans="1:9" x14ac:dyDescent="0.2">
      <c r="A104" s="7">
        <v>98</v>
      </c>
      <c r="B104" s="12" t="s">
        <v>197</v>
      </c>
      <c r="C104" s="28" t="s">
        <v>198</v>
      </c>
      <c r="D104" s="43">
        <f t="shared" si="1"/>
        <v>35882649</v>
      </c>
      <c r="E104" s="43">
        <v>0</v>
      </c>
      <c r="F104" s="43">
        <v>0</v>
      </c>
      <c r="G104" s="43">
        <v>13277520</v>
      </c>
      <c r="H104" s="43">
        <v>8235022</v>
      </c>
      <c r="I104" s="43">
        <v>22605129</v>
      </c>
    </row>
    <row r="105" spans="1:9" x14ac:dyDescent="0.2">
      <c r="A105" s="7">
        <v>99</v>
      </c>
      <c r="B105" s="12" t="s">
        <v>199</v>
      </c>
      <c r="C105" s="28" t="s">
        <v>200</v>
      </c>
      <c r="D105" s="43">
        <f t="shared" si="1"/>
        <v>91149077</v>
      </c>
      <c r="E105" s="43">
        <v>0</v>
      </c>
      <c r="F105" s="43">
        <v>0</v>
      </c>
      <c r="G105" s="43">
        <v>32368298</v>
      </c>
      <c r="H105" s="43">
        <v>24806907</v>
      </c>
      <c r="I105" s="43">
        <v>58780779</v>
      </c>
    </row>
    <row r="106" spans="1:9" x14ac:dyDescent="0.2">
      <c r="A106" s="7">
        <v>100</v>
      </c>
      <c r="B106" s="11" t="s">
        <v>201</v>
      </c>
      <c r="C106" s="30" t="s">
        <v>202</v>
      </c>
      <c r="D106" s="43">
        <f t="shared" si="1"/>
        <v>39963615</v>
      </c>
      <c r="E106" s="43">
        <v>0</v>
      </c>
      <c r="F106" s="43">
        <v>0</v>
      </c>
      <c r="G106" s="43">
        <v>14253038</v>
      </c>
      <c r="H106" s="43">
        <v>10677349</v>
      </c>
      <c r="I106" s="43">
        <v>25710577</v>
      </c>
    </row>
    <row r="107" spans="1:9" x14ac:dyDescent="0.2">
      <c r="A107" s="7">
        <v>101</v>
      </c>
      <c r="B107" s="11" t="s">
        <v>203</v>
      </c>
      <c r="C107" s="29" t="s">
        <v>204</v>
      </c>
      <c r="D107" s="43">
        <f t="shared" si="1"/>
        <v>48449929</v>
      </c>
      <c r="E107" s="43">
        <v>0</v>
      </c>
      <c r="F107" s="43">
        <v>0</v>
      </c>
      <c r="G107" s="43">
        <v>17462702</v>
      </c>
      <c r="H107" s="43">
        <v>12651798</v>
      </c>
      <c r="I107" s="43">
        <v>30987227</v>
      </c>
    </row>
    <row r="108" spans="1:9" x14ac:dyDescent="0.2">
      <c r="A108" s="7">
        <v>102</v>
      </c>
      <c r="B108" s="8" t="s">
        <v>205</v>
      </c>
      <c r="C108" s="29" t="s">
        <v>206</v>
      </c>
      <c r="D108" s="43">
        <f t="shared" si="1"/>
        <v>103925902</v>
      </c>
      <c r="E108" s="43">
        <v>0</v>
      </c>
      <c r="F108" s="43">
        <v>0</v>
      </c>
      <c r="G108" s="43">
        <v>38246721</v>
      </c>
      <c r="H108" s="43">
        <v>13023734</v>
      </c>
      <c r="I108" s="43">
        <v>65679181</v>
      </c>
    </row>
    <row r="109" spans="1:9" x14ac:dyDescent="0.2">
      <c r="A109" s="7">
        <v>103</v>
      </c>
      <c r="B109" s="8" t="s">
        <v>207</v>
      </c>
      <c r="C109" s="29" t="s">
        <v>208</v>
      </c>
      <c r="D109" s="43">
        <f t="shared" si="1"/>
        <v>79722495</v>
      </c>
      <c r="E109" s="43">
        <v>0</v>
      </c>
      <c r="F109" s="43">
        <v>0</v>
      </c>
      <c r="G109" s="43">
        <v>25173480</v>
      </c>
      <c r="H109" s="43">
        <v>21588971</v>
      </c>
      <c r="I109" s="43">
        <v>54549015</v>
      </c>
    </row>
    <row r="110" spans="1:9" x14ac:dyDescent="0.2">
      <c r="A110" s="7">
        <v>104</v>
      </c>
      <c r="B110" s="12" t="s">
        <v>209</v>
      </c>
      <c r="C110" s="28" t="s">
        <v>210</v>
      </c>
      <c r="D110" s="43">
        <f t="shared" si="1"/>
        <v>31343177</v>
      </c>
      <c r="E110" s="43">
        <v>0</v>
      </c>
      <c r="F110" s="43">
        <v>0</v>
      </c>
      <c r="G110" s="43">
        <v>10814120</v>
      </c>
      <c r="H110" s="43">
        <v>7296752</v>
      </c>
      <c r="I110" s="43">
        <v>20529057</v>
      </c>
    </row>
    <row r="111" spans="1:9" x14ac:dyDescent="0.2">
      <c r="A111" s="7">
        <v>105</v>
      </c>
      <c r="B111" s="14" t="s">
        <v>211</v>
      </c>
      <c r="C111" s="30" t="s">
        <v>212</v>
      </c>
      <c r="D111" s="43">
        <f t="shared" si="1"/>
        <v>42302811</v>
      </c>
      <c r="E111" s="43">
        <v>0</v>
      </c>
      <c r="F111" s="43">
        <v>0</v>
      </c>
      <c r="G111" s="43">
        <v>11996489</v>
      </c>
      <c r="H111" s="43">
        <v>5619943</v>
      </c>
      <c r="I111" s="43">
        <v>30306322</v>
      </c>
    </row>
    <row r="112" spans="1:9" x14ac:dyDescent="0.2">
      <c r="A112" s="7">
        <v>106</v>
      </c>
      <c r="B112" s="8" t="s">
        <v>213</v>
      </c>
      <c r="C112" s="29" t="s">
        <v>214</v>
      </c>
      <c r="D112" s="43">
        <f t="shared" si="1"/>
        <v>45885035</v>
      </c>
      <c r="E112" s="43">
        <v>0</v>
      </c>
      <c r="F112" s="43">
        <v>0</v>
      </c>
      <c r="G112" s="43">
        <v>17176994</v>
      </c>
      <c r="H112" s="43">
        <v>11546324</v>
      </c>
      <c r="I112" s="43">
        <v>28708041</v>
      </c>
    </row>
    <row r="113" spans="1:9" x14ac:dyDescent="0.2">
      <c r="A113" s="7">
        <v>107</v>
      </c>
      <c r="B113" s="11" t="s">
        <v>215</v>
      </c>
      <c r="C113" s="29" t="s">
        <v>216</v>
      </c>
      <c r="D113" s="43">
        <f t="shared" si="1"/>
        <v>51945715</v>
      </c>
      <c r="E113" s="43">
        <v>3515762</v>
      </c>
      <c r="F113" s="43">
        <v>0</v>
      </c>
      <c r="G113" s="43">
        <v>13922399</v>
      </c>
      <c r="H113" s="43">
        <v>8253439</v>
      </c>
      <c r="I113" s="43">
        <v>34507554</v>
      </c>
    </row>
    <row r="114" spans="1:9" x14ac:dyDescent="0.2">
      <c r="A114" s="7">
        <v>108</v>
      </c>
      <c r="B114" s="12" t="s">
        <v>217</v>
      </c>
      <c r="C114" s="28" t="s">
        <v>218</v>
      </c>
      <c r="D114" s="43">
        <f t="shared" si="1"/>
        <v>35389807</v>
      </c>
      <c r="E114" s="43">
        <v>0</v>
      </c>
      <c r="F114" s="43">
        <v>0</v>
      </c>
      <c r="G114" s="43">
        <v>11456330</v>
      </c>
      <c r="H114" s="43">
        <v>3295806</v>
      </c>
      <c r="I114" s="43">
        <v>23933477</v>
      </c>
    </row>
    <row r="115" spans="1:9" ht="12" customHeight="1" x14ac:dyDescent="0.2">
      <c r="A115" s="7">
        <v>109</v>
      </c>
      <c r="B115" s="12" t="s">
        <v>219</v>
      </c>
      <c r="C115" s="28" t="s">
        <v>220</v>
      </c>
      <c r="D115" s="43">
        <f t="shared" si="1"/>
        <v>47872590</v>
      </c>
      <c r="E115" s="43">
        <v>0</v>
      </c>
      <c r="F115" s="43">
        <v>0</v>
      </c>
      <c r="G115" s="43">
        <v>14713253</v>
      </c>
      <c r="H115" s="43">
        <v>8067445</v>
      </c>
      <c r="I115" s="43">
        <v>33159337</v>
      </c>
    </row>
    <row r="116" spans="1:9" x14ac:dyDescent="0.2">
      <c r="A116" s="7">
        <v>110</v>
      </c>
      <c r="B116" s="8" t="s">
        <v>221</v>
      </c>
      <c r="C116" s="29" t="s">
        <v>222</v>
      </c>
      <c r="D116" s="43">
        <f t="shared" si="1"/>
        <v>84800072</v>
      </c>
      <c r="E116" s="43">
        <v>0</v>
      </c>
      <c r="F116" s="43">
        <v>0</v>
      </c>
      <c r="G116" s="43">
        <v>28414045</v>
      </c>
      <c r="H116" s="43">
        <v>16238479</v>
      </c>
      <c r="I116" s="43">
        <v>56386027</v>
      </c>
    </row>
    <row r="117" spans="1:9" x14ac:dyDescent="0.2">
      <c r="A117" s="7">
        <v>111</v>
      </c>
      <c r="B117" s="11" t="s">
        <v>223</v>
      </c>
      <c r="C117" s="29" t="s">
        <v>224</v>
      </c>
      <c r="D117" s="43">
        <f t="shared" si="1"/>
        <v>36185723</v>
      </c>
      <c r="E117" s="43">
        <v>0</v>
      </c>
      <c r="F117" s="43">
        <v>0</v>
      </c>
      <c r="G117" s="43">
        <v>10468435</v>
      </c>
      <c r="H117" s="43">
        <v>5826325</v>
      </c>
      <c r="I117" s="43">
        <v>25717288</v>
      </c>
    </row>
    <row r="118" spans="1:9" x14ac:dyDescent="0.2">
      <c r="A118" s="7">
        <v>112</v>
      </c>
      <c r="B118" s="8" t="s">
        <v>225</v>
      </c>
      <c r="C118" s="28" t="s">
        <v>226</v>
      </c>
      <c r="D118" s="43">
        <f t="shared" si="1"/>
        <v>0</v>
      </c>
      <c r="E118" s="43"/>
      <c r="F118" s="43"/>
      <c r="G118" s="43"/>
      <c r="H118" s="43"/>
      <c r="I118" s="43"/>
    </row>
    <row r="119" spans="1:9" x14ac:dyDescent="0.2">
      <c r="A119" s="7">
        <v>113</v>
      </c>
      <c r="B119" s="8" t="s">
        <v>227</v>
      </c>
      <c r="C119" s="29" t="s">
        <v>228</v>
      </c>
      <c r="D119" s="43">
        <f t="shared" si="1"/>
        <v>0</v>
      </c>
      <c r="E119" s="43"/>
      <c r="F119" s="43"/>
      <c r="G119" s="43"/>
      <c r="H119" s="43"/>
      <c r="I119" s="43"/>
    </row>
    <row r="120" spans="1:9" x14ac:dyDescent="0.2">
      <c r="A120" s="7">
        <v>114</v>
      </c>
      <c r="B120" s="12" t="s">
        <v>229</v>
      </c>
      <c r="C120" s="28" t="s">
        <v>230</v>
      </c>
      <c r="D120" s="43">
        <f t="shared" si="1"/>
        <v>0</v>
      </c>
      <c r="E120" s="43"/>
      <c r="F120" s="43"/>
      <c r="G120" s="43"/>
      <c r="H120" s="43"/>
      <c r="I120" s="43"/>
    </row>
    <row r="121" spans="1:9" ht="13.5" customHeight="1" x14ac:dyDescent="0.2">
      <c r="A121" s="7">
        <v>115</v>
      </c>
      <c r="B121" s="12" t="s">
        <v>231</v>
      </c>
      <c r="C121" s="28" t="s">
        <v>232</v>
      </c>
      <c r="D121" s="43">
        <f t="shared" si="1"/>
        <v>30564</v>
      </c>
      <c r="E121" s="43">
        <v>30564</v>
      </c>
      <c r="F121" s="43"/>
      <c r="G121" s="43"/>
      <c r="H121" s="43"/>
      <c r="I121" s="43"/>
    </row>
    <row r="122" spans="1:9" x14ac:dyDescent="0.2">
      <c r="A122" s="7">
        <v>116</v>
      </c>
      <c r="B122" s="12" t="s">
        <v>233</v>
      </c>
      <c r="C122" s="28" t="s">
        <v>234</v>
      </c>
      <c r="D122" s="43">
        <f t="shared" si="1"/>
        <v>0</v>
      </c>
      <c r="E122" s="43"/>
      <c r="F122" s="43"/>
      <c r="G122" s="43"/>
      <c r="H122" s="43"/>
      <c r="I122" s="43"/>
    </row>
    <row r="123" spans="1:9" ht="24" x14ac:dyDescent="0.2">
      <c r="A123" s="7">
        <v>117</v>
      </c>
      <c r="B123" s="12" t="s">
        <v>235</v>
      </c>
      <c r="C123" s="28" t="s">
        <v>236</v>
      </c>
      <c r="D123" s="43">
        <f t="shared" si="1"/>
        <v>11196</v>
      </c>
      <c r="E123" s="43">
        <v>11196</v>
      </c>
      <c r="F123" s="43"/>
      <c r="G123" s="43"/>
      <c r="H123" s="43"/>
      <c r="I123" s="43"/>
    </row>
    <row r="124" spans="1:9" x14ac:dyDescent="0.2">
      <c r="A124" s="7">
        <v>118</v>
      </c>
      <c r="B124" s="12" t="s">
        <v>237</v>
      </c>
      <c r="C124" s="28" t="s">
        <v>238</v>
      </c>
      <c r="D124" s="43">
        <f t="shared" si="1"/>
        <v>0</v>
      </c>
      <c r="E124" s="43"/>
      <c r="F124" s="43"/>
      <c r="G124" s="43"/>
      <c r="H124" s="43"/>
      <c r="I124" s="43"/>
    </row>
    <row r="125" spans="1:9" ht="12.75" customHeight="1" x14ac:dyDescent="0.2">
      <c r="A125" s="7">
        <v>119</v>
      </c>
      <c r="B125" s="12" t="s">
        <v>239</v>
      </c>
      <c r="C125" s="28" t="s">
        <v>240</v>
      </c>
      <c r="D125" s="43">
        <f t="shared" si="1"/>
        <v>0</v>
      </c>
      <c r="E125" s="43"/>
      <c r="F125" s="43"/>
      <c r="G125" s="43"/>
      <c r="H125" s="43"/>
      <c r="I125" s="43"/>
    </row>
    <row r="126" spans="1:9" x14ac:dyDescent="0.2">
      <c r="A126" s="7">
        <v>120</v>
      </c>
      <c r="B126" s="22" t="s">
        <v>241</v>
      </c>
      <c r="C126" s="34" t="s">
        <v>242</v>
      </c>
      <c r="D126" s="43">
        <f t="shared" si="1"/>
        <v>0</v>
      </c>
      <c r="E126" s="43"/>
      <c r="F126" s="43"/>
      <c r="G126" s="43"/>
      <c r="H126" s="43"/>
      <c r="I126" s="43"/>
    </row>
    <row r="127" spans="1:9" x14ac:dyDescent="0.2">
      <c r="A127" s="7">
        <v>121</v>
      </c>
      <c r="B127" s="11" t="s">
        <v>243</v>
      </c>
      <c r="C127" s="29" t="s">
        <v>244</v>
      </c>
      <c r="D127" s="43">
        <f t="shared" si="1"/>
        <v>0</v>
      </c>
      <c r="E127" s="43"/>
      <c r="F127" s="43"/>
      <c r="G127" s="43"/>
      <c r="H127" s="43"/>
      <c r="I127" s="43"/>
    </row>
    <row r="128" spans="1:9" x14ac:dyDescent="0.2">
      <c r="A128" s="7">
        <v>122</v>
      </c>
      <c r="B128" s="12" t="s">
        <v>245</v>
      </c>
      <c r="C128" s="28" t="s">
        <v>246</v>
      </c>
      <c r="D128" s="43">
        <f t="shared" si="1"/>
        <v>22722</v>
      </c>
      <c r="E128" s="43">
        <v>22722</v>
      </c>
      <c r="F128" s="43"/>
      <c r="G128" s="43"/>
      <c r="H128" s="43"/>
      <c r="I128" s="43"/>
    </row>
    <row r="129" spans="1:9" x14ac:dyDescent="0.2">
      <c r="A129" s="7">
        <v>123</v>
      </c>
      <c r="B129" s="8" t="s">
        <v>247</v>
      </c>
      <c r="C129" s="35" t="s">
        <v>248</v>
      </c>
      <c r="D129" s="43">
        <f t="shared" si="1"/>
        <v>0</v>
      </c>
      <c r="E129" s="43"/>
      <c r="F129" s="43"/>
      <c r="G129" s="43"/>
      <c r="H129" s="43"/>
      <c r="I129" s="43"/>
    </row>
    <row r="130" spans="1:9" ht="24" x14ac:dyDescent="0.2">
      <c r="A130" s="7">
        <v>124</v>
      </c>
      <c r="B130" s="12" t="s">
        <v>249</v>
      </c>
      <c r="C130" s="28" t="s">
        <v>250</v>
      </c>
      <c r="D130" s="43">
        <f t="shared" si="1"/>
        <v>0</v>
      </c>
      <c r="E130" s="43"/>
      <c r="F130" s="43"/>
      <c r="G130" s="43"/>
      <c r="H130" s="43"/>
      <c r="I130" s="43"/>
    </row>
    <row r="131" spans="1:9" ht="21.75" customHeight="1" x14ac:dyDescent="0.2">
      <c r="A131" s="7">
        <v>125</v>
      </c>
      <c r="B131" s="12" t="s">
        <v>251</v>
      </c>
      <c r="C131" s="28" t="s">
        <v>252</v>
      </c>
      <c r="D131" s="43">
        <f t="shared" si="1"/>
        <v>0</v>
      </c>
      <c r="E131" s="43"/>
      <c r="F131" s="43"/>
      <c r="G131" s="43"/>
      <c r="H131" s="43"/>
      <c r="I131" s="43"/>
    </row>
    <row r="132" spans="1:9" x14ac:dyDescent="0.2">
      <c r="A132" s="7">
        <v>126</v>
      </c>
      <c r="B132" s="11" t="s">
        <v>253</v>
      </c>
      <c r="C132" s="28" t="s">
        <v>254</v>
      </c>
      <c r="D132" s="43">
        <f t="shared" si="1"/>
        <v>81449</v>
      </c>
      <c r="E132" s="43">
        <v>81449</v>
      </c>
      <c r="F132" s="43">
        <v>23069</v>
      </c>
      <c r="G132" s="43"/>
      <c r="H132" s="43"/>
      <c r="I132" s="43"/>
    </row>
    <row r="133" spans="1:9" x14ac:dyDescent="0.2">
      <c r="A133" s="7">
        <v>127</v>
      </c>
      <c r="B133" s="14" t="s">
        <v>255</v>
      </c>
      <c r="C133" s="30" t="s">
        <v>256</v>
      </c>
      <c r="D133" s="43">
        <f t="shared" si="1"/>
        <v>0</v>
      </c>
      <c r="E133" s="43"/>
      <c r="F133" s="43"/>
      <c r="G133" s="43"/>
      <c r="H133" s="43"/>
      <c r="I133" s="43"/>
    </row>
    <row r="134" spans="1:9" x14ac:dyDescent="0.2">
      <c r="A134" s="7">
        <v>128</v>
      </c>
      <c r="B134" s="12" t="s">
        <v>257</v>
      </c>
      <c r="C134" s="28" t="s">
        <v>258</v>
      </c>
      <c r="D134" s="43">
        <f t="shared" si="1"/>
        <v>0</v>
      </c>
      <c r="E134" s="43"/>
      <c r="F134" s="43"/>
      <c r="G134" s="43"/>
      <c r="H134" s="43"/>
      <c r="I134" s="43"/>
    </row>
    <row r="135" spans="1:9" ht="24" customHeight="1" x14ac:dyDescent="0.2">
      <c r="A135" s="7">
        <v>129</v>
      </c>
      <c r="B135" s="8" t="s">
        <v>259</v>
      </c>
      <c r="C135" s="29" t="s">
        <v>260</v>
      </c>
      <c r="D135" s="43">
        <f t="shared" si="1"/>
        <v>0</v>
      </c>
      <c r="E135" s="43"/>
      <c r="F135" s="43"/>
      <c r="G135" s="43"/>
      <c r="H135" s="43"/>
      <c r="I135" s="43"/>
    </row>
    <row r="136" spans="1:9" x14ac:dyDescent="0.2">
      <c r="A136" s="7">
        <v>130</v>
      </c>
      <c r="B136" s="11" t="s">
        <v>261</v>
      </c>
      <c r="C136" s="29" t="s">
        <v>262</v>
      </c>
      <c r="D136" s="43">
        <f t="shared" ref="D136:D154" si="2">E136+G136+I136</f>
        <v>22722</v>
      </c>
      <c r="E136" s="43">
        <v>22722</v>
      </c>
      <c r="F136" s="43"/>
      <c r="G136" s="43"/>
      <c r="H136" s="43"/>
      <c r="I136" s="43"/>
    </row>
    <row r="137" spans="1:9" x14ac:dyDescent="0.2">
      <c r="A137" s="7">
        <v>131</v>
      </c>
      <c r="B137" s="12" t="s">
        <v>263</v>
      </c>
      <c r="C137" s="28" t="s">
        <v>264</v>
      </c>
      <c r="D137" s="43">
        <f t="shared" si="2"/>
        <v>0</v>
      </c>
      <c r="E137" s="43"/>
      <c r="F137" s="43"/>
      <c r="G137" s="43"/>
      <c r="H137" s="43"/>
      <c r="I137" s="43"/>
    </row>
    <row r="138" spans="1:9" x14ac:dyDescent="0.2">
      <c r="A138" s="7">
        <v>132</v>
      </c>
      <c r="B138" s="12" t="s">
        <v>265</v>
      </c>
      <c r="C138" s="28" t="s">
        <v>266</v>
      </c>
      <c r="D138" s="43">
        <f t="shared" si="2"/>
        <v>0</v>
      </c>
      <c r="E138" s="43"/>
      <c r="F138" s="43"/>
      <c r="G138" s="43"/>
      <c r="H138" s="43"/>
      <c r="I138" s="43"/>
    </row>
    <row r="139" spans="1:9" ht="13.5" customHeight="1" x14ac:dyDescent="0.2">
      <c r="A139" s="7">
        <v>133</v>
      </c>
      <c r="B139" s="12" t="s">
        <v>267</v>
      </c>
      <c r="C139" s="28" t="s">
        <v>268</v>
      </c>
      <c r="D139" s="43">
        <f t="shared" si="2"/>
        <v>0</v>
      </c>
      <c r="E139" s="43"/>
      <c r="F139" s="43"/>
      <c r="G139" s="43"/>
      <c r="H139" s="43"/>
      <c r="I139" s="43"/>
    </row>
    <row r="140" spans="1:9" x14ac:dyDescent="0.2">
      <c r="A140" s="7">
        <v>134</v>
      </c>
      <c r="B140" s="12" t="s">
        <v>269</v>
      </c>
      <c r="C140" s="28" t="s">
        <v>270</v>
      </c>
      <c r="D140" s="43">
        <f t="shared" si="2"/>
        <v>0</v>
      </c>
      <c r="E140" s="43"/>
      <c r="F140" s="43"/>
      <c r="G140" s="43"/>
      <c r="H140" s="43"/>
      <c r="I140" s="43"/>
    </row>
    <row r="141" spans="1:9" x14ac:dyDescent="0.2">
      <c r="A141" s="7">
        <v>135</v>
      </c>
      <c r="B141" s="12" t="s">
        <v>271</v>
      </c>
      <c r="C141" s="28" t="s">
        <v>272</v>
      </c>
      <c r="D141" s="43">
        <f t="shared" si="2"/>
        <v>0</v>
      </c>
      <c r="E141" s="43"/>
      <c r="F141" s="43"/>
      <c r="G141" s="43"/>
      <c r="H141" s="43"/>
      <c r="I141" s="43"/>
    </row>
    <row r="142" spans="1:9" x14ac:dyDescent="0.2">
      <c r="A142" s="7">
        <v>136</v>
      </c>
      <c r="B142" s="8" t="s">
        <v>273</v>
      </c>
      <c r="C142" s="29" t="s">
        <v>274</v>
      </c>
      <c r="D142" s="43">
        <f t="shared" si="2"/>
        <v>5739997</v>
      </c>
      <c r="E142" s="43">
        <v>5739997</v>
      </c>
      <c r="F142" s="43"/>
      <c r="G142" s="43"/>
      <c r="H142" s="43"/>
      <c r="I142" s="43"/>
    </row>
    <row r="143" spans="1:9" ht="10.5" customHeight="1" x14ac:dyDescent="0.2">
      <c r="A143" s="7">
        <v>137</v>
      </c>
      <c r="B143" s="12" t="s">
        <v>275</v>
      </c>
      <c r="C143" s="28" t="s">
        <v>276</v>
      </c>
      <c r="D143" s="43">
        <f t="shared" si="2"/>
        <v>17356743</v>
      </c>
      <c r="E143" s="43">
        <v>17356743</v>
      </c>
      <c r="F143" s="43"/>
      <c r="G143" s="43"/>
      <c r="H143" s="43"/>
      <c r="I143" s="43"/>
    </row>
    <row r="144" spans="1:9" x14ac:dyDescent="0.2">
      <c r="A144" s="7">
        <v>138</v>
      </c>
      <c r="B144" s="8" t="s">
        <v>277</v>
      </c>
      <c r="C144" s="28" t="s">
        <v>278</v>
      </c>
      <c r="D144" s="43">
        <f t="shared" si="2"/>
        <v>35567318</v>
      </c>
      <c r="E144" s="43">
        <v>35567318</v>
      </c>
      <c r="F144" s="43"/>
      <c r="G144" s="43"/>
      <c r="H144" s="43"/>
      <c r="I144" s="43"/>
    </row>
    <row r="145" spans="1:9" x14ac:dyDescent="0.2">
      <c r="A145" s="7">
        <v>139</v>
      </c>
      <c r="B145" s="14" t="s">
        <v>279</v>
      </c>
      <c r="C145" s="30" t="s">
        <v>280</v>
      </c>
      <c r="D145" s="43">
        <f t="shared" si="2"/>
        <v>50491235</v>
      </c>
      <c r="E145" s="43">
        <v>50491235</v>
      </c>
      <c r="F145" s="43"/>
      <c r="G145" s="43"/>
      <c r="H145" s="43"/>
      <c r="I145" s="43"/>
    </row>
    <row r="146" spans="1:9" x14ac:dyDescent="0.2">
      <c r="A146" s="7">
        <v>140</v>
      </c>
      <c r="B146" s="12" t="s">
        <v>281</v>
      </c>
      <c r="C146" s="28" t="s">
        <v>282</v>
      </c>
      <c r="D146" s="43">
        <f t="shared" si="2"/>
        <v>0</v>
      </c>
      <c r="E146" s="43"/>
      <c r="F146" s="43"/>
      <c r="G146" s="43"/>
      <c r="H146" s="43"/>
      <c r="I146" s="43"/>
    </row>
    <row r="147" spans="1:9" x14ac:dyDescent="0.2">
      <c r="A147" s="7">
        <v>141</v>
      </c>
      <c r="B147" s="12" t="s">
        <v>283</v>
      </c>
      <c r="C147" s="28" t="s">
        <v>284</v>
      </c>
      <c r="D147" s="43">
        <f t="shared" si="2"/>
        <v>27355739</v>
      </c>
      <c r="E147" s="43">
        <v>27355739</v>
      </c>
      <c r="F147" s="43"/>
      <c r="G147" s="43"/>
      <c r="H147" s="43"/>
      <c r="I147" s="43"/>
    </row>
    <row r="148" spans="1:9" x14ac:dyDescent="0.2">
      <c r="A148" s="7">
        <v>142</v>
      </c>
      <c r="B148" s="12" t="s">
        <v>285</v>
      </c>
      <c r="C148" s="28" t="s">
        <v>286</v>
      </c>
      <c r="D148" s="43">
        <f t="shared" si="2"/>
        <v>0</v>
      </c>
      <c r="E148" s="43"/>
      <c r="F148" s="43"/>
      <c r="G148" s="43"/>
      <c r="H148" s="43"/>
      <c r="I148" s="43"/>
    </row>
    <row r="149" spans="1:9" x14ac:dyDescent="0.2">
      <c r="A149" s="7">
        <v>143</v>
      </c>
      <c r="B149" s="14" t="s">
        <v>287</v>
      </c>
      <c r="C149" s="30" t="s">
        <v>288</v>
      </c>
      <c r="D149" s="43">
        <f t="shared" si="2"/>
        <v>0</v>
      </c>
      <c r="E149" s="43"/>
      <c r="F149" s="43"/>
      <c r="G149" s="43"/>
      <c r="H149" s="43"/>
      <c r="I149" s="43"/>
    </row>
    <row r="150" spans="1:9" x14ac:dyDescent="0.2">
      <c r="A150" s="7">
        <v>144</v>
      </c>
      <c r="B150" s="11" t="s">
        <v>289</v>
      </c>
      <c r="C150" s="30" t="s">
        <v>290</v>
      </c>
      <c r="D150" s="43">
        <f t="shared" si="2"/>
        <v>207691557</v>
      </c>
      <c r="E150" s="43">
        <v>17479904</v>
      </c>
      <c r="F150" s="43">
        <v>0</v>
      </c>
      <c r="G150" s="43">
        <v>54086205</v>
      </c>
      <c r="H150" s="43">
        <v>23672408</v>
      </c>
      <c r="I150" s="43">
        <v>136125448</v>
      </c>
    </row>
    <row r="151" spans="1:9" x14ac:dyDescent="0.2">
      <c r="A151" s="7">
        <v>145</v>
      </c>
      <c r="B151" s="12" t="s">
        <v>291</v>
      </c>
      <c r="C151" s="28" t="s">
        <v>292</v>
      </c>
      <c r="D151" s="43">
        <f t="shared" si="2"/>
        <v>0</v>
      </c>
      <c r="E151" s="43"/>
      <c r="F151" s="43"/>
      <c r="G151" s="43"/>
      <c r="H151" s="43"/>
      <c r="I151" s="43"/>
    </row>
    <row r="152" spans="1:9" x14ac:dyDescent="0.2">
      <c r="A152" s="7">
        <v>146</v>
      </c>
      <c r="B152" s="8" t="s">
        <v>293</v>
      </c>
      <c r="C152" s="29" t="s">
        <v>294</v>
      </c>
      <c r="D152" s="43">
        <f t="shared" si="2"/>
        <v>34099111</v>
      </c>
      <c r="E152" s="43">
        <v>34099111</v>
      </c>
      <c r="F152" s="43">
        <v>34099111</v>
      </c>
      <c r="G152" s="43"/>
      <c r="H152" s="43"/>
      <c r="I152" s="43"/>
    </row>
    <row r="153" spans="1:9" x14ac:dyDescent="0.2">
      <c r="A153" s="7">
        <v>147</v>
      </c>
      <c r="B153" s="8" t="s">
        <v>295</v>
      </c>
      <c r="C153" s="29" t="s">
        <v>296</v>
      </c>
      <c r="D153" s="43">
        <f t="shared" si="2"/>
        <v>496524.6</v>
      </c>
      <c r="E153" s="43">
        <v>496524.6</v>
      </c>
      <c r="F153" s="43"/>
      <c r="G153" s="43"/>
      <c r="H153" s="43"/>
      <c r="I153" s="43"/>
    </row>
    <row r="154" spans="1:9" ht="12.75" x14ac:dyDescent="0.2">
      <c r="A154" s="7">
        <v>148</v>
      </c>
      <c r="B154" s="25" t="s">
        <v>297</v>
      </c>
      <c r="C154" s="26" t="s">
        <v>298</v>
      </c>
      <c r="D154" s="43">
        <f t="shared" si="2"/>
        <v>0</v>
      </c>
      <c r="E154" s="43"/>
      <c r="F154" s="43"/>
      <c r="G154" s="43"/>
      <c r="H154" s="43"/>
      <c r="I154" s="43"/>
    </row>
  </sheetData>
  <mergeCells count="9">
    <mergeCell ref="A2:I2"/>
    <mergeCell ref="A4:A6"/>
    <mergeCell ref="B4:B6"/>
    <mergeCell ref="C4:C6"/>
    <mergeCell ref="D4:I4"/>
    <mergeCell ref="D5:D6"/>
    <mergeCell ref="E5:F5"/>
    <mergeCell ref="G5:H5"/>
    <mergeCell ref="I5:I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C12" sqref="C12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59" customWidth="1"/>
    <col min="5" max="11" width="11" style="3" customWidth="1"/>
    <col min="12" max="16384" width="9.140625" style="3"/>
  </cols>
  <sheetData>
    <row r="2" spans="1:11" ht="30" customHeight="1" x14ac:dyDescent="0.2">
      <c r="A2" s="219" t="s">
        <v>342</v>
      </c>
      <c r="B2" s="219"/>
      <c r="C2" s="219"/>
      <c r="D2" s="220"/>
      <c r="E2" s="220"/>
      <c r="F2" s="220"/>
      <c r="G2" s="220"/>
      <c r="H2" s="220"/>
      <c r="I2" s="220"/>
      <c r="J2" s="220"/>
      <c r="K2" s="220"/>
    </row>
    <row r="3" spans="1:11" x14ac:dyDescent="0.2">
      <c r="C3" s="4"/>
      <c r="D3" s="54"/>
      <c r="K3" s="3" t="s">
        <v>326</v>
      </c>
    </row>
    <row r="4" spans="1:11" s="5" customFormat="1" ht="24.75" customHeight="1" x14ac:dyDescent="0.2">
      <c r="A4" s="181" t="s">
        <v>0</v>
      </c>
      <c r="B4" s="181" t="s">
        <v>1</v>
      </c>
      <c r="C4" s="181" t="s">
        <v>2</v>
      </c>
      <c r="D4" s="221" t="s">
        <v>299</v>
      </c>
      <c r="E4" s="223" t="s">
        <v>300</v>
      </c>
      <c r="F4" s="223"/>
      <c r="G4" s="223"/>
      <c r="H4" s="223"/>
      <c r="I4" s="223"/>
      <c r="J4" s="223"/>
      <c r="K4" s="223"/>
    </row>
    <row r="5" spans="1:11" ht="51.75" customHeight="1" x14ac:dyDescent="0.2">
      <c r="A5" s="182"/>
      <c r="B5" s="182"/>
      <c r="C5" s="182"/>
      <c r="D5" s="222"/>
      <c r="E5" s="38" t="s">
        <v>301</v>
      </c>
      <c r="F5" s="38" t="s">
        <v>302</v>
      </c>
      <c r="G5" s="37" t="s">
        <v>303</v>
      </c>
      <c r="H5" s="37" t="s">
        <v>304</v>
      </c>
      <c r="I5" s="37" t="s">
        <v>305</v>
      </c>
      <c r="J5" s="37" t="s">
        <v>306</v>
      </c>
      <c r="K5" s="37" t="s">
        <v>307</v>
      </c>
    </row>
    <row r="6" spans="1:11" ht="12" customHeight="1" x14ac:dyDescent="0.2">
      <c r="A6" s="7">
        <v>1</v>
      </c>
      <c r="B6" s="8" t="s">
        <v>3</v>
      </c>
      <c r="C6" s="9" t="s">
        <v>4</v>
      </c>
      <c r="D6" s="70">
        <f t="shared" ref="D6:D37" si="0">E6+F6+G6+H6+I6+J6+K6</f>
        <v>1709616</v>
      </c>
      <c r="E6" s="10">
        <v>0</v>
      </c>
      <c r="F6" s="10">
        <v>0</v>
      </c>
      <c r="G6" s="10">
        <v>1036996</v>
      </c>
      <c r="H6" s="10">
        <v>672620</v>
      </c>
      <c r="I6" s="10">
        <v>0</v>
      </c>
      <c r="J6" s="10"/>
      <c r="K6" s="10">
        <v>0</v>
      </c>
    </row>
    <row r="7" spans="1:11" x14ac:dyDescent="0.2">
      <c r="A7" s="7">
        <v>2</v>
      </c>
      <c r="B7" s="11" t="s">
        <v>5</v>
      </c>
      <c r="C7" s="9" t="s">
        <v>6</v>
      </c>
      <c r="D7" s="70">
        <f t="shared" si="0"/>
        <v>2542649</v>
      </c>
      <c r="E7" s="10">
        <v>0</v>
      </c>
      <c r="F7" s="10">
        <v>0</v>
      </c>
      <c r="G7" s="10">
        <v>1656235</v>
      </c>
      <c r="H7" s="10">
        <v>886414</v>
      </c>
      <c r="I7" s="10">
        <v>0</v>
      </c>
      <c r="J7" s="10"/>
      <c r="K7" s="10">
        <v>0</v>
      </c>
    </row>
    <row r="8" spans="1:11" x14ac:dyDescent="0.2">
      <c r="A8" s="7">
        <v>3</v>
      </c>
      <c r="B8" s="12" t="s">
        <v>7</v>
      </c>
      <c r="C8" s="13" t="s">
        <v>8</v>
      </c>
      <c r="D8" s="71">
        <f t="shared" si="0"/>
        <v>16286455</v>
      </c>
      <c r="E8" s="10">
        <v>6805264</v>
      </c>
      <c r="F8" s="10">
        <v>0</v>
      </c>
      <c r="G8" s="10">
        <v>5192359</v>
      </c>
      <c r="H8" s="10">
        <v>2425627</v>
      </c>
      <c r="I8" s="10">
        <v>1863205</v>
      </c>
      <c r="J8" s="10"/>
      <c r="K8" s="10">
        <v>0</v>
      </c>
    </row>
    <row r="9" spans="1:11" ht="14.25" customHeight="1" x14ac:dyDescent="0.2">
      <c r="A9" s="7">
        <v>4</v>
      </c>
      <c r="B9" s="8" t="s">
        <v>9</v>
      </c>
      <c r="C9" s="9" t="s">
        <v>10</v>
      </c>
      <c r="D9" s="70">
        <f t="shared" si="0"/>
        <v>2151169</v>
      </c>
      <c r="E9" s="10">
        <v>0</v>
      </c>
      <c r="F9" s="10">
        <v>0</v>
      </c>
      <c r="G9" s="10">
        <v>1072439</v>
      </c>
      <c r="H9" s="10">
        <v>1078730</v>
      </c>
      <c r="I9" s="10">
        <v>0</v>
      </c>
      <c r="J9" s="10"/>
      <c r="K9" s="10">
        <v>0</v>
      </c>
    </row>
    <row r="10" spans="1:11" x14ac:dyDescent="0.2">
      <c r="A10" s="7">
        <v>5</v>
      </c>
      <c r="B10" s="8" t="s">
        <v>11</v>
      </c>
      <c r="C10" s="9" t="s">
        <v>12</v>
      </c>
      <c r="D10" s="70">
        <f t="shared" si="0"/>
        <v>2862075</v>
      </c>
      <c r="E10" s="10">
        <v>0</v>
      </c>
      <c r="F10" s="10">
        <v>0</v>
      </c>
      <c r="G10" s="10">
        <v>1939899</v>
      </c>
      <c r="H10" s="10">
        <v>922176</v>
      </c>
      <c r="I10" s="10">
        <v>0</v>
      </c>
      <c r="J10" s="10"/>
      <c r="K10" s="10">
        <v>0</v>
      </c>
    </row>
    <row r="11" spans="1:11" x14ac:dyDescent="0.2">
      <c r="A11" s="7">
        <v>6</v>
      </c>
      <c r="B11" s="12" t="s">
        <v>13</v>
      </c>
      <c r="C11" s="13" t="s">
        <v>14</v>
      </c>
      <c r="D11" s="71">
        <f t="shared" si="0"/>
        <v>50475965</v>
      </c>
      <c r="E11" s="10">
        <v>9321231</v>
      </c>
      <c r="F11" s="10">
        <v>1196536</v>
      </c>
      <c r="G11" s="10">
        <v>8223943</v>
      </c>
      <c r="H11" s="10">
        <v>3820019</v>
      </c>
      <c r="I11" s="10">
        <v>5937204</v>
      </c>
      <c r="J11" s="10"/>
      <c r="K11" s="10">
        <v>21977032</v>
      </c>
    </row>
    <row r="12" spans="1:11" x14ac:dyDescent="0.2">
      <c r="A12" s="7">
        <v>7</v>
      </c>
      <c r="B12" s="14" t="s">
        <v>15</v>
      </c>
      <c r="C12" s="15" t="s">
        <v>16</v>
      </c>
      <c r="D12" s="72">
        <f t="shared" si="0"/>
        <v>21587127</v>
      </c>
      <c r="E12" s="10">
        <v>11283793</v>
      </c>
      <c r="F12" s="10">
        <v>0</v>
      </c>
      <c r="G12" s="10">
        <v>0</v>
      </c>
      <c r="H12" s="10">
        <v>2703456</v>
      </c>
      <c r="I12" s="10">
        <v>0</v>
      </c>
      <c r="J12" s="10"/>
      <c r="K12" s="10">
        <v>7599878</v>
      </c>
    </row>
    <row r="13" spans="1:11" x14ac:dyDescent="0.2">
      <c r="A13" s="7">
        <v>8</v>
      </c>
      <c r="B13" s="12" t="s">
        <v>17</v>
      </c>
      <c r="C13" s="13" t="s">
        <v>18</v>
      </c>
      <c r="D13" s="71">
        <f t="shared" si="0"/>
        <v>95925</v>
      </c>
      <c r="E13" s="10">
        <v>0</v>
      </c>
      <c r="F13" s="10">
        <v>0</v>
      </c>
      <c r="G13" s="10">
        <v>0</v>
      </c>
      <c r="H13" s="10">
        <v>95925</v>
      </c>
      <c r="I13" s="10">
        <v>0</v>
      </c>
      <c r="J13" s="10"/>
      <c r="K13" s="10">
        <v>0</v>
      </c>
    </row>
    <row r="14" spans="1:11" x14ac:dyDescent="0.2">
      <c r="A14" s="7">
        <v>9</v>
      </c>
      <c r="B14" s="12" t="s">
        <v>19</v>
      </c>
      <c r="C14" s="13" t="s">
        <v>20</v>
      </c>
      <c r="D14" s="71">
        <f t="shared" si="0"/>
        <v>2462483</v>
      </c>
      <c r="E14" s="10">
        <v>0</v>
      </c>
      <c r="F14" s="10">
        <v>0</v>
      </c>
      <c r="G14" s="10">
        <v>1687089</v>
      </c>
      <c r="H14" s="10">
        <v>775394</v>
      </c>
      <c r="I14" s="10">
        <v>0</v>
      </c>
      <c r="J14" s="10"/>
      <c r="K14" s="10">
        <v>0</v>
      </c>
    </row>
    <row r="15" spans="1:11" x14ac:dyDescent="0.2">
      <c r="A15" s="7">
        <v>10</v>
      </c>
      <c r="B15" s="12" t="s">
        <v>21</v>
      </c>
      <c r="C15" s="13" t="s">
        <v>22</v>
      </c>
      <c r="D15" s="71">
        <f t="shared" si="0"/>
        <v>2861196</v>
      </c>
      <c r="E15" s="10">
        <v>0</v>
      </c>
      <c r="F15" s="10">
        <v>0</v>
      </c>
      <c r="G15" s="10">
        <v>1886922</v>
      </c>
      <c r="H15" s="10">
        <v>974274</v>
      </c>
      <c r="I15" s="10">
        <v>0</v>
      </c>
      <c r="J15" s="10"/>
      <c r="K15" s="10">
        <v>0</v>
      </c>
    </row>
    <row r="16" spans="1:11" x14ac:dyDescent="0.2">
      <c r="A16" s="7">
        <v>11</v>
      </c>
      <c r="B16" s="12" t="s">
        <v>23</v>
      </c>
      <c r="C16" s="13" t="s">
        <v>24</v>
      </c>
      <c r="D16" s="71">
        <f t="shared" si="0"/>
        <v>2639109</v>
      </c>
      <c r="E16" s="10">
        <v>0</v>
      </c>
      <c r="F16" s="10">
        <v>0</v>
      </c>
      <c r="G16" s="10">
        <v>1837607</v>
      </c>
      <c r="H16" s="10">
        <v>801502</v>
      </c>
      <c r="I16" s="10">
        <v>0</v>
      </c>
      <c r="J16" s="10"/>
      <c r="K16" s="10">
        <v>0</v>
      </c>
    </row>
    <row r="17" spans="1:11" x14ac:dyDescent="0.2">
      <c r="A17" s="7">
        <v>12</v>
      </c>
      <c r="B17" s="12" t="s">
        <v>25</v>
      </c>
      <c r="C17" s="13" t="s">
        <v>26</v>
      </c>
      <c r="D17" s="71">
        <f t="shared" si="0"/>
        <v>4646168</v>
      </c>
      <c r="E17" s="10">
        <v>0</v>
      </c>
      <c r="F17" s="10">
        <v>0</v>
      </c>
      <c r="G17" s="10">
        <v>2939699</v>
      </c>
      <c r="H17" s="10">
        <v>1706469</v>
      </c>
      <c r="I17" s="10">
        <v>0</v>
      </c>
      <c r="J17" s="10"/>
      <c r="K17" s="10">
        <v>0</v>
      </c>
    </row>
    <row r="18" spans="1:11" x14ac:dyDescent="0.2">
      <c r="A18" s="7">
        <v>13</v>
      </c>
      <c r="B18" s="8" t="s">
        <v>27</v>
      </c>
      <c r="C18" s="13" t="s">
        <v>28</v>
      </c>
      <c r="D18" s="71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/>
      <c r="K18" s="10">
        <v>0</v>
      </c>
    </row>
    <row r="19" spans="1:11" x14ac:dyDescent="0.2">
      <c r="A19" s="7">
        <v>14</v>
      </c>
      <c r="B19" s="8" t="s">
        <v>29</v>
      </c>
      <c r="C19" s="9" t="s">
        <v>30</v>
      </c>
      <c r="D19" s="70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/>
      <c r="K19" s="10">
        <v>0</v>
      </c>
    </row>
    <row r="20" spans="1:11" x14ac:dyDescent="0.2">
      <c r="A20" s="7">
        <v>15</v>
      </c>
      <c r="B20" s="12" t="s">
        <v>31</v>
      </c>
      <c r="C20" s="13" t="s">
        <v>32</v>
      </c>
      <c r="D20" s="71">
        <f t="shared" si="0"/>
        <v>1182381</v>
      </c>
      <c r="E20" s="10">
        <v>0</v>
      </c>
      <c r="F20" s="10">
        <v>0</v>
      </c>
      <c r="G20" s="10">
        <v>0</v>
      </c>
      <c r="H20" s="10">
        <v>1182381</v>
      </c>
      <c r="I20" s="10">
        <v>0</v>
      </c>
      <c r="J20" s="10"/>
      <c r="K20" s="10">
        <v>0</v>
      </c>
    </row>
    <row r="21" spans="1:11" x14ac:dyDescent="0.2">
      <c r="A21" s="7">
        <v>16</v>
      </c>
      <c r="B21" s="12" t="s">
        <v>33</v>
      </c>
      <c r="C21" s="13" t="s">
        <v>34</v>
      </c>
      <c r="D21" s="71">
        <f t="shared" si="0"/>
        <v>1318882</v>
      </c>
      <c r="E21" s="10">
        <v>0</v>
      </c>
      <c r="F21" s="10">
        <v>0</v>
      </c>
      <c r="G21" s="10">
        <v>0</v>
      </c>
      <c r="H21" s="10">
        <v>1318882</v>
      </c>
      <c r="I21" s="10">
        <v>0</v>
      </c>
      <c r="J21" s="10"/>
      <c r="K21" s="10">
        <v>0</v>
      </c>
    </row>
    <row r="22" spans="1:11" x14ac:dyDescent="0.2">
      <c r="A22" s="7">
        <v>17</v>
      </c>
      <c r="B22" s="12" t="s">
        <v>35</v>
      </c>
      <c r="C22" s="13" t="s">
        <v>36</v>
      </c>
      <c r="D22" s="71">
        <f t="shared" si="0"/>
        <v>9888583</v>
      </c>
      <c r="E22" s="10">
        <v>3262419</v>
      </c>
      <c r="F22" s="10">
        <v>0</v>
      </c>
      <c r="G22" s="10">
        <v>4523643</v>
      </c>
      <c r="H22" s="10">
        <v>2102521</v>
      </c>
      <c r="I22" s="10">
        <v>0</v>
      </c>
      <c r="J22" s="10"/>
      <c r="K22" s="10">
        <v>0</v>
      </c>
    </row>
    <row r="23" spans="1:11" x14ac:dyDescent="0.2">
      <c r="A23" s="7">
        <v>18</v>
      </c>
      <c r="B23" s="12" t="s">
        <v>37</v>
      </c>
      <c r="C23" s="13" t="s">
        <v>38</v>
      </c>
      <c r="D23" s="71">
        <f t="shared" si="0"/>
        <v>59944680</v>
      </c>
      <c r="E23" s="10">
        <v>7092319</v>
      </c>
      <c r="F23" s="10">
        <v>7114794</v>
      </c>
      <c r="G23" s="10">
        <v>12665531</v>
      </c>
      <c r="H23" s="10">
        <v>4355167</v>
      </c>
      <c r="I23" s="10">
        <v>2008609</v>
      </c>
      <c r="J23" s="10"/>
      <c r="K23" s="10">
        <v>26708260</v>
      </c>
    </row>
    <row r="24" spans="1:11" x14ac:dyDescent="0.2">
      <c r="A24" s="7">
        <v>19</v>
      </c>
      <c r="B24" s="8" t="s">
        <v>39</v>
      </c>
      <c r="C24" s="9" t="s">
        <v>40</v>
      </c>
      <c r="D24" s="70">
        <f t="shared" si="0"/>
        <v>1016030</v>
      </c>
      <c r="E24" s="10">
        <v>0</v>
      </c>
      <c r="F24" s="10">
        <v>0</v>
      </c>
      <c r="G24" s="10">
        <v>484963</v>
      </c>
      <c r="H24" s="10">
        <v>531067</v>
      </c>
      <c r="I24" s="10">
        <v>0</v>
      </c>
      <c r="J24" s="10"/>
      <c r="K24" s="10">
        <v>0</v>
      </c>
    </row>
    <row r="25" spans="1:11" x14ac:dyDescent="0.2">
      <c r="A25" s="7">
        <v>20</v>
      </c>
      <c r="B25" s="8" t="s">
        <v>41</v>
      </c>
      <c r="C25" s="9" t="s">
        <v>42</v>
      </c>
      <c r="D25" s="70">
        <f t="shared" si="0"/>
        <v>326724</v>
      </c>
      <c r="E25" s="10">
        <v>0</v>
      </c>
      <c r="F25" s="10">
        <v>0</v>
      </c>
      <c r="G25" s="10">
        <v>0</v>
      </c>
      <c r="H25" s="10">
        <v>326724</v>
      </c>
      <c r="I25" s="10">
        <v>0</v>
      </c>
      <c r="J25" s="10"/>
      <c r="K25" s="10">
        <v>0</v>
      </c>
    </row>
    <row r="26" spans="1:11" x14ac:dyDescent="0.2">
      <c r="A26" s="7">
        <v>21</v>
      </c>
      <c r="B26" s="8" t="s">
        <v>43</v>
      </c>
      <c r="C26" s="9" t="s">
        <v>44</v>
      </c>
      <c r="D26" s="70">
        <f t="shared" si="0"/>
        <v>10743183</v>
      </c>
      <c r="E26" s="27">
        <v>1697206</v>
      </c>
      <c r="F26" s="27">
        <v>0</v>
      </c>
      <c r="G26" s="27">
        <v>5856762</v>
      </c>
      <c r="H26" s="27">
        <v>2946875</v>
      </c>
      <c r="I26" s="27">
        <v>242340</v>
      </c>
      <c r="J26" s="27"/>
      <c r="K26" s="27">
        <v>0</v>
      </c>
    </row>
    <row r="27" spans="1:11" x14ac:dyDescent="0.2">
      <c r="A27" s="7">
        <v>22</v>
      </c>
      <c r="B27" s="8" t="s">
        <v>45</v>
      </c>
      <c r="C27" s="9" t="s">
        <v>46</v>
      </c>
      <c r="D27" s="70">
        <f t="shared" si="0"/>
        <v>21075043</v>
      </c>
      <c r="E27" s="10">
        <v>4556464</v>
      </c>
      <c r="F27" s="10">
        <v>0</v>
      </c>
      <c r="G27" s="10">
        <v>8571384</v>
      </c>
      <c r="H27" s="10">
        <v>2581286</v>
      </c>
      <c r="I27" s="10">
        <v>1048011</v>
      </c>
      <c r="J27" s="10"/>
      <c r="K27" s="10">
        <v>4317898</v>
      </c>
    </row>
    <row r="28" spans="1:11" x14ac:dyDescent="0.2">
      <c r="A28" s="7">
        <v>23</v>
      </c>
      <c r="B28" s="12" t="s">
        <v>47</v>
      </c>
      <c r="C28" s="13" t="s">
        <v>48</v>
      </c>
      <c r="D28" s="71">
        <f t="shared" si="0"/>
        <v>1689896</v>
      </c>
      <c r="E28" s="10">
        <v>0</v>
      </c>
      <c r="F28" s="10">
        <v>0</v>
      </c>
      <c r="G28" s="10">
        <v>1114789</v>
      </c>
      <c r="H28" s="10">
        <v>575107</v>
      </c>
      <c r="I28" s="10">
        <v>0</v>
      </c>
      <c r="J28" s="10"/>
      <c r="K28" s="10">
        <v>0</v>
      </c>
    </row>
    <row r="29" spans="1:11" ht="12" customHeight="1" x14ac:dyDescent="0.2">
      <c r="A29" s="7">
        <v>24</v>
      </c>
      <c r="B29" s="12" t="s">
        <v>49</v>
      </c>
      <c r="C29" s="13" t="s">
        <v>50</v>
      </c>
      <c r="D29" s="71">
        <f t="shared" si="0"/>
        <v>9701755</v>
      </c>
      <c r="E29" s="10">
        <v>0</v>
      </c>
      <c r="F29" s="10">
        <v>9701755</v>
      </c>
      <c r="G29" s="10">
        <v>0</v>
      </c>
      <c r="H29" s="10">
        <v>0</v>
      </c>
      <c r="I29" s="10">
        <v>0</v>
      </c>
      <c r="J29" s="10"/>
      <c r="K29" s="10">
        <v>0</v>
      </c>
    </row>
    <row r="30" spans="1:11" ht="24" x14ac:dyDescent="0.2">
      <c r="A30" s="7">
        <v>25</v>
      </c>
      <c r="B30" s="12" t="s">
        <v>51</v>
      </c>
      <c r="C30" s="13" t="s">
        <v>52</v>
      </c>
      <c r="D30" s="71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v>0</v>
      </c>
    </row>
    <row r="31" spans="1:11" x14ac:dyDescent="0.2">
      <c r="A31" s="7">
        <v>26</v>
      </c>
      <c r="B31" s="8" t="s">
        <v>53</v>
      </c>
      <c r="C31" s="15" t="s">
        <v>54</v>
      </c>
      <c r="D31" s="72">
        <f t="shared" si="0"/>
        <v>42443915</v>
      </c>
      <c r="E31" s="10">
        <v>8627075</v>
      </c>
      <c r="F31" s="10">
        <v>8065513</v>
      </c>
      <c r="G31" s="10">
        <v>14147237</v>
      </c>
      <c r="H31" s="10">
        <v>7583136</v>
      </c>
      <c r="I31" s="10">
        <v>4020954</v>
      </c>
      <c r="J31" s="10"/>
      <c r="K31" s="10">
        <v>0</v>
      </c>
    </row>
    <row r="32" spans="1:11" x14ac:dyDescent="0.2">
      <c r="A32" s="7">
        <v>27</v>
      </c>
      <c r="B32" s="12" t="s">
        <v>55</v>
      </c>
      <c r="C32" s="13" t="s">
        <v>56</v>
      </c>
      <c r="D32" s="71">
        <f t="shared" si="0"/>
        <v>69411517</v>
      </c>
      <c r="E32" s="10">
        <v>5027448</v>
      </c>
      <c r="F32" s="10">
        <v>0</v>
      </c>
      <c r="G32" s="10">
        <v>13284251</v>
      </c>
      <c r="H32" s="10">
        <v>9720975</v>
      </c>
      <c r="I32" s="10">
        <v>0</v>
      </c>
      <c r="J32" s="10"/>
      <c r="K32" s="10">
        <v>41378843</v>
      </c>
    </row>
    <row r="33" spans="1:11" ht="24" customHeight="1" x14ac:dyDescent="0.2">
      <c r="A33" s="7">
        <v>28</v>
      </c>
      <c r="B33" s="12" t="s">
        <v>57</v>
      </c>
      <c r="C33" s="13" t="s">
        <v>58</v>
      </c>
      <c r="D33" s="71">
        <f t="shared" si="0"/>
        <v>5559010</v>
      </c>
      <c r="E33" s="10">
        <v>0</v>
      </c>
      <c r="F33" s="10">
        <v>0</v>
      </c>
      <c r="G33" s="10">
        <v>3517720</v>
      </c>
      <c r="H33" s="10">
        <v>2041290</v>
      </c>
      <c r="I33" s="10">
        <v>0</v>
      </c>
      <c r="J33" s="10"/>
      <c r="K33" s="10">
        <v>0</v>
      </c>
    </row>
    <row r="34" spans="1:11" ht="12" customHeight="1" x14ac:dyDescent="0.2">
      <c r="A34" s="7">
        <v>29</v>
      </c>
      <c r="B34" s="8" t="s">
        <v>59</v>
      </c>
      <c r="C34" s="9" t="s">
        <v>60</v>
      </c>
      <c r="D34" s="70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/>
      <c r="K34" s="10">
        <v>0</v>
      </c>
    </row>
    <row r="35" spans="1:11" x14ac:dyDescent="0.2">
      <c r="A35" s="7">
        <v>30</v>
      </c>
      <c r="B35" s="11" t="s">
        <v>61</v>
      </c>
      <c r="C35" s="15" t="s">
        <v>62</v>
      </c>
      <c r="D35" s="72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/>
      <c r="K35" s="10">
        <v>0</v>
      </c>
    </row>
    <row r="36" spans="1:11" ht="24" x14ac:dyDescent="0.2">
      <c r="A36" s="7">
        <v>31</v>
      </c>
      <c r="B36" s="8" t="s">
        <v>63</v>
      </c>
      <c r="C36" s="9" t="s">
        <v>64</v>
      </c>
      <c r="D36" s="70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/>
      <c r="K36" s="10">
        <v>0</v>
      </c>
    </row>
    <row r="37" spans="1:11" x14ac:dyDescent="0.2">
      <c r="A37" s="7">
        <v>32</v>
      </c>
      <c r="B37" s="12" t="s">
        <v>65</v>
      </c>
      <c r="C37" s="13" t="s">
        <v>66</v>
      </c>
      <c r="D37" s="71">
        <f t="shared" si="0"/>
        <v>1185597</v>
      </c>
      <c r="E37" s="10">
        <v>0</v>
      </c>
      <c r="F37" s="10">
        <v>0</v>
      </c>
      <c r="G37" s="10">
        <v>810726</v>
      </c>
      <c r="H37" s="10">
        <v>374871</v>
      </c>
      <c r="I37" s="10">
        <v>0</v>
      </c>
      <c r="J37" s="10"/>
      <c r="K37" s="10">
        <v>0</v>
      </c>
    </row>
    <row r="38" spans="1:11" x14ac:dyDescent="0.2">
      <c r="A38" s="7">
        <v>33</v>
      </c>
      <c r="B38" s="11" t="s">
        <v>67</v>
      </c>
      <c r="C38" s="9" t="s">
        <v>68</v>
      </c>
      <c r="D38" s="70">
        <f t="shared" ref="D38:D69" si="1">E38+F38+G38+H38+I38+J38+K38</f>
        <v>22238494</v>
      </c>
      <c r="E38" s="10">
        <v>6956666</v>
      </c>
      <c r="F38" s="10">
        <v>0</v>
      </c>
      <c r="G38" s="10">
        <v>9791509</v>
      </c>
      <c r="H38" s="10">
        <v>5076721</v>
      </c>
      <c r="I38" s="10">
        <v>413598</v>
      </c>
      <c r="J38" s="10"/>
      <c r="K38" s="10">
        <v>0</v>
      </c>
    </row>
    <row r="39" spans="1:11" x14ac:dyDescent="0.2">
      <c r="A39" s="7">
        <v>34</v>
      </c>
      <c r="B39" s="14" t="s">
        <v>69</v>
      </c>
      <c r="C39" s="15" t="s">
        <v>70</v>
      </c>
      <c r="D39" s="72">
        <f t="shared" si="1"/>
        <v>33226583</v>
      </c>
      <c r="E39" s="27">
        <v>2240695</v>
      </c>
      <c r="F39" s="27">
        <v>0</v>
      </c>
      <c r="G39" s="27">
        <v>13900108</v>
      </c>
      <c r="H39" s="27">
        <v>6422463</v>
      </c>
      <c r="I39" s="27">
        <v>2630953</v>
      </c>
      <c r="J39" s="27"/>
      <c r="K39" s="27">
        <v>8032364</v>
      </c>
    </row>
    <row r="40" spans="1:11" x14ac:dyDescent="0.2">
      <c r="A40" s="7">
        <v>35</v>
      </c>
      <c r="B40" s="8" t="s">
        <v>71</v>
      </c>
      <c r="C40" s="9" t="s">
        <v>72</v>
      </c>
      <c r="D40" s="70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>
        <v>0</v>
      </c>
    </row>
    <row r="41" spans="1:11" x14ac:dyDescent="0.2">
      <c r="A41" s="7">
        <v>36</v>
      </c>
      <c r="B41" s="11" t="s">
        <v>73</v>
      </c>
      <c r="C41" s="9" t="s">
        <v>74</v>
      </c>
      <c r="D41" s="70">
        <f t="shared" si="1"/>
        <v>1082004</v>
      </c>
      <c r="E41" s="10">
        <v>0</v>
      </c>
      <c r="F41" s="10">
        <v>0</v>
      </c>
      <c r="G41" s="10">
        <v>170223</v>
      </c>
      <c r="H41" s="10">
        <v>911781</v>
      </c>
      <c r="I41" s="10">
        <v>0</v>
      </c>
      <c r="J41" s="10"/>
      <c r="K41" s="10">
        <v>0</v>
      </c>
    </row>
    <row r="42" spans="1:11" x14ac:dyDescent="0.2">
      <c r="A42" s="7">
        <v>37</v>
      </c>
      <c r="B42" s="12" t="s">
        <v>75</v>
      </c>
      <c r="C42" s="13" t="s">
        <v>76</v>
      </c>
      <c r="D42" s="71">
        <f t="shared" si="1"/>
        <v>10237262</v>
      </c>
      <c r="E42" s="10">
        <v>3622062</v>
      </c>
      <c r="F42" s="10">
        <v>0</v>
      </c>
      <c r="G42" s="10">
        <v>2637421</v>
      </c>
      <c r="H42" s="10">
        <v>3254894</v>
      </c>
      <c r="I42" s="10">
        <v>722885</v>
      </c>
      <c r="J42" s="10"/>
      <c r="K42" s="10">
        <v>0</v>
      </c>
    </row>
    <row r="43" spans="1:11" x14ac:dyDescent="0.2">
      <c r="A43" s="7">
        <v>38</v>
      </c>
      <c r="B43" s="11" t="s">
        <v>77</v>
      </c>
      <c r="C43" s="9" t="s">
        <v>78</v>
      </c>
      <c r="D43" s="70">
        <f t="shared" si="1"/>
        <v>3474054</v>
      </c>
      <c r="E43" s="10">
        <v>0</v>
      </c>
      <c r="F43" s="10">
        <v>0</v>
      </c>
      <c r="G43" s="10">
        <v>2325355</v>
      </c>
      <c r="H43" s="10">
        <v>1148699</v>
      </c>
      <c r="I43" s="10">
        <v>0</v>
      </c>
      <c r="J43" s="10"/>
      <c r="K43" s="10">
        <v>0</v>
      </c>
    </row>
    <row r="44" spans="1:11" x14ac:dyDescent="0.2">
      <c r="A44" s="7">
        <v>39</v>
      </c>
      <c r="B44" s="8" t="s">
        <v>79</v>
      </c>
      <c r="C44" s="9" t="s">
        <v>80</v>
      </c>
      <c r="D44" s="70">
        <f t="shared" si="1"/>
        <v>20893860</v>
      </c>
      <c r="E44" s="27">
        <v>7488376</v>
      </c>
      <c r="F44" s="27">
        <v>0</v>
      </c>
      <c r="G44" s="27">
        <v>6797003</v>
      </c>
      <c r="H44" s="27">
        <v>4350010</v>
      </c>
      <c r="I44" s="27">
        <v>2258471</v>
      </c>
      <c r="J44" s="27"/>
      <c r="K44" s="27">
        <v>0</v>
      </c>
    </row>
    <row r="45" spans="1:11" x14ac:dyDescent="0.2">
      <c r="A45" s="7">
        <v>40</v>
      </c>
      <c r="B45" s="16" t="s">
        <v>81</v>
      </c>
      <c r="C45" s="17" t="s">
        <v>82</v>
      </c>
      <c r="D45" s="73">
        <f t="shared" si="1"/>
        <v>1194343</v>
      </c>
      <c r="E45" s="10">
        <v>0</v>
      </c>
      <c r="F45" s="10">
        <v>0</v>
      </c>
      <c r="G45" s="10">
        <v>1194343</v>
      </c>
      <c r="H45" s="10">
        <v>0</v>
      </c>
      <c r="I45" s="10">
        <v>0</v>
      </c>
      <c r="J45" s="10"/>
      <c r="K45" s="10">
        <v>0</v>
      </c>
    </row>
    <row r="46" spans="1:11" x14ac:dyDescent="0.2">
      <c r="A46" s="7">
        <v>41</v>
      </c>
      <c r="B46" s="8" t="s">
        <v>83</v>
      </c>
      <c r="C46" s="9" t="s">
        <v>84</v>
      </c>
      <c r="D46" s="70">
        <f t="shared" si="1"/>
        <v>666763</v>
      </c>
      <c r="E46" s="10">
        <v>0</v>
      </c>
      <c r="F46" s="10">
        <v>0</v>
      </c>
      <c r="G46" s="10">
        <v>0</v>
      </c>
      <c r="H46" s="10">
        <v>666763</v>
      </c>
      <c r="I46" s="10">
        <v>0</v>
      </c>
      <c r="J46" s="10"/>
      <c r="K46" s="10">
        <v>0</v>
      </c>
    </row>
    <row r="47" spans="1:11" x14ac:dyDescent="0.2">
      <c r="A47" s="7">
        <v>42</v>
      </c>
      <c r="B47" s="14" t="s">
        <v>85</v>
      </c>
      <c r="C47" s="15" t="s">
        <v>86</v>
      </c>
      <c r="D47" s="72">
        <f t="shared" si="1"/>
        <v>2217602</v>
      </c>
      <c r="E47" s="10">
        <v>0</v>
      </c>
      <c r="F47" s="10">
        <v>0</v>
      </c>
      <c r="G47" s="10">
        <v>1051911</v>
      </c>
      <c r="H47" s="10">
        <v>1165691</v>
      </c>
      <c r="I47" s="10">
        <v>0</v>
      </c>
      <c r="J47" s="10"/>
      <c r="K47" s="10">
        <v>0</v>
      </c>
    </row>
    <row r="48" spans="1:11" x14ac:dyDescent="0.2">
      <c r="A48" s="7">
        <v>43</v>
      </c>
      <c r="B48" s="12" t="s">
        <v>87</v>
      </c>
      <c r="C48" s="13" t="s">
        <v>88</v>
      </c>
      <c r="D48" s="71">
        <f t="shared" si="1"/>
        <v>97271</v>
      </c>
      <c r="E48" s="10">
        <v>0</v>
      </c>
      <c r="F48" s="10">
        <v>0</v>
      </c>
      <c r="G48" s="10">
        <v>97271</v>
      </c>
      <c r="H48" s="10">
        <v>0</v>
      </c>
      <c r="I48" s="10">
        <v>0</v>
      </c>
      <c r="J48" s="10"/>
      <c r="K48" s="10">
        <v>0</v>
      </c>
    </row>
    <row r="49" spans="1:11" x14ac:dyDescent="0.2">
      <c r="A49" s="7">
        <v>44</v>
      </c>
      <c r="B49" s="11" t="s">
        <v>89</v>
      </c>
      <c r="C49" s="9" t="s">
        <v>90</v>
      </c>
      <c r="D49" s="70">
        <f t="shared" si="1"/>
        <v>5085432</v>
      </c>
      <c r="E49" s="10">
        <v>755293</v>
      </c>
      <c r="F49" s="10">
        <v>0</v>
      </c>
      <c r="G49" s="10">
        <v>1643564</v>
      </c>
      <c r="H49" s="10">
        <v>850611</v>
      </c>
      <c r="I49" s="10">
        <v>530795</v>
      </c>
      <c r="J49" s="10"/>
      <c r="K49" s="10">
        <v>1305169</v>
      </c>
    </row>
    <row r="50" spans="1:11" x14ac:dyDescent="0.2">
      <c r="A50" s="7">
        <v>45</v>
      </c>
      <c r="B50" s="12" t="s">
        <v>91</v>
      </c>
      <c r="C50" s="13" t="s">
        <v>92</v>
      </c>
      <c r="D50" s="71">
        <f t="shared" si="1"/>
        <v>28644429</v>
      </c>
      <c r="E50" s="10">
        <v>5064646</v>
      </c>
      <c r="F50" s="10">
        <v>0</v>
      </c>
      <c r="G50" s="10">
        <v>8875482</v>
      </c>
      <c r="H50" s="10">
        <v>5452690</v>
      </c>
      <c r="I50" s="10">
        <v>2623291</v>
      </c>
      <c r="J50" s="10"/>
      <c r="K50" s="10">
        <v>6628320</v>
      </c>
    </row>
    <row r="51" spans="1:11" x14ac:dyDescent="0.2">
      <c r="A51" s="7">
        <v>46</v>
      </c>
      <c r="B51" s="8" t="s">
        <v>93</v>
      </c>
      <c r="C51" s="9" t="s">
        <v>94</v>
      </c>
      <c r="D51" s="70">
        <f t="shared" si="1"/>
        <v>1051221</v>
      </c>
      <c r="E51" s="10">
        <v>0</v>
      </c>
      <c r="F51" s="10">
        <v>0</v>
      </c>
      <c r="G51" s="10">
        <v>0</v>
      </c>
      <c r="H51" s="10">
        <v>1051221</v>
      </c>
      <c r="I51" s="10">
        <v>0</v>
      </c>
      <c r="J51" s="10"/>
      <c r="K51" s="10">
        <v>0</v>
      </c>
    </row>
    <row r="52" spans="1:11" ht="10.5" customHeight="1" x14ac:dyDescent="0.2">
      <c r="A52" s="7">
        <v>47</v>
      </c>
      <c r="B52" s="8" t="s">
        <v>95</v>
      </c>
      <c r="C52" s="9" t="s">
        <v>96</v>
      </c>
      <c r="D52" s="70">
        <f t="shared" si="1"/>
        <v>19282828</v>
      </c>
      <c r="E52" s="10">
        <v>3230993</v>
      </c>
      <c r="F52" s="10">
        <v>0</v>
      </c>
      <c r="G52" s="10">
        <v>8707840</v>
      </c>
      <c r="H52" s="10">
        <v>3602075</v>
      </c>
      <c r="I52" s="10">
        <v>3741920</v>
      </c>
      <c r="J52" s="10"/>
      <c r="K52" s="10">
        <v>0</v>
      </c>
    </row>
    <row r="53" spans="1:11" x14ac:dyDescent="0.2">
      <c r="A53" s="7">
        <v>48</v>
      </c>
      <c r="B53" s="18" t="s">
        <v>97</v>
      </c>
      <c r="C53" s="19" t="s">
        <v>98</v>
      </c>
      <c r="D53" s="74">
        <f t="shared" si="1"/>
        <v>2316206</v>
      </c>
      <c r="E53" s="10">
        <v>0</v>
      </c>
      <c r="F53" s="10">
        <v>0</v>
      </c>
      <c r="G53" s="10">
        <v>1554971</v>
      </c>
      <c r="H53" s="10">
        <v>761235</v>
      </c>
      <c r="I53" s="10">
        <v>0</v>
      </c>
      <c r="J53" s="10"/>
      <c r="K53" s="10">
        <v>0</v>
      </c>
    </row>
    <row r="54" spans="1:11" x14ac:dyDescent="0.2">
      <c r="A54" s="7">
        <v>49</v>
      </c>
      <c r="B54" s="12" t="s">
        <v>99</v>
      </c>
      <c r="C54" s="13" t="s">
        <v>100</v>
      </c>
      <c r="D54" s="71">
        <f t="shared" si="1"/>
        <v>2245593</v>
      </c>
      <c r="E54" s="10">
        <v>0</v>
      </c>
      <c r="F54" s="10">
        <v>0</v>
      </c>
      <c r="G54" s="10">
        <v>1012309</v>
      </c>
      <c r="H54" s="10">
        <v>1233284</v>
      </c>
      <c r="I54" s="10">
        <v>0</v>
      </c>
      <c r="J54" s="10"/>
      <c r="K54" s="10">
        <v>0</v>
      </c>
    </row>
    <row r="55" spans="1:11" x14ac:dyDescent="0.2">
      <c r="A55" s="7">
        <v>50</v>
      </c>
      <c r="B55" s="11" t="s">
        <v>101</v>
      </c>
      <c r="C55" s="9" t="s">
        <v>102</v>
      </c>
      <c r="D55" s="70">
        <f t="shared" si="1"/>
        <v>5622114</v>
      </c>
      <c r="E55" s="10">
        <v>0</v>
      </c>
      <c r="F55" s="10">
        <v>0</v>
      </c>
      <c r="G55" s="10">
        <v>3366534</v>
      </c>
      <c r="H55" s="10">
        <v>1681058</v>
      </c>
      <c r="I55" s="10">
        <v>574522</v>
      </c>
      <c r="J55" s="10"/>
      <c r="K55" s="10">
        <v>0</v>
      </c>
    </row>
    <row r="56" spans="1:11" ht="15" customHeight="1" x14ac:dyDescent="0.2">
      <c r="A56" s="7">
        <v>51</v>
      </c>
      <c r="B56" s="12" t="s">
        <v>103</v>
      </c>
      <c r="C56" s="13" t="s">
        <v>104</v>
      </c>
      <c r="D56" s="71">
        <f t="shared" si="1"/>
        <v>520653</v>
      </c>
      <c r="E56" s="10">
        <v>0</v>
      </c>
      <c r="F56" s="10">
        <v>0</v>
      </c>
      <c r="G56" s="10">
        <v>0</v>
      </c>
      <c r="H56" s="10">
        <v>520653</v>
      </c>
      <c r="I56" s="10">
        <v>0</v>
      </c>
      <c r="J56" s="10"/>
      <c r="K56" s="10">
        <v>0</v>
      </c>
    </row>
    <row r="57" spans="1:11" x14ac:dyDescent="0.2">
      <c r="A57" s="7">
        <v>52</v>
      </c>
      <c r="B57" s="11" t="s">
        <v>105</v>
      </c>
      <c r="C57" s="9" t="s">
        <v>106</v>
      </c>
      <c r="D57" s="70">
        <f t="shared" si="1"/>
        <v>2010650</v>
      </c>
      <c r="E57" s="10">
        <v>0</v>
      </c>
      <c r="F57" s="10">
        <v>0</v>
      </c>
      <c r="G57" s="10">
        <v>1115450</v>
      </c>
      <c r="H57" s="10">
        <v>895200</v>
      </c>
      <c r="I57" s="10">
        <v>0</v>
      </c>
      <c r="J57" s="10"/>
      <c r="K57" s="10">
        <v>0</v>
      </c>
    </row>
    <row r="58" spans="1:11" x14ac:dyDescent="0.2">
      <c r="A58" s="7">
        <v>53</v>
      </c>
      <c r="B58" s="12" t="s">
        <v>107</v>
      </c>
      <c r="C58" s="13" t="s">
        <v>108</v>
      </c>
      <c r="D58" s="71">
        <f t="shared" si="1"/>
        <v>4631243</v>
      </c>
      <c r="E58" s="10">
        <v>0</v>
      </c>
      <c r="F58" s="10">
        <v>0</v>
      </c>
      <c r="G58" s="10">
        <v>3211645</v>
      </c>
      <c r="H58" s="10">
        <v>1419598</v>
      </c>
      <c r="I58" s="10">
        <v>0</v>
      </c>
      <c r="J58" s="10"/>
      <c r="K58" s="10">
        <v>0</v>
      </c>
    </row>
    <row r="59" spans="1:11" x14ac:dyDescent="0.2">
      <c r="A59" s="7">
        <v>54</v>
      </c>
      <c r="B59" s="12" t="s">
        <v>109</v>
      </c>
      <c r="C59" s="13" t="s">
        <v>110</v>
      </c>
      <c r="D59" s="71">
        <f t="shared" si="1"/>
        <v>19459995</v>
      </c>
      <c r="E59" s="10">
        <v>1745705</v>
      </c>
      <c r="F59" s="10">
        <v>0</v>
      </c>
      <c r="G59" s="10">
        <v>10340648</v>
      </c>
      <c r="H59" s="10">
        <v>4332493</v>
      </c>
      <c r="I59" s="10">
        <v>3041149</v>
      </c>
      <c r="J59" s="10"/>
      <c r="K59" s="10">
        <v>0</v>
      </c>
    </row>
    <row r="60" spans="1:11" x14ac:dyDescent="0.2">
      <c r="A60" s="7">
        <v>55</v>
      </c>
      <c r="B60" s="12" t="s">
        <v>111</v>
      </c>
      <c r="C60" s="13" t="s">
        <v>112</v>
      </c>
      <c r="D60" s="71">
        <f t="shared" si="1"/>
        <v>2566420</v>
      </c>
      <c r="E60" s="10">
        <v>0</v>
      </c>
      <c r="F60" s="10">
        <v>0</v>
      </c>
      <c r="G60" s="10">
        <v>1754796</v>
      </c>
      <c r="H60" s="10">
        <v>811624</v>
      </c>
      <c r="I60" s="10">
        <v>0</v>
      </c>
      <c r="J60" s="10"/>
      <c r="K60" s="10">
        <v>0</v>
      </c>
    </row>
    <row r="61" spans="1:11" x14ac:dyDescent="0.2">
      <c r="A61" s="7">
        <v>56</v>
      </c>
      <c r="B61" s="12" t="s">
        <v>113</v>
      </c>
      <c r="C61" s="13" t="s">
        <v>114</v>
      </c>
      <c r="D61" s="71">
        <f t="shared" si="1"/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/>
      <c r="K61" s="10">
        <v>0</v>
      </c>
    </row>
    <row r="62" spans="1:11" x14ac:dyDescent="0.2">
      <c r="A62" s="7">
        <v>57</v>
      </c>
      <c r="B62" s="12" t="s">
        <v>115</v>
      </c>
      <c r="C62" s="13" t="s">
        <v>116</v>
      </c>
      <c r="D62" s="71">
        <f t="shared" si="1"/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/>
      <c r="K62" s="10">
        <v>0</v>
      </c>
    </row>
    <row r="63" spans="1:11" ht="17.25" customHeight="1" x14ac:dyDescent="0.2">
      <c r="A63" s="7">
        <v>58</v>
      </c>
      <c r="B63" s="12" t="s">
        <v>117</v>
      </c>
      <c r="C63" s="13" t="s">
        <v>118</v>
      </c>
      <c r="D63" s="71">
        <f t="shared" si="1"/>
        <v>3382255</v>
      </c>
      <c r="E63" s="10">
        <v>0</v>
      </c>
      <c r="F63" s="10">
        <v>0</v>
      </c>
      <c r="G63" s="10">
        <v>2991764</v>
      </c>
      <c r="H63" s="10">
        <v>390491</v>
      </c>
      <c r="I63" s="10">
        <v>0</v>
      </c>
      <c r="J63" s="10"/>
      <c r="K63" s="10">
        <v>0</v>
      </c>
    </row>
    <row r="64" spans="1:11" ht="15" customHeight="1" x14ac:dyDescent="0.2">
      <c r="A64" s="7">
        <v>59</v>
      </c>
      <c r="B64" s="11" t="s">
        <v>119</v>
      </c>
      <c r="C64" s="13" t="s">
        <v>120</v>
      </c>
      <c r="D64" s="71">
        <f t="shared" si="1"/>
        <v>2859590</v>
      </c>
      <c r="E64" s="10">
        <v>0</v>
      </c>
      <c r="F64" s="10">
        <v>0</v>
      </c>
      <c r="G64" s="10">
        <v>1941937</v>
      </c>
      <c r="H64" s="10">
        <v>917653</v>
      </c>
      <c r="I64" s="10">
        <v>0</v>
      </c>
      <c r="J64" s="10"/>
      <c r="K64" s="10">
        <v>0</v>
      </c>
    </row>
    <row r="65" spans="1:11" ht="16.5" customHeight="1" x14ac:dyDescent="0.2">
      <c r="A65" s="7">
        <v>60</v>
      </c>
      <c r="B65" s="14" t="s">
        <v>121</v>
      </c>
      <c r="C65" s="15" t="s">
        <v>122</v>
      </c>
      <c r="D65" s="72">
        <f t="shared" si="1"/>
        <v>3931474</v>
      </c>
      <c r="E65" s="10">
        <v>0</v>
      </c>
      <c r="F65" s="10">
        <v>0</v>
      </c>
      <c r="G65" s="10">
        <v>2908389</v>
      </c>
      <c r="H65" s="10">
        <v>1023085</v>
      </c>
      <c r="I65" s="10">
        <v>0</v>
      </c>
      <c r="J65" s="10"/>
      <c r="K65" s="10">
        <v>0</v>
      </c>
    </row>
    <row r="66" spans="1:11" ht="17.25" customHeight="1" x14ac:dyDescent="0.2">
      <c r="A66" s="7">
        <v>61</v>
      </c>
      <c r="B66" s="11" t="s">
        <v>123</v>
      </c>
      <c r="C66" s="13" t="s">
        <v>124</v>
      </c>
      <c r="D66" s="71">
        <f t="shared" si="1"/>
        <v>3313120</v>
      </c>
      <c r="E66" s="10">
        <v>0</v>
      </c>
      <c r="F66" s="10">
        <v>0</v>
      </c>
      <c r="G66" s="10">
        <v>2788886</v>
      </c>
      <c r="H66" s="10">
        <v>524234</v>
      </c>
      <c r="I66" s="10">
        <v>0</v>
      </c>
      <c r="J66" s="10"/>
      <c r="K66" s="10">
        <v>0</v>
      </c>
    </row>
    <row r="67" spans="1:11" ht="12.75" customHeight="1" x14ac:dyDescent="0.2">
      <c r="A67" s="7">
        <v>62</v>
      </c>
      <c r="B67" s="12" t="s">
        <v>125</v>
      </c>
      <c r="C67" s="13" t="s">
        <v>126</v>
      </c>
      <c r="D67" s="71">
        <f t="shared" si="1"/>
        <v>1830033</v>
      </c>
      <c r="E67" s="10">
        <v>0</v>
      </c>
      <c r="F67" s="10">
        <v>0</v>
      </c>
      <c r="G67" s="10">
        <v>1495187</v>
      </c>
      <c r="H67" s="10">
        <v>334846</v>
      </c>
      <c r="I67" s="10">
        <v>0</v>
      </c>
      <c r="J67" s="10"/>
      <c r="K67" s="10">
        <v>0</v>
      </c>
    </row>
    <row r="68" spans="1:11" ht="27.75" customHeight="1" x14ac:dyDescent="0.2">
      <c r="A68" s="7">
        <v>63</v>
      </c>
      <c r="B68" s="8" t="s">
        <v>127</v>
      </c>
      <c r="C68" s="13" t="s">
        <v>128</v>
      </c>
      <c r="D68" s="71">
        <f t="shared" si="1"/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/>
      <c r="K68" s="10">
        <v>0</v>
      </c>
    </row>
    <row r="69" spans="1:11" ht="24" x14ac:dyDescent="0.2">
      <c r="A69" s="7">
        <v>64</v>
      </c>
      <c r="B69" s="8" t="s">
        <v>129</v>
      </c>
      <c r="C69" s="13" t="s">
        <v>130</v>
      </c>
      <c r="D69" s="71">
        <f t="shared" si="1"/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/>
      <c r="K69" s="10">
        <v>0</v>
      </c>
    </row>
    <row r="70" spans="1:11" x14ac:dyDescent="0.2">
      <c r="A70" s="7">
        <v>65</v>
      </c>
      <c r="B70" s="11" t="s">
        <v>131</v>
      </c>
      <c r="C70" s="13" t="s">
        <v>132</v>
      </c>
      <c r="D70" s="71">
        <f t="shared" ref="D70:D101" si="2">E70+F70+G70+H70+I70+J70+K70</f>
        <v>10093722</v>
      </c>
      <c r="E70" s="10">
        <v>0</v>
      </c>
      <c r="F70" s="10">
        <v>0</v>
      </c>
      <c r="G70" s="10">
        <v>6987369</v>
      </c>
      <c r="H70" s="10">
        <v>3106353</v>
      </c>
      <c r="I70" s="10">
        <v>0</v>
      </c>
      <c r="J70" s="10"/>
      <c r="K70" s="10">
        <v>0</v>
      </c>
    </row>
    <row r="71" spans="1:11" x14ac:dyDescent="0.2">
      <c r="A71" s="7">
        <v>66</v>
      </c>
      <c r="B71" s="8" t="s">
        <v>133</v>
      </c>
      <c r="C71" s="13" t="s">
        <v>134</v>
      </c>
      <c r="D71" s="71">
        <f t="shared" si="2"/>
        <v>6317182</v>
      </c>
      <c r="E71" s="10">
        <v>0</v>
      </c>
      <c r="F71" s="10">
        <v>0</v>
      </c>
      <c r="G71" s="10">
        <v>4317870</v>
      </c>
      <c r="H71" s="10">
        <v>1999312</v>
      </c>
      <c r="I71" s="10">
        <v>0</v>
      </c>
      <c r="J71" s="10"/>
      <c r="K71" s="10">
        <v>0</v>
      </c>
    </row>
    <row r="72" spans="1:11" x14ac:dyDescent="0.2">
      <c r="A72" s="7">
        <v>67</v>
      </c>
      <c r="B72" s="11" t="s">
        <v>135</v>
      </c>
      <c r="C72" s="13" t="s">
        <v>136</v>
      </c>
      <c r="D72" s="71">
        <f t="shared" si="2"/>
        <v>10908312</v>
      </c>
      <c r="E72" s="10">
        <v>4253233</v>
      </c>
      <c r="F72" s="10">
        <v>0</v>
      </c>
      <c r="G72" s="10">
        <v>4213948</v>
      </c>
      <c r="H72" s="10">
        <v>2441131</v>
      </c>
      <c r="I72" s="10">
        <v>0</v>
      </c>
      <c r="J72" s="10"/>
      <c r="K72" s="10">
        <v>0</v>
      </c>
    </row>
    <row r="73" spans="1:11" x14ac:dyDescent="0.2">
      <c r="A73" s="7">
        <v>68</v>
      </c>
      <c r="B73" s="11" t="s">
        <v>137</v>
      </c>
      <c r="C73" s="13" t="s">
        <v>138</v>
      </c>
      <c r="D73" s="71">
        <f t="shared" si="2"/>
        <v>4648366</v>
      </c>
      <c r="E73" s="10">
        <v>0</v>
      </c>
      <c r="F73" s="10">
        <v>0</v>
      </c>
      <c r="G73" s="10">
        <v>3177193</v>
      </c>
      <c r="H73" s="10">
        <v>1471173</v>
      </c>
      <c r="I73" s="10">
        <v>0</v>
      </c>
      <c r="J73" s="10"/>
      <c r="K73" s="10">
        <v>0</v>
      </c>
    </row>
    <row r="74" spans="1:11" x14ac:dyDescent="0.2">
      <c r="A74" s="7">
        <v>69</v>
      </c>
      <c r="B74" s="11" t="s">
        <v>139</v>
      </c>
      <c r="C74" s="13" t="s">
        <v>140</v>
      </c>
      <c r="D74" s="71">
        <f t="shared" si="2"/>
        <v>12446011</v>
      </c>
      <c r="E74" s="10">
        <v>0</v>
      </c>
      <c r="F74" s="10">
        <v>0</v>
      </c>
      <c r="G74" s="10">
        <v>8323279</v>
      </c>
      <c r="H74" s="10">
        <v>4122732</v>
      </c>
      <c r="I74" s="10">
        <v>0</v>
      </c>
      <c r="J74" s="10"/>
      <c r="K74" s="10">
        <v>0</v>
      </c>
    </row>
    <row r="75" spans="1:11" x14ac:dyDescent="0.2">
      <c r="A75" s="7">
        <v>70</v>
      </c>
      <c r="B75" s="12" t="s">
        <v>141</v>
      </c>
      <c r="C75" s="13" t="s">
        <v>142</v>
      </c>
      <c r="D75" s="71">
        <f t="shared" si="2"/>
        <v>5053294</v>
      </c>
      <c r="E75" s="10">
        <v>0</v>
      </c>
      <c r="F75" s="10">
        <v>0</v>
      </c>
      <c r="G75" s="10">
        <v>5053294</v>
      </c>
      <c r="H75" s="10">
        <v>0</v>
      </c>
      <c r="I75" s="10">
        <v>0</v>
      </c>
      <c r="J75" s="10"/>
      <c r="K75" s="10">
        <v>0</v>
      </c>
    </row>
    <row r="76" spans="1:11" x14ac:dyDescent="0.2">
      <c r="A76" s="7">
        <v>71</v>
      </c>
      <c r="B76" s="11" t="s">
        <v>143</v>
      </c>
      <c r="C76" s="9" t="s">
        <v>144</v>
      </c>
      <c r="D76" s="70">
        <f t="shared" si="2"/>
        <v>25288502</v>
      </c>
      <c r="E76" s="10">
        <v>17506980</v>
      </c>
      <c r="F76" s="10">
        <v>0</v>
      </c>
      <c r="G76" s="10">
        <v>4940703</v>
      </c>
      <c r="H76" s="10">
        <v>2840819</v>
      </c>
      <c r="I76" s="10">
        <v>0</v>
      </c>
      <c r="J76" s="10"/>
      <c r="K76" s="10">
        <v>0</v>
      </c>
    </row>
    <row r="77" spans="1:11" x14ac:dyDescent="0.2">
      <c r="A77" s="7">
        <v>72</v>
      </c>
      <c r="B77" s="12" t="s">
        <v>145</v>
      </c>
      <c r="C77" s="13" t="s">
        <v>146</v>
      </c>
      <c r="D77" s="71">
        <f t="shared" si="2"/>
        <v>1718624</v>
      </c>
      <c r="E77" s="10">
        <v>0</v>
      </c>
      <c r="F77" s="10">
        <v>0</v>
      </c>
      <c r="G77" s="10">
        <v>0</v>
      </c>
      <c r="H77" s="10">
        <v>1718624</v>
      </c>
      <c r="I77" s="10">
        <v>0</v>
      </c>
      <c r="J77" s="10"/>
      <c r="K77" s="10">
        <v>0</v>
      </c>
    </row>
    <row r="78" spans="1:11" x14ac:dyDescent="0.2">
      <c r="A78" s="7">
        <v>73</v>
      </c>
      <c r="B78" s="11" t="s">
        <v>147</v>
      </c>
      <c r="C78" s="13" t="s">
        <v>148</v>
      </c>
      <c r="D78" s="71">
        <f t="shared" si="2"/>
        <v>12568904</v>
      </c>
      <c r="E78" s="10">
        <v>0</v>
      </c>
      <c r="F78" s="10">
        <v>0</v>
      </c>
      <c r="G78" s="10">
        <v>8032930</v>
      </c>
      <c r="H78" s="10">
        <v>4535974</v>
      </c>
      <c r="I78" s="10">
        <v>0</v>
      </c>
      <c r="J78" s="10"/>
      <c r="K78" s="10">
        <v>0</v>
      </c>
    </row>
    <row r="79" spans="1:11" x14ac:dyDescent="0.2">
      <c r="A79" s="7">
        <v>74</v>
      </c>
      <c r="B79" s="12" t="s">
        <v>149</v>
      </c>
      <c r="C79" s="13" t="s">
        <v>150</v>
      </c>
      <c r="D79" s="71">
        <f t="shared" si="2"/>
        <v>5163395</v>
      </c>
      <c r="E79" s="10">
        <v>0</v>
      </c>
      <c r="F79" s="10">
        <v>0</v>
      </c>
      <c r="G79" s="10">
        <v>3326533</v>
      </c>
      <c r="H79" s="10">
        <v>1836862</v>
      </c>
      <c r="I79" s="10">
        <v>0</v>
      </c>
      <c r="J79" s="10"/>
      <c r="K79" s="10">
        <v>0</v>
      </c>
    </row>
    <row r="80" spans="1:11" x14ac:dyDescent="0.2">
      <c r="A80" s="7">
        <v>75</v>
      </c>
      <c r="B80" s="12" t="s">
        <v>151</v>
      </c>
      <c r="C80" s="13" t="s">
        <v>152</v>
      </c>
      <c r="D80" s="71">
        <f t="shared" si="2"/>
        <v>4290519</v>
      </c>
      <c r="E80" s="10">
        <v>0</v>
      </c>
      <c r="F80" s="10">
        <v>0</v>
      </c>
      <c r="G80" s="10">
        <v>3182502</v>
      </c>
      <c r="H80" s="10">
        <v>1108017</v>
      </c>
      <c r="I80" s="10">
        <v>0</v>
      </c>
      <c r="J80" s="10"/>
      <c r="K80" s="10">
        <v>0</v>
      </c>
    </row>
    <row r="81" spans="1:11" ht="24" x14ac:dyDescent="0.2">
      <c r="A81" s="7">
        <v>76</v>
      </c>
      <c r="B81" s="20" t="s">
        <v>153</v>
      </c>
      <c r="C81" s="19" t="s">
        <v>154</v>
      </c>
      <c r="D81" s="74">
        <f t="shared" si="2"/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/>
      <c r="K81" s="10">
        <v>0</v>
      </c>
    </row>
    <row r="82" spans="1:11" ht="24" x14ac:dyDescent="0.2">
      <c r="A82" s="7">
        <v>77</v>
      </c>
      <c r="B82" s="8" t="s">
        <v>155</v>
      </c>
      <c r="C82" s="13" t="s">
        <v>156</v>
      </c>
      <c r="D82" s="71">
        <f t="shared" si="2"/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/>
      <c r="K82" s="10">
        <v>0</v>
      </c>
    </row>
    <row r="83" spans="1:11" ht="24" x14ac:dyDescent="0.2">
      <c r="A83" s="7">
        <v>78</v>
      </c>
      <c r="B83" s="11" t="s">
        <v>157</v>
      </c>
      <c r="C83" s="13" t="s">
        <v>158</v>
      </c>
      <c r="D83" s="71">
        <f t="shared" si="2"/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/>
      <c r="K83" s="10">
        <v>0</v>
      </c>
    </row>
    <row r="84" spans="1:11" ht="24" x14ac:dyDescent="0.2">
      <c r="A84" s="7">
        <v>79</v>
      </c>
      <c r="B84" s="11" t="s">
        <v>159</v>
      </c>
      <c r="C84" s="13" t="s">
        <v>160</v>
      </c>
      <c r="D84" s="71">
        <f t="shared" si="2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</row>
    <row r="85" spans="1:11" ht="24" x14ac:dyDescent="0.2">
      <c r="A85" s="7">
        <v>80</v>
      </c>
      <c r="B85" s="8" t="s">
        <v>161</v>
      </c>
      <c r="C85" s="13" t="s">
        <v>162</v>
      </c>
      <c r="D85" s="71">
        <f t="shared" si="2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</row>
    <row r="86" spans="1:11" ht="24" x14ac:dyDescent="0.2">
      <c r="A86" s="7">
        <v>81</v>
      </c>
      <c r="B86" s="8" t="s">
        <v>163</v>
      </c>
      <c r="C86" s="13" t="s">
        <v>164</v>
      </c>
      <c r="D86" s="71">
        <f t="shared" si="2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</row>
    <row r="87" spans="1:11" ht="24" x14ac:dyDescent="0.2">
      <c r="A87" s="7">
        <v>82</v>
      </c>
      <c r="B87" s="8" t="s">
        <v>165</v>
      </c>
      <c r="C87" s="13" t="s">
        <v>166</v>
      </c>
      <c r="D87" s="71">
        <f t="shared" si="2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</row>
    <row r="88" spans="1:11" x14ac:dyDescent="0.2">
      <c r="A88" s="7">
        <v>83</v>
      </c>
      <c r="B88" s="12" t="s">
        <v>167</v>
      </c>
      <c r="C88" s="13" t="s">
        <v>168</v>
      </c>
      <c r="D88" s="71">
        <f t="shared" si="2"/>
        <v>9118811</v>
      </c>
      <c r="E88" s="10">
        <v>832900</v>
      </c>
      <c r="F88" s="10">
        <v>0</v>
      </c>
      <c r="G88" s="10">
        <v>5712292</v>
      </c>
      <c r="H88" s="10">
        <v>2573619</v>
      </c>
      <c r="I88" s="10">
        <v>0</v>
      </c>
      <c r="J88" s="10"/>
      <c r="K88" s="10">
        <v>0</v>
      </c>
    </row>
    <row r="89" spans="1:11" x14ac:dyDescent="0.2">
      <c r="A89" s="7">
        <v>84</v>
      </c>
      <c r="B89" s="8" t="s">
        <v>169</v>
      </c>
      <c r="C89" s="13" t="s">
        <v>170</v>
      </c>
      <c r="D89" s="71">
        <f t="shared" si="2"/>
        <v>5021400</v>
      </c>
      <c r="E89" s="10">
        <v>0</v>
      </c>
      <c r="F89" s="10">
        <v>0</v>
      </c>
      <c r="G89" s="10">
        <v>4726699</v>
      </c>
      <c r="H89" s="10">
        <v>294701</v>
      </c>
      <c r="I89" s="10">
        <v>0</v>
      </c>
      <c r="J89" s="10"/>
      <c r="K89" s="10">
        <v>0</v>
      </c>
    </row>
    <row r="90" spans="1:11" x14ac:dyDescent="0.2">
      <c r="A90" s="7">
        <v>85</v>
      </c>
      <c r="B90" s="12" t="s">
        <v>171</v>
      </c>
      <c r="C90" s="13" t="s">
        <v>172</v>
      </c>
      <c r="D90" s="71">
        <f t="shared" si="2"/>
        <v>24803098</v>
      </c>
      <c r="E90" s="10">
        <v>15108462</v>
      </c>
      <c r="F90" s="10">
        <v>0</v>
      </c>
      <c r="G90" s="10">
        <v>7380665</v>
      </c>
      <c r="H90" s="10">
        <v>2313971</v>
      </c>
      <c r="I90" s="10">
        <v>0</v>
      </c>
      <c r="J90" s="10"/>
      <c r="K90" s="10">
        <v>0</v>
      </c>
    </row>
    <row r="91" spans="1:11" x14ac:dyDescent="0.2">
      <c r="A91" s="7">
        <v>86</v>
      </c>
      <c r="B91" s="14" t="s">
        <v>173</v>
      </c>
      <c r="C91" s="15" t="s">
        <v>174</v>
      </c>
      <c r="D91" s="72">
        <f t="shared" si="2"/>
        <v>3515959</v>
      </c>
      <c r="E91" s="10">
        <v>0</v>
      </c>
      <c r="F91" s="10">
        <v>0</v>
      </c>
      <c r="G91" s="10">
        <v>2403061</v>
      </c>
      <c r="H91" s="10">
        <v>1112898</v>
      </c>
      <c r="I91" s="10">
        <v>0</v>
      </c>
      <c r="J91" s="10"/>
      <c r="K91" s="10">
        <v>0</v>
      </c>
    </row>
    <row r="92" spans="1:11" x14ac:dyDescent="0.2">
      <c r="A92" s="7">
        <v>87</v>
      </c>
      <c r="B92" s="8" t="s">
        <v>175</v>
      </c>
      <c r="C92" s="13" t="s">
        <v>176</v>
      </c>
      <c r="D92" s="71">
        <f t="shared" si="2"/>
        <v>645399</v>
      </c>
      <c r="E92" s="10">
        <v>0</v>
      </c>
      <c r="F92" s="10">
        <v>0</v>
      </c>
      <c r="G92" s="10">
        <v>315434</v>
      </c>
      <c r="H92" s="10">
        <v>329965</v>
      </c>
      <c r="I92" s="10">
        <v>0</v>
      </c>
      <c r="J92" s="10"/>
      <c r="K92" s="10">
        <v>0</v>
      </c>
    </row>
    <row r="93" spans="1:11" x14ac:dyDescent="0.2">
      <c r="A93" s="7">
        <v>88</v>
      </c>
      <c r="B93" s="8" t="s">
        <v>177</v>
      </c>
      <c r="C93" s="13" t="s">
        <v>178</v>
      </c>
      <c r="D93" s="71">
        <f t="shared" si="2"/>
        <v>148337193</v>
      </c>
      <c r="E93" s="10">
        <v>54568862</v>
      </c>
      <c r="F93" s="10">
        <v>0</v>
      </c>
      <c r="G93" s="10">
        <v>15268998</v>
      </c>
      <c r="H93" s="10">
        <v>10841133</v>
      </c>
      <c r="I93" s="10">
        <v>42818264</v>
      </c>
      <c r="J93" s="10"/>
      <c r="K93" s="10">
        <v>24839936</v>
      </c>
    </row>
    <row r="94" spans="1:11" ht="13.5" customHeight="1" x14ac:dyDescent="0.2">
      <c r="A94" s="7">
        <v>89</v>
      </c>
      <c r="B94" s="14" t="s">
        <v>179</v>
      </c>
      <c r="C94" s="15" t="s">
        <v>180</v>
      </c>
      <c r="D94" s="72">
        <f t="shared" si="2"/>
        <v>11979702</v>
      </c>
      <c r="E94" s="10">
        <v>5596552</v>
      </c>
      <c r="F94" s="10">
        <v>3304875</v>
      </c>
      <c r="G94" s="10">
        <v>1438215</v>
      </c>
      <c r="H94" s="10">
        <v>1640060</v>
      </c>
      <c r="I94" s="10">
        <v>0</v>
      </c>
      <c r="J94" s="10"/>
      <c r="K94" s="10">
        <v>0</v>
      </c>
    </row>
    <row r="95" spans="1:11" ht="14.25" customHeight="1" x14ac:dyDescent="0.2">
      <c r="A95" s="7">
        <v>90</v>
      </c>
      <c r="B95" s="8" t="s">
        <v>181</v>
      </c>
      <c r="C95" s="13" t="s">
        <v>182</v>
      </c>
      <c r="D95" s="71">
        <f t="shared" si="2"/>
        <v>11017872</v>
      </c>
      <c r="E95" s="10">
        <v>2065569</v>
      </c>
      <c r="F95" s="10">
        <v>562257</v>
      </c>
      <c r="G95" s="10">
        <v>4560842</v>
      </c>
      <c r="H95" s="10">
        <v>3829204</v>
      </c>
      <c r="I95" s="10">
        <v>0</v>
      </c>
      <c r="J95" s="10"/>
      <c r="K95" s="10">
        <v>0</v>
      </c>
    </row>
    <row r="96" spans="1:11" x14ac:dyDescent="0.2">
      <c r="A96" s="7">
        <v>91</v>
      </c>
      <c r="B96" s="14" t="s">
        <v>183</v>
      </c>
      <c r="C96" s="15" t="s">
        <v>184</v>
      </c>
      <c r="D96" s="72">
        <f t="shared" si="2"/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/>
      <c r="K96" s="10">
        <v>0</v>
      </c>
    </row>
    <row r="97" spans="1:11" x14ac:dyDescent="0.2">
      <c r="A97" s="7">
        <v>92</v>
      </c>
      <c r="B97" s="11" t="s">
        <v>185</v>
      </c>
      <c r="C97" s="13" t="s">
        <v>186</v>
      </c>
      <c r="D97" s="71">
        <f t="shared" si="2"/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/>
      <c r="K97" s="10">
        <v>0</v>
      </c>
    </row>
    <row r="98" spans="1:11" x14ac:dyDescent="0.2">
      <c r="A98" s="7">
        <v>93</v>
      </c>
      <c r="B98" s="12" t="s">
        <v>187</v>
      </c>
      <c r="C98" s="13" t="s">
        <v>188</v>
      </c>
      <c r="D98" s="71">
        <f t="shared" si="2"/>
        <v>28022514</v>
      </c>
      <c r="E98" s="10">
        <v>20418333</v>
      </c>
      <c r="F98" s="10">
        <v>608479</v>
      </c>
      <c r="G98" s="10">
        <v>742779</v>
      </c>
      <c r="H98" s="10">
        <v>554817</v>
      </c>
      <c r="I98" s="10">
        <v>0</v>
      </c>
      <c r="J98" s="10"/>
      <c r="K98" s="10">
        <v>5698106</v>
      </c>
    </row>
    <row r="99" spans="1:11" ht="24" x14ac:dyDescent="0.2">
      <c r="A99" s="7">
        <v>94</v>
      </c>
      <c r="B99" s="11" t="s">
        <v>189</v>
      </c>
      <c r="C99" s="9" t="s">
        <v>190</v>
      </c>
      <c r="D99" s="70">
        <f t="shared" si="2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>
        <v>0</v>
      </c>
    </row>
    <row r="100" spans="1:11" x14ac:dyDescent="0.2">
      <c r="A100" s="7">
        <v>95</v>
      </c>
      <c r="B100" s="11" t="s">
        <v>191</v>
      </c>
      <c r="C100" s="15" t="s">
        <v>192</v>
      </c>
      <c r="D100" s="72">
        <f t="shared" si="2"/>
        <v>920737</v>
      </c>
      <c r="E100" s="10">
        <v>0</v>
      </c>
      <c r="F100" s="10">
        <v>0</v>
      </c>
      <c r="G100" s="10">
        <v>628845</v>
      </c>
      <c r="H100" s="10">
        <v>291892</v>
      </c>
      <c r="I100" s="10">
        <v>0</v>
      </c>
      <c r="J100" s="10"/>
      <c r="K100" s="10">
        <v>0</v>
      </c>
    </row>
    <row r="101" spans="1:11" x14ac:dyDescent="0.2">
      <c r="A101" s="7">
        <v>96</v>
      </c>
      <c r="B101" s="12" t="s">
        <v>193</v>
      </c>
      <c r="C101" s="13" t="s">
        <v>194</v>
      </c>
      <c r="D101" s="71">
        <f t="shared" si="2"/>
        <v>22029140</v>
      </c>
      <c r="E101" s="10">
        <v>3293967</v>
      </c>
      <c r="F101" s="10">
        <v>0</v>
      </c>
      <c r="G101" s="10">
        <v>12711505</v>
      </c>
      <c r="H101" s="10">
        <v>6023668</v>
      </c>
      <c r="I101" s="10">
        <v>0</v>
      </c>
      <c r="J101" s="10"/>
      <c r="K101" s="10">
        <v>0</v>
      </c>
    </row>
    <row r="102" spans="1:11" x14ac:dyDescent="0.2">
      <c r="A102" s="7">
        <v>97</v>
      </c>
      <c r="B102" s="11" t="s">
        <v>195</v>
      </c>
      <c r="C102" s="21" t="s">
        <v>196</v>
      </c>
      <c r="D102" s="75">
        <f t="shared" ref="D102:D133" si="3">E102+F102+G102+H102+I102+J102+K102</f>
        <v>1285271</v>
      </c>
      <c r="E102" s="10">
        <v>0</v>
      </c>
      <c r="F102" s="10">
        <v>0</v>
      </c>
      <c r="G102" s="10">
        <v>1262625</v>
      </c>
      <c r="H102" s="10">
        <v>22646</v>
      </c>
      <c r="I102" s="10">
        <v>0</v>
      </c>
      <c r="J102" s="10"/>
      <c r="K102" s="10">
        <v>0</v>
      </c>
    </row>
    <row r="103" spans="1:11" x14ac:dyDescent="0.2">
      <c r="A103" s="7">
        <v>98</v>
      </c>
      <c r="B103" s="12" t="s">
        <v>197</v>
      </c>
      <c r="C103" s="13" t="s">
        <v>198</v>
      </c>
      <c r="D103" s="71">
        <f t="shared" si="3"/>
        <v>679958</v>
      </c>
      <c r="E103" s="10">
        <v>0</v>
      </c>
      <c r="F103" s="10">
        <v>0</v>
      </c>
      <c r="G103" s="10">
        <v>0</v>
      </c>
      <c r="H103" s="10">
        <v>679958</v>
      </c>
      <c r="I103" s="10">
        <v>0</v>
      </c>
      <c r="J103" s="10"/>
      <c r="K103" s="10">
        <v>0</v>
      </c>
    </row>
    <row r="104" spans="1:11" x14ac:dyDescent="0.2">
      <c r="A104" s="7">
        <v>99</v>
      </c>
      <c r="B104" s="12" t="s">
        <v>199</v>
      </c>
      <c r="C104" s="13" t="s">
        <v>200</v>
      </c>
      <c r="D104" s="71">
        <f t="shared" si="3"/>
        <v>5683412</v>
      </c>
      <c r="E104" s="10">
        <v>446127</v>
      </c>
      <c r="F104" s="10">
        <v>0</v>
      </c>
      <c r="G104" s="10">
        <v>3429870</v>
      </c>
      <c r="H104" s="10">
        <v>1807415</v>
      </c>
      <c r="I104" s="10">
        <v>0</v>
      </c>
      <c r="J104" s="10"/>
      <c r="K104" s="10">
        <v>0</v>
      </c>
    </row>
    <row r="105" spans="1:11" x14ac:dyDescent="0.2">
      <c r="A105" s="7">
        <v>100</v>
      </c>
      <c r="B105" s="11" t="s">
        <v>201</v>
      </c>
      <c r="C105" s="15" t="s">
        <v>202</v>
      </c>
      <c r="D105" s="72">
        <f t="shared" si="3"/>
        <v>3817087</v>
      </c>
      <c r="E105" s="10">
        <v>757009</v>
      </c>
      <c r="F105" s="10">
        <v>0</v>
      </c>
      <c r="G105" s="10">
        <v>2214605</v>
      </c>
      <c r="H105" s="10">
        <v>845473</v>
      </c>
      <c r="I105" s="10">
        <v>0</v>
      </c>
      <c r="J105" s="10"/>
      <c r="K105" s="10">
        <v>0</v>
      </c>
    </row>
    <row r="106" spans="1:11" x14ac:dyDescent="0.2">
      <c r="A106" s="7">
        <v>101</v>
      </c>
      <c r="B106" s="11" t="s">
        <v>203</v>
      </c>
      <c r="C106" s="9" t="s">
        <v>204</v>
      </c>
      <c r="D106" s="70">
        <f t="shared" si="3"/>
        <v>3303434</v>
      </c>
      <c r="E106" s="10">
        <v>0</v>
      </c>
      <c r="F106" s="10">
        <v>0</v>
      </c>
      <c r="G106" s="10">
        <v>2289178</v>
      </c>
      <c r="H106" s="10">
        <v>1014256</v>
      </c>
      <c r="I106" s="10">
        <v>0</v>
      </c>
      <c r="J106" s="10"/>
      <c r="K106" s="10">
        <v>0</v>
      </c>
    </row>
    <row r="107" spans="1:11" x14ac:dyDescent="0.2">
      <c r="A107" s="7">
        <v>102</v>
      </c>
      <c r="B107" s="8" t="s">
        <v>205</v>
      </c>
      <c r="C107" s="9" t="s">
        <v>206</v>
      </c>
      <c r="D107" s="70">
        <f t="shared" si="3"/>
        <v>1772356</v>
      </c>
      <c r="E107" s="10">
        <v>0</v>
      </c>
      <c r="F107" s="10">
        <v>0</v>
      </c>
      <c r="G107" s="10">
        <v>0</v>
      </c>
      <c r="H107" s="10">
        <v>1772356</v>
      </c>
      <c r="I107" s="10">
        <v>0</v>
      </c>
      <c r="J107" s="10"/>
      <c r="K107" s="10">
        <v>0</v>
      </c>
    </row>
    <row r="108" spans="1:11" x14ac:dyDescent="0.2">
      <c r="A108" s="7">
        <v>103</v>
      </c>
      <c r="B108" s="8" t="s">
        <v>207</v>
      </c>
      <c r="C108" s="9" t="s">
        <v>208</v>
      </c>
      <c r="D108" s="70">
        <f t="shared" si="3"/>
        <v>1554153</v>
      </c>
      <c r="E108" s="10">
        <v>0</v>
      </c>
      <c r="F108" s="10">
        <v>0</v>
      </c>
      <c r="G108" s="10">
        <v>0</v>
      </c>
      <c r="H108" s="10">
        <v>1554153</v>
      </c>
      <c r="I108" s="10">
        <v>0</v>
      </c>
      <c r="J108" s="10"/>
      <c r="K108" s="10">
        <v>0</v>
      </c>
    </row>
    <row r="109" spans="1:11" x14ac:dyDescent="0.2">
      <c r="A109" s="7">
        <v>104</v>
      </c>
      <c r="B109" s="12" t="s">
        <v>209</v>
      </c>
      <c r="C109" s="13" t="s">
        <v>210</v>
      </c>
      <c r="D109" s="71">
        <f t="shared" si="3"/>
        <v>1128198</v>
      </c>
      <c r="E109" s="10">
        <v>0</v>
      </c>
      <c r="F109" s="10">
        <v>0</v>
      </c>
      <c r="G109" s="10">
        <v>501638</v>
      </c>
      <c r="H109" s="10">
        <v>626560</v>
      </c>
      <c r="I109" s="10">
        <v>0</v>
      </c>
      <c r="J109" s="10"/>
      <c r="K109" s="10">
        <v>0</v>
      </c>
    </row>
    <row r="110" spans="1:11" x14ac:dyDescent="0.2">
      <c r="A110" s="7">
        <v>105</v>
      </c>
      <c r="B110" s="14" t="s">
        <v>211</v>
      </c>
      <c r="C110" s="15" t="s">
        <v>212</v>
      </c>
      <c r="D110" s="72">
        <f t="shared" si="3"/>
        <v>879580</v>
      </c>
      <c r="E110" s="10">
        <v>0</v>
      </c>
      <c r="F110" s="10">
        <v>0</v>
      </c>
      <c r="G110" s="10">
        <v>0</v>
      </c>
      <c r="H110" s="10">
        <v>879580</v>
      </c>
      <c r="I110" s="10">
        <v>0</v>
      </c>
      <c r="J110" s="10"/>
      <c r="K110" s="10">
        <v>0</v>
      </c>
    </row>
    <row r="111" spans="1:11" x14ac:dyDescent="0.2">
      <c r="A111" s="7">
        <v>106</v>
      </c>
      <c r="B111" s="8" t="s">
        <v>213</v>
      </c>
      <c r="C111" s="9" t="s">
        <v>214</v>
      </c>
      <c r="D111" s="70">
        <f t="shared" si="3"/>
        <v>3248661</v>
      </c>
      <c r="E111" s="10">
        <v>0</v>
      </c>
      <c r="F111" s="10">
        <v>0</v>
      </c>
      <c r="G111" s="10">
        <v>2250191</v>
      </c>
      <c r="H111" s="10">
        <v>998470</v>
      </c>
      <c r="I111" s="10">
        <v>0</v>
      </c>
      <c r="J111" s="10"/>
      <c r="K111" s="10">
        <v>0</v>
      </c>
    </row>
    <row r="112" spans="1:11" x14ac:dyDescent="0.2">
      <c r="A112" s="7">
        <v>107</v>
      </c>
      <c r="B112" s="11" t="s">
        <v>215</v>
      </c>
      <c r="C112" s="9" t="s">
        <v>216</v>
      </c>
      <c r="D112" s="70">
        <f t="shared" si="3"/>
        <v>10421609</v>
      </c>
      <c r="E112" s="10">
        <v>3867988</v>
      </c>
      <c r="F112" s="10">
        <v>0</v>
      </c>
      <c r="G112" s="10">
        <v>5010547</v>
      </c>
      <c r="H112" s="10">
        <v>1543074</v>
      </c>
      <c r="I112" s="10">
        <v>0</v>
      </c>
      <c r="J112" s="10"/>
      <c r="K112" s="10">
        <v>0</v>
      </c>
    </row>
    <row r="113" spans="1:11" x14ac:dyDescent="0.2">
      <c r="A113" s="7">
        <v>108</v>
      </c>
      <c r="B113" s="12" t="s">
        <v>217</v>
      </c>
      <c r="C113" s="13" t="s">
        <v>218</v>
      </c>
      <c r="D113" s="71">
        <f t="shared" si="3"/>
        <v>1266806</v>
      </c>
      <c r="E113" s="10">
        <v>0</v>
      </c>
      <c r="F113" s="10">
        <v>0</v>
      </c>
      <c r="G113" s="10">
        <v>633235</v>
      </c>
      <c r="H113" s="10">
        <v>633571</v>
      </c>
      <c r="I113" s="10">
        <v>0</v>
      </c>
      <c r="J113" s="10"/>
      <c r="K113" s="10">
        <v>0</v>
      </c>
    </row>
    <row r="114" spans="1:11" ht="12" customHeight="1" x14ac:dyDescent="0.2">
      <c r="A114" s="7">
        <v>109</v>
      </c>
      <c r="B114" s="12" t="s">
        <v>219</v>
      </c>
      <c r="C114" s="13" t="s">
        <v>220</v>
      </c>
      <c r="D114" s="71">
        <f t="shared" si="3"/>
        <v>3391673</v>
      </c>
      <c r="E114" s="10">
        <v>0</v>
      </c>
      <c r="F114" s="10">
        <v>0</v>
      </c>
      <c r="G114" s="10">
        <v>2269557</v>
      </c>
      <c r="H114" s="10">
        <v>1122116</v>
      </c>
      <c r="I114" s="10">
        <v>0</v>
      </c>
      <c r="J114" s="10"/>
      <c r="K114" s="10">
        <v>0</v>
      </c>
    </row>
    <row r="115" spans="1:11" x14ac:dyDescent="0.2">
      <c r="A115" s="7">
        <v>110</v>
      </c>
      <c r="B115" s="8" t="s">
        <v>221</v>
      </c>
      <c r="C115" s="9" t="s">
        <v>222</v>
      </c>
      <c r="D115" s="70">
        <f t="shared" si="3"/>
        <v>7983995</v>
      </c>
      <c r="E115" s="10">
        <v>1030090</v>
      </c>
      <c r="F115" s="10">
        <v>0</v>
      </c>
      <c r="G115" s="10">
        <v>5060484</v>
      </c>
      <c r="H115" s="10">
        <v>1893421</v>
      </c>
      <c r="I115" s="10">
        <v>0</v>
      </c>
      <c r="J115" s="10"/>
      <c r="K115" s="10">
        <v>0</v>
      </c>
    </row>
    <row r="116" spans="1:11" x14ac:dyDescent="0.2">
      <c r="A116" s="7">
        <v>111</v>
      </c>
      <c r="B116" s="11" t="s">
        <v>223</v>
      </c>
      <c r="C116" s="9" t="s">
        <v>224</v>
      </c>
      <c r="D116" s="70">
        <f t="shared" si="3"/>
        <v>759504</v>
      </c>
      <c r="E116" s="10">
        <v>0</v>
      </c>
      <c r="F116" s="10">
        <v>0</v>
      </c>
      <c r="G116" s="10">
        <v>0</v>
      </c>
      <c r="H116" s="10">
        <v>759504</v>
      </c>
      <c r="I116" s="10">
        <v>0</v>
      </c>
      <c r="J116" s="10"/>
      <c r="K116" s="10">
        <v>0</v>
      </c>
    </row>
    <row r="117" spans="1:11" x14ac:dyDescent="0.2">
      <c r="A117" s="7">
        <v>112</v>
      </c>
      <c r="B117" s="8" t="s">
        <v>225</v>
      </c>
      <c r="C117" s="13" t="s">
        <v>226</v>
      </c>
      <c r="D117" s="71">
        <f t="shared" si="3"/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  <c r="K117" s="10">
        <v>0</v>
      </c>
    </row>
    <row r="118" spans="1:11" x14ac:dyDescent="0.2">
      <c r="A118" s="7">
        <v>113</v>
      </c>
      <c r="B118" s="8" t="s">
        <v>227</v>
      </c>
      <c r="C118" s="9" t="s">
        <v>228</v>
      </c>
      <c r="D118" s="70">
        <f t="shared" si="3"/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  <c r="K118" s="10">
        <v>0</v>
      </c>
    </row>
    <row r="119" spans="1:11" x14ac:dyDescent="0.2">
      <c r="A119" s="7">
        <v>114</v>
      </c>
      <c r="B119" s="12" t="s">
        <v>229</v>
      </c>
      <c r="C119" s="13" t="s">
        <v>230</v>
      </c>
      <c r="D119" s="71">
        <f t="shared" si="3"/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  <c r="K119" s="10">
        <v>0</v>
      </c>
    </row>
    <row r="120" spans="1:11" ht="13.5" customHeight="1" x14ac:dyDescent="0.2">
      <c r="A120" s="7">
        <v>115</v>
      </c>
      <c r="B120" s="12" t="s">
        <v>231</v>
      </c>
      <c r="C120" s="13" t="s">
        <v>232</v>
      </c>
      <c r="D120" s="71">
        <f t="shared" si="3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>
        <v>0</v>
      </c>
    </row>
    <row r="121" spans="1:11" x14ac:dyDescent="0.2">
      <c r="A121" s="7">
        <v>116</v>
      </c>
      <c r="B121" s="12" t="s">
        <v>233</v>
      </c>
      <c r="C121" s="13" t="s">
        <v>234</v>
      </c>
      <c r="D121" s="71">
        <f t="shared" si="3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</row>
    <row r="122" spans="1:11" x14ac:dyDescent="0.2">
      <c r="A122" s="7">
        <v>117</v>
      </c>
      <c r="B122" s="12" t="s">
        <v>235</v>
      </c>
      <c r="C122" s="13" t="s">
        <v>236</v>
      </c>
      <c r="D122" s="71">
        <f t="shared" si="3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</row>
    <row r="123" spans="1:11" x14ac:dyDescent="0.2">
      <c r="A123" s="7">
        <v>118</v>
      </c>
      <c r="B123" s="12" t="s">
        <v>237</v>
      </c>
      <c r="C123" s="13" t="s">
        <v>238</v>
      </c>
      <c r="D123" s="71">
        <f t="shared" si="3"/>
        <v>3001908</v>
      </c>
      <c r="E123" s="10">
        <v>0</v>
      </c>
      <c r="F123" s="10">
        <v>3001908</v>
      </c>
      <c r="G123" s="10">
        <v>0</v>
      </c>
      <c r="H123" s="10">
        <v>0</v>
      </c>
      <c r="I123" s="10">
        <v>0</v>
      </c>
      <c r="J123" s="10"/>
      <c r="K123" s="10">
        <v>0</v>
      </c>
    </row>
    <row r="124" spans="1:11" ht="12.75" customHeight="1" x14ac:dyDescent="0.2">
      <c r="A124" s="7">
        <v>119</v>
      </c>
      <c r="B124" s="12" t="s">
        <v>239</v>
      </c>
      <c r="C124" s="13" t="s">
        <v>240</v>
      </c>
      <c r="D124" s="71">
        <f t="shared" si="3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</row>
    <row r="125" spans="1:11" x14ac:dyDescent="0.2">
      <c r="A125" s="7">
        <v>120</v>
      </c>
      <c r="B125" s="22" t="s">
        <v>241</v>
      </c>
      <c r="C125" s="23" t="s">
        <v>242</v>
      </c>
      <c r="D125" s="95">
        <f t="shared" si="3"/>
        <v>40996472</v>
      </c>
      <c r="E125" s="10">
        <v>13034432</v>
      </c>
      <c r="F125" s="10">
        <v>27962040</v>
      </c>
      <c r="G125" s="10">
        <v>0</v>
      </c>
      <c r="H125" s="10">
        <v>0</v>
      </c>
      <c r="I125" s="10">
        <v>0</v>
      </c>
      <c r="J125" s="10"/>
      <c r="K125" s="10">
        <v>0</v>
      </c>
    </row>
    <row r="126" spans="1:11" x14ac:dyDescent="0.2">
      <c r="A126" s="7">
        <v>121</v>
      </c>
      <c r="B126" s="11" t="s">
        <v>243</v>
      </c>
      <c r="C126" s="9" t="s">
        <v>244</v>
      </c>
      <c r="D126" s="70">
        <f t="shared" si="3"/>
        <v>3465845</v>
      </c>
      <c r="E126" s="10">
        <v>0</v>
      </c>
      <c r="F126" s="10">
        <v>3465845</v>
      </c>
      <c r="G126" s="10">
        <v>0</v>
      </c>
      <c r="H126" s="10">
        <v>0</v>
      </c>
      <c r="I126" s="10">
        <v>0</v>
      </c>
      <c r="J126" s="10"/>
      <c r="K126" s="10">
        <v>0</v>
      </c>
    </row>
    <row r="127" spans="1:11" x14ac:dyDescent="0.2">
      <c r="A127" s="7">
        <v>122</v>
      </c>
      <c r="B127" s="12" t="s">
        <v>245</v>
      </c>
      <c r="C127" s="13" t="s">
        <v>246</v>
      </c>
      <c r="D127" s="71">
        <f t="shared" si="3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>
        <v>0</v>
      </c>
    </row>
    <row r="128" spans="1:11" x14ac:dyDescent="0.2">
      <c r="A128" s="7">
        <v>123</v>
      </c>
      <c r="B128" s="8" t="s">
        <v>247</v>
      </c>
      <c r="C128" s="24" t="s">
        <v>248</v>
      </c>
      <c r="D128" s="71">
        <f t="shared" si="3"/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  <c r="K128" s="10">
        <v>0</v>
      </c>
    </row>
    <row r="129" spans="1:11" ht="24" x14ac:dyDescent="0.2">
      <c r="A129" s="7">
        <v>124</v>
      </c>
      <c r="B129" s="12" t="s">
        <v>249</v>
      </c>
      <c r="C129" s="13" t="s">
        <v>250</v>
      </c>
      <c r="D129" s="71">
        <f t="shared" si="3"/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  <c r="K129" s="10">
        <v>0</v>
      </c>
    </row>
    <row r="130" spans="1:11" ht="21.75" customHeight="1" x14ac:dyDescent="0.2">
      <c r="A130" s="7">
        <v>125</v>
      </c>
      <c r="B130" s="12" t="s">
        <v>251</v>
      </c>
      <c r="C130" s="13" t="s">
        <v>252</v>
      </c>
      <c r="D130" s="71">
        <f t="shared" si="3"/>
        <v>1215820</v>
      </c>
      <c r="E130" s="10">
        <v>0</v>
      </c>
      <c r="F130" s="10">
        <v>1215820</v>
      </c>
      <c r="G130" s="10">
        <v>0</v>
      </c>
      <c r="H130" s="10">
        <v>0</v>
      </c>
      <c r="I130" s="10">
        <v>0</v>
      </c>
      <c r="J130" s="10"/>
      <c r="K130" s="10">
        <v>0</v>
      </c>
    </row>
    <row r="131" spans="1:11" x14ac:dyDescent="0.2">
      <c r="A131" s="7">
        <v>126</v>
      </c>
      <c r="B131" s="11" t="s">
        <v>253</v>
      </c>
      <c r="C131" s="13" t="s">
        <v>254</v>
      </c>
      <c r="D131" s="71">
        <f t="shared" si="3"/>
        <v>5611828</v>
      </c>
      <c r="E131" s="10">
        <v>3790601</v>
      </c>
      <c r="F131" s="10">
        <v>1821227</v>
      </c>
      <c r="G131" s="10">
        <v>0</v>
      </c>
      <c r="H131" s="10">
        <v>0</v>
      </c>
      <c r="I131" s="10">
        <v>0</v>
      </c>
      <c r="J131" s="10"/>
      <c r="K131" s="10">
        <v>0</v>
      </c>
    </row>
    <row r="132" spans="1:11" x14ac:dyDescent="0.2">
      <c r="A132" s="7">
        <v>127</v>
      </c>
      <c r="B132" s="14" t="s">
        <v>255</v>
      </c>
      <c r="C132" s="15" t="s">
        <v>256</v>
      </c>
      <c r="D132" s="72">
        <f t="shared" si="3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</row>
    <row r="133" spans="1:11" x14ac:dyDescent="0.2">
      <c r="A133" s="7">
        <v>128</v>
      </c>
      <c r="B133" s="12" t="s">
        <v>257</v>
      </c>
      <c r="C133" s="13" t="s">
        <v>258</v>
      </c>
      <c r="D133" s="71">
        <f t="shared" si="3"/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  <c r="K133" s="10">
        <v>0</v>
      </c>
    </row>
    <row r="134" spans="1:11" ht="24" customHeight="1" x14ac:dyDescent="0.2">
      <c r="A134" s="7">
        <v>129</v>
      </c>
      <c r="B134" s="8" t="s">
        <v>259</v>
      </c>
      <c r="C134" s="9" t="s">
        <v>260</v>
      </c>
      <c r="D134" s="70">
        <f t="shared" ref="D134:D153" si="4">E134+F134+G134+H134+I134+J134+K134</f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  <c r="K134" s="10">
        <v>0</v>
      </c>
    </row>
    <row r="135" spans="1:11" x14ac:dyDescent="0.2">
      <c r="A135" s="7">
        <v>130</v>
      </c>
      <c r="B135" s="11" t="s">
        <v>261</v>
      </c>
      <c r="C135" s="9" t="s">
        <v>262</v>
      </c>
      <c r="D135" s="70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  <c r="K135" s="10">
        <v>0</v>
      </c>
    </row>
    <row r="136" spans="1:11" x14ac:dyDescent="0.2">
      <c r="A136" s="7">
        <v>131</v>
      </c>
      <c r="B136" s="12" t="s">
        <v>263</v>
      </c>
      <c r="C136" s="13" t="s">
        <v>264</v>
      </c>
      <c r="D136" s="71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</row>
    <row r="137" spans="1:11" x14ac:dyDescent="0.2">
      <c r="A137" s="7">
        <v>132</v>
      </c>
      <c r="B137" s="12" t="s">
        <v>265</v>
      </c>
      <c r="C137" s="13" t="s">
        <v>266</v>
      </c>
      <c r="D137" s="71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</row>
    <row r="138" spans="1:11" ht="13.5" customHeight="1" x14ac:dyDescent="0.2">
      <c r="A138" s="7">
        <v>133</v>
      </c>
      <c r="B138" s="12" t="s">
        <v>267</v>
      </c>
      <c r="C138" s="13" t="s">
        <v>268</v>
      </c>
      <c r="D138" s="71">
        <f t="shared" si="4"/>
        <v>162033708</v>
      </c>
      <c r="E138" s="10">
        <v>70733673</v>
      </c>
      <c r="F138" s="10">
        <v>37857080</v>
      </c>
      <c r="G138" s="10">
        <v>7496701</v>
      </c>
      <c r="H138" s="10">
        <v>6770673</v>
      </c>
      <c r="I138" s="10">
        <v>22883996</v>
      </c>
      <c r="J138" s="10"/>
      <c r="K138" s="10">
        <v>16291585</v>
      </c>
    </row>
    <row r="139" spans="1:11" x14ac:dyDescent="0.2">
      <c r="A139" s="7">
        <v>134</v>
      </c>
      <c r="B139" s="12" t="s">
        <v>269</v>
      </c>
      <c r="C139" s="13" t="s">
        <v>270</v>
      </c>
      <c r="D139" s="71">
        <f t="shared" si="4"/>
        <v>213076094</v>
      </c>
      <c r="E139" s="10">
        <v>92306648</v>
      </c>
      <c r="F139" s="10">
        <v>56606074</v>
      </c>
      <c r="G139" s="10">
        <v>2431764</v>
      </c>
      <c r="H139" s="10">
        <v>13010013</v>
      </c>
      <c r="I139" s="10">
        <v>26512737</v>
      </c>
      <c r="J139" s="10"/>
      <c r="K139" s="10">
        <v>22208858</v>
      </c>
    </row>
    <row r="140" spans="1:11" x14ac:dyDescent="0.2">
      <c r="A140" s="7">
        <v>135</v>
      </c>
      <c r="B140" s="12" t="s">
        <v>271</v>
      </c>
      <c r="C140" s="13" t="s">
        <v>272</v>
      </c>
      <c r="D140" s="71">
        <f t="shared" si="4"/>
        <v>23181498</v>
      </c>
      <c r="E140" s="10">
        <v>13156593</v>
      </c>
      <c r="F140" s="10">
        <v>0</v>
      </c>
      <c r="G140" s="10">
        <v>10024905</v>
      </c>
      <c r="H140" s="10">
        <v>0</v>
      </c>
      <c r="I140" s="10">
        <v>0</v>
      </c>
      <c r="J140" s="10"/>
      <c r="K140" s="10">
        <v>0</v>
      </c>
    </row>
    <row r="141" spans="1:11" x14ac:dyDescent="0.2">
      <c r="A141" s="7">
        <v>136</v>
      </c>
      <c r="B141" s="8" t="s">
        <v>273</v>
      </c>
      <c r="C141" s="9" t="s">
        <v>274</v>
      </c>
      <c r="D141" s="70">
        <f t="shared" si="4"/>
        <v>16409272</v>
      </c>
      <c r="E141" s="10">
        <v>4786864</v>
      </c>
      <c r="F141" s="10">
        <v>7444868</v>
      </c>
      <c r="G141" s="10">
        <v>1736974</v>
      </c>
      <c r="H141" s="10">
        <v>2440566</v>
      </c>
      <c r="I141" s="10">
        <v>0</v>
      </c>
      <c r="J141" s="10"/>
      <c r="K141" s="10">
        <v>0</v>
      </c>
    </row>
    <row r="142" spans="1:11" ht="14.25" customHeight="1" x14ac:dyDescent="0.2">
      <c r="A142" s="7">
        <v>137</v>
      </c>
      <c r="B142" s="12" t="s">
        <v>275</v>
      </c>
      <c r="C142" s="13" t="s">
        <v>276</v>
      </c>
      <c r="D142" s="71">
        <f t="shared" si="4"/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/>
      <c r="K142" s="27">
        <v>0</v>
      </c>
    </row>
    <row r="143" spans="1:11" x14ac:dyDescent="0.2">
      <c r="A143" s="7">
        <v>138</v>
      </c>
      <c r="B143" s="8" t="s">
        <v>277</v>
      </c>
      <c r="C143" s="13" t="s">
        <v>278</v>
      </c>
      <c r="D143" s="71">
        <f t="shared" si="4"/>
        <v>25736165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/>
      <c r="K143" s="10">
        <v>25736165</v>
      </c>
    </row>
    <row r="144" spans="1:11" x14ac:dyDescent="0.2">
      <c r="A144" s="7">
        <v>139</v>
      </c>
      <c r="B144" s="14" t="s">
        <v>279</v>
      </c>
      <c r="C144" s="15" t="s">
        <v>280</v>
      </c>
      <c r="D144" s="72">
        <f t="shared" si="4"/>
        <v>10664751</v>
      </c>
      <c r="E144" s="10">
        <v>0</v>
      </c>
      <c r="F144" s="10">
        <v>10664751</v>
      </c>
      <c r="G144" s="10">
        <v>0</v>
      </c>
      <c r="H144" s="10">
        <v>0</v>
      </c>
      <c r="I144" s="10">
        <v>0</v>
      </c>
      <c r="J144" s="10"/>
      <c r="K144" s="10">
        <v>0</v>
      </c>
    </row>
    <row r="145" spans="1:11" x14ac:dyDescent="0.2">
      <c r="A145" s="7">
        <v>140</v>
      </c>
      <c r="B145" s="12" t="s">
        <v>281</v>
      </c>
      <c r="C145" s="13" t="s">
        <v>282</v>
      </c>
      <c r="D145" s="71">
        <f t="shared" si="4"/>
        <v>85715441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51908926</v>
      </c>
      <c r="K145" s="10">
        <v>33806515</v>
      </c>
    </row>
    <row r="146" spans="1:11" x14ac:dyDescent="0.2">
      <c r="A146" s="7">
        <v>141</v>
      </c>
      <c r="B146" s="12" t="s">
        <v>283</v>
      </c>
      <c r="C146" s="13" t="s">
        <v>284</v>
      </c>
      <c r="D146" s="71">
        <f t="shared" si="4"/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/>
      <c r="K146" s="10">
        <v>0</v>
      </c>
    </row>
    <row r="147" spans="1:11" x14ac:dyDescent="0.2">
      <c r="A147" s="7">
        <v>142</v>
      </c>
      <c r="B147" s="12" t="s">
        <v>285</v>
      </c>
      <c r="C147" s="13" t="s">
        <v>286</v>
      </c>
      <c r="D147" s="71">
        <f t="shared" si="4"/>
        <v>8032987</v>
      </c>
      <c r="E147" s="10">
        <v>5048736</v>
      </c>
      <c r="F147" s="10">
        <v>0</v>
      </c>
      <c r="G147" s="10">
        <v>1461338</v>
      </c>
      <c r="H147" s="10">
        <v>1522913</v>
      </c>
      <c r="I147" s="10">
        <v>0</v>
      </c>
      <c r="J147" s="10"/>
      <c r="K147" s="10">
        <v>0</v>
      </c>
    </row>
    <row r="148" spans="1:11" x14ac:dyDescent="0.2">
      <c r="A148" s="7">
        <v>143</v>
      </c>
      <c r="B148" s="14" t="s">
        <v>287</v>
      </c>
      <c r="C148" s="15" t="s">
        <v>288</v>
      </c>
      <c r="D148" s="72">
        <f t="shared" si="4"/>
        <v>65606711</v>
      </c>
      <c r="E148" s="10">
        <v>24536309</v>
      </c>
      <c r="F148" s="10">
        <v>30788882</v>
      </c>
      <c r="G148" s="10">
        <v>0</v>
      </c>
      <c r="H148" s="10">
        <v>541695</v>
      </c>
      <c r="I148" s="10">
        <v>0</v>
      </c>
      <c r="J148" s="10"/>
      <c r="K148" s="10">
        <v>9739825</v>
      </c>
    </row>
    <row r="149" spans="1:11" x14ac:dyDescent="0.2">
      <c r="A149" s="7">
        <v>144</v>
      </c>
      <c r="B149" s="11" t="s">
        <v>289</v>
      </c>
      <c r="C149" s="15" t="s">
        <v>290</v>
      </c>
      <c r="D149" s="72">
        <f t="shared" si="4"/>
        <v>79776117</v>
      </c>
      <c r="E149" s="10">
        <v>8322350</v>
      </c>
      <c r="F149" s="10">
        <v>5777695</v>
      </c>
      <c r="G149" s="10">
        <v>10840429</v>
      </c>
      <c r="H149" s="10">
        <v>7573892</v>
      </c>
      <c r="I149" s="10">
        <v>10735656</v>
      </c>
      <c r="J149" s="10"/>
      <c r="K149" s="10">
        <v>36526095</v>
      </c>
    </row>
    <row r="150" spans="1:11" x14ac:dyDescent="0.2">
      <c r="A150" s="7">
        <v>145</v>
      </c>
      <c r="B150" s="12" t="s">
        <v>291</v>
      </c>
      <c r="C150" s="13" t="s">
        <v>292</v>
      </c>
      <c r="D150" s="71">
        <f t="shared" si="4"/>
        <v>48095609</v>
      </c>
      <c r="E150" s="10">
        <v>18482951</v>
      </c>
      <c r="F150" s="10">
        <v>0</v>
      </c>
      <c r="G150" s="10">
        <v>0</v>
      </c>
      <c r="H150" s="10">
        <v>0</v>
      </c>
      <c r="I150" s="10">
        <v>0</v>
      </c>
      <c r="J150" s="10"/>
      <c r="K150" s="10">
        <v>29612658</v>
      </c>
    </row>
    <row r="151" spans="1:11" x14ac:dyDescent="0.2">
      <c r="A151" s="7">
        <v>146</v>
      </c>
      <c r="B151" s="8" t="s">
        <v>293</v>
      </c>
      <c r="C151" s="9" t="s">
        <v>294</v>
      </c>
      <c r="D151" s="70">
        <f t="shared" si="4"/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/>
      <c r="K151" s="10">
        <v>0</v>
      </c>
    </row>
    <row r="152" spans="1:11" x14ac:dyDescent="0.2">
      <c r="A152" s="7">
        <v>147</v>
      </c>
      <c r="B152" s="8" t="s">
        <v>295</v>
      </c>
      <c r="C152" s="9" t="s">
        <v>296</v>
      </c>
      <c r="D152" s="70">
        <f t="shared" si="4"/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/>
      <c r="K152" s="10">
        <v>0</v>
      </c>
    </row>
    <row r="153" spans="1:11" ht="12.75" x14ac:dyDescent="0.2">
      <c r="A153" s="7">
        <v>148</v>
      </c>
      <c r="B153" s="25" t="s">
        <v>297</v>
      </c>
      <c r="C153" s="26" t="s">
        <v>298</v>
      </c>
      <c r="D153" s="96">
        <f t="shared" si="4"/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/>
      <c r="K153" s="10">
        <v>0</v>
      </c>
    </row>
    <row r="155" spans="1:11" x14ac:dyDescent="0.2">
      <c r="K155" s="65"/>
    </row>
  </sheetData>
  <mergeCells count="6">
    <mergeCell ref="A4:A5"/>
    <mergeCell ref="B4:B5"/>
    <mergeCell ref="C4:C5"/>
    <mergeCell ref="A2:K2"/>
    <mergeCell ref="D4:D5"/>
    <mergeCell ref="E4:K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бюджет РБ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2021-10-29T06:12:55Z</cp:lastPrinted>
  <dcterms:created xsi:type="dcterms:W3CDTF">2021-01-30T04:26:25Z</dcterms:created>
  <dcterms:modified xsi:type="dcterms:W3CDTF">2021-10-29T11:16:41Z</dcterms:modified>
</cp:coreProperties>
</file>