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4\Протокол 2-24\"/>
    </mc:Choice>
  </mc:AlternateContent>
  <xr:revisionPtr revIDLastSave="0" documentId="13_ncr:1_{A173E61C-657D-4FFF-AA83-1310BE4FBC5A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E146" i="18" l="1"/>
  <c r="F146" i="18"/>
  <c r="F146" i="13"/>
  <c r="H146" i="13" s="1"/>
  <c r="K146" i="13" s="1"/>
  <c r="K146" i="18" s="1"/>
  <c r="F146" i="15"/>
  <c r="I146" i="15"/>
  <c r="M146" i="15"/>
  <c r="P146" i="15"/>
  <c r="F146" i="16"/>
  <c r="I146" i="16"/>
  <c r="M146" i="16"/>
  <c r="P146" i="16"/>
  <c r="H146" i="10"/>
  <c r="F145" i="10"/>
  <c r="F146" i="8"/>
  <c r="I146" i="8" s="1"/>
  <c r="G146" i="18" s="1"/>
  <c r="J146" i="15" l="1"/>
  <c r="Q146" i="15" s="1"/>
  <c r="H146" i="18"/>
  <c r="J146" i="16"/>
  <c r="Q146" i="16" s="1"/>
  <c r="I146" i="18" s="1"/>
  <c r="J146" i="18" l="1"/>
  <c r="D146" i="18" s="1"/>
  <c r="M7" i="16" l="1"/>
  <c r="F7" i="10" l="1"/>
  <c r="H7" i="10" s="1"/>
  <c r="J7" i="15"/>
  <c r="F7" i="8"/>
  <c r="I7" i="8" s="1"/>
  <c r="F145" i="13" l="1"/>
  <c r="H145" i="13" s="1"/>
  <c r="K145" i="13" l="1"/>
  <c r="F145" i="8" l="1"/>
  <c r="I145" i="8" s="1"/>
  <c r="E145" i="18"/>
  <c r="F145" i="18"/>
  <c r="K145" i="18"/>
  <c r="E8" i="13"/>
  <c r="G8" i="13"/>
  <c r="I8" i="13"/>
  <c r="J8" i="13"/>
  <c r="D8" i="13"/>
  <c r="E8" i="15"/>
  <c r="G8" i="15"/>
  <c r="H8" i="15"/>
  <c r="K8" i="15"/>
  <c r="L8" i="15"/>
  <c r="N8" i="15"/>
  <c r="O8" i="15"/>
  <c r="F145" i="15"/>
  <c r="I145" i="15"/>
  <c r="M145" i="15"/>
  <c r="P145" i="15"/>
  <c r="F145" i="16"/>
  <c r="I145" i="16"/>
  <c r="M145" i="16"/>
  <c r="P145" i="16"/>
  <c r="E8" i="16"/>
  <c r="G8" i="16"/>
  <c r="H8" i="16"/>
  <c r="K8" i="16"/>
  <c r="L8" i="16"/>
  <c r="N8" i="16"/>
  <c r="O8" i="16"/>
  <c r="J145" i="15" l="1"/>
  <c r="Q145" i="15" s="1"/>
  <c r="H145" i="10"/>
  <c r="J145" i="16"/>
  <c r="Q145" i="16" s="1"/>
  <c r="G145" i="18"/>
  <c r="J145" i="18" l="1"/>
  <c r="H145" i="18"/>
  <c r="I145" i="18"/>
  <c r="D145" i="18" l="1"/>
  <c r="H140" i="14" l="1"/>
  <c r="I8" i="14"/>
  <c r="I6" i="14" s="1"/>
  <c r="J8" i="14"/>
  <c r="J6" i="14" s="1"/>
  <c r="K140" i="14" l="1"/>
  <c r="Q7" i="15"/>
  <c r="J7" i="16" l="1"/>
  <c r="H7" i="13" l="1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0" i="13"/>
  <c r="F9" i="13"/>
  <c r="E6" i="13"/>
  <c r="G6" i="13"/>
  <c r="I6" i="13"/>
  <c r="D6" i="13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9" i="8"/>
  <c r="I9" i="8" s="1"/>
  <c r="G8" i="8"/>
  <c r="G6" i="8" s="1"/>
  <c r="H8" i="8"/>
  <c r="H6" i="8" s="1"/>
  <c r="E8" i="8"/>
  <c r="E6" i="8" s="1"/>
  <c r="D8" i="8"/>
  <c r="K7" i="13" l="1"/>
  <c r="F8" i="13"/>
  <c r="H85" i="13"/>
  <c r="K85" i="13" s="1"/>
  <c r="H54" i="13"/>
  <c r="K54" i="13" s="1"/>
  <c r="H24" i="13"/>
  <c r="K24" i="13" s="1"/>
  <c r="H116" i="13"/>
  <c r="K116" i="13" s="1"/>
  <c r="H144" i="13"/>
  <c r="K144" i="13" s="1"/>
  <c r="H136" i="13"/>
  <c r="K136" i="13" s="1"/>
  <c r="H124" i="13"/>
  <c r="K124" i="13" s="1"/>
  <c r="H117" i="13"/>
  <c r="K117" i="13" s="1"/>
  <c r="H107" i="13"/>
  <c r="K107" i="13" s="1"/>
  <c r="H99" i="13"/>
  <c r="K99" i="13" s="1"/>
  <c r="H91" i="13"/>
  <c r="K91" i="13" s="1"/>
  <c r="H83" i="13"/>
  <c r="K83" i="13" s="1"/>
  <c r="H75" i="13"/>
  <c r="K75" i="13" s="1"/>
  <c r="H67" i="13"/>
  <c r="K67" i="13" s="1"/>
  <c r="H59" i="13"/>
  <c r="K59" i="13" s="1"/>
  <c r="H48" i="13"/>
  <c r="K48" i="13" s="1"/>
  <c r="H40" i="13"/>
  <c r="K40" i="13" s="1"/>
  <c r="H30" i="13"/>
  <c r="K30" i="13" s="1"/>
  <c r="H26" i="13"/>
  <c r="K26" i="13" s="1"/>
  <c r="H22" i="13"/>
  <c r="K22" i="13" s="1"/>
  <c r="H19" i="13"/>
  <c r="K19" i="13" s="1"/>
  <c r="H15" i="13"/>
  <c r="K15" i="13" s="1"/>
  <c r="H11" i="13"/>
  <c r="K11" i="13" s="1"/>
  <c r="H143" i="13"/>
  <c r="K143" i="13" s="1"/>
  <c r="H139" i="13"/>
  <c r="K139" i="13" s="1"/>
  <c r="H135" i="13"/>
  <c r="K135" i="13" s="1"/>
  <c r="H131" i="13"/>
  <c r="K131" i="13" s="1"/>
  <c r="H127" i="13"/>
  <c r="K127" i="13" s="1"/>
  <c r="H120" i="13"/>
  <c r="K120" i="13" s="1"/>
  <c r="H113" i="13"/>
  <c r="K113" i="13" s="1"/>
  <c r="H110" i="13"/>
  <c r="K110" i="13" s="1"/>
  <c r="H106" i="13"/>
  <c r="K106" i="13" s="1"/>
  <c r="H102" i="13"/>
  <c r="K102" i="13" s="1"/>
  <c r="H98" i="13"/>
  <c r="K98" i="13" s="1"/>
  <c r="H94" i="13"/>
  <c r="K94" i="13" s="1"/>
  <c r="H90" i="13"/>
  <c r="K90" i="13" s="1"/>
  <c r="H86" i="13"/>
  <c r="K86" i="13" s="1"/>
  <c r="H82" i="13"/>
  <c r="K82" i="13" s="1"/>
  <c r="H78" i="13"/>
  <c r="K78" i="13" s="1"/>
  <c r="H74" i="13"/>
  <c r="K74" i="13" s="1"/>
  <c r="H70" i="13"/>
  <c r="K70" i="13" s="1"/>
  <c r="H66" i="13"/>
  <c r="K66" i="13" s="1"/>
  <c r="H62" i="13"/>
  <c r="K62" i="13" s="1"/>
  <c r="H55" i="13"/>
  <c r="K55" i="13" s="1"/>
  <c r="H51" i="13"/>
  <c r="K51" i="13" s="1"/>
  <c r="H47" i="13"/>
  <c r="K47" i="13" s="1"/>
  <c r="H43" i="13"/>
  <c r="K43" i="13" s="1"/>
  <c r="H39" i="13"/>
  <c r="K39" i="13" s="1"/>
  <c r="H36" i="13"/>
  <c r="K36" i="13" s="1"/>
  <c r="H33" i="13"/>
  <c r="K33" i="13" s="1"/>
  <c r="H29" i="13"/>
  <c r="K29" i="13" s="1"/>
  <c r="H25" i="13"/>
  <c r="K25" i="13" s="1"/>
  <c r="H18" i="13"/>
  <c r="K18" i="13" s="1"/>
  <c r="H14" i="13"/>
  <c r="K14" i="13" s="1"/>
  <c r="H138" i="13"/>
  <c r="K138" i="13" s="1"/>
  <c r="H109" i="13"/>
  <c r="K109" i="13" s="1"/>
  <c r="H77" i="13"/>
  <c r="K77" i="13" s="1"/>
  <c r="H46" i="13"/>
  <c r="K46" i="13" s="1"/>
  <c r="H17" i="13"/>
  <c r="K17" i="13" s="1"/>
  <c r="H132" i="13"/>
  <c r="K132" i="13" s="1"/>
  <c r="H56" i="13"/>
  <c r="K56" i="13" s="1"/>
  <c r="J6" i="13"/>
  <c r="H134" i="13"/>
  <c r="K134" i="13" s="1"/>
  <c r="H119" i="13"/>
  <c r="K119" i="13" s="1"/>
  <c r="H105" i="13"/>
  <c r="K105" i="13" s="1"/>
  <c r="H97" i="13"/>
  <c r="K97" i="13" s="1"/>
  <c r="H89" i="13"/>
  <c r="K89" i="13" s="1"/>
  <c r="H81" i="13"/>
  <c r="K81" i="13" s="1"/>
  <c r="H73" i="13"/>
  <c r="K73" i="13" s="1"/>
  <c r="H65" i="13"/>
  <c r="K65" i="13" s="1"/>
  <c r="H58" i="13"/>
  <c r="K58" i="13" s="1"/>
  <c r="H50" i="13"/>
  <c r="K50" i="13" s="1"/>
  <c r="H42" i="13"/>
  <c r="K42" i="13" s="1"/>
  <c r="H35" i="13"/>
  <c r="K35" i="13" s="1"/>
  <c r="H28" i="13"/>
  <c r="K28" i="13" s="1"/>
  <c r="H21" i="13"/>
  <c r="K21" i="13" s="1"/>
  <c r="H13" i="13"/>
  <c r="K13" i="13" s="1"/>
  <c r="H130" i="13"/>
  <c r="K130" i="13" s="1"/>
  <c r="H101" i="13"/>
  <c r="K101" i="13" s="1"/>
  <c r="H69" i="13"/>
  <c r="K69" i="13" s="1"/>
  <c r="H38" i="13"/>
  <c r="K38" i="13" s="1"/>
  <c r="H140" i="13"/>
  <c r="K140" i="13" s="1"/>
  <c r="H128" i="13"/>
  <c r="K128" i="13" s="1"/>
  <c r="H121" i="13"/>
  <c r="K121" i="13" s="1"/>
  <c r="H114" i="13"/>
  <c r="K114" i="13" s="1"/>
  <c r="H103" i="13"/>
  <c r="K103" i="13" s="1"/>
  <c r="H95" i="13"/>
  <c r="K95" i="13" s="1"/>
  <c r="H87" i="13"/>
  <c r="H79" i="13"/>
  <c r="K79" i="13" s="1"/>
  <c r="H71" i="13"/>
  <c r="K71" i="13" s="1"/>
  <c r="H63" i="13"/>
  <c r="K63" i="13" s="1"/>
  <c r="H52" i="13"/>
  <c r="K52" i="13" s="1"/>
  <c r="H44" i="13"/>
  <c r="K44" i="13" s="1"/>
  <c r="H9" i="13"/>
  <c r="K9" i="13" s="1"/>
  <c r="H142" i="13"/>
  <c r="K142" i="13" s="1"/>
  <c r="H126" i="13"/>
  <c r="K126" i="13" s="1"/>
  <c r="H112" i="13"/>
  <c r="K112" i="13" s="1"/>
  <c r="H10" i="13"/>
  <c r="K10" i="13" s="1"/>
  <c r="H141" i="13"/>
  <c r="K141" i="13" s="1"/>
  <c r="H137" i="13"/>
  <c r="K137" i="13" s="1"/>
  <c r="H133" i="13"/>
  <c r="K133" i="13" s="1"/>
  <c r="H129" i="13"/>
  <c r="K129" i="13" s="1"/>
  <c r="H125" i="13"/>
  <c r="K125" i="13" s="1"/>
  <c r="H122" i="13"/>
  <c r="K122" i="13" s="1"/>
  <c r="H118" i="13"/>
  <c r="K118" i="13" s="1"/>
  <c r="H115" i="13"/>
  <c r="K115" i="13" s="1"/>
  <c r="H111" i="13"/>
  <c r="K111" i="13" s="1"/>
  <c r="H108" i="13"/>
  <c r="K108" i="13" s="1"/>
  <c r="H104" i="13"/>
  <c r="K104" i="13" s="1"/>
  <c r="H100" i="13"/>
  <c r="K100" i="13" s="1"/>
  <c r="H96" i="13"/>
  <c r="K96" i="13" s="1"/>
  <c r="H92" i="13"/>
  <c r="K92" i="13" s="1"/>
  <c r="H88" i="13"/>
  <c r="K88" i="13" s="1"/>
  <c r="H84" i="13"/>
  <c r="K84" i="13" s="1"/>
  <c r="H80" i="13"/>
  <c r="K80" i="13" s="1"/>
  <c r="H76" i="13"/>
  <c r="K76" i="13" s="1"/>
  <c r="H72" i="13"/>
  <c r="K72" i="13" s="1"/>
  <c r="H68" i="13"/>
  <c r="K68" i="13" s="1"/>
  <c r="H64" i="13"/>
  <c r="K64" i="13" s="1"/>
  <c r="H60" i="13"/>
  <c r="K60" i="13" s="1"/>
  <c r="H57" i="13"/>
  <c r="K57" i="13" s="1"/>
  <c r="H53" i="13"/>
  <c r="K53" i="13" s="1"/>
  <c r="H49" i="13"/>
  <c r="K49" i="13" s="1"/>
  <c r="H45" i="13"/>
  <c r="K45" i="13" s="1"/>
  <c r="H41" i="13"/>
  <c r="K41" i="13" s="1"/>
  <c r="H37" i="13"/>
  <c r="K37" i="13" s="1"/>
  <c r="H34" i="13"/>
  <c r="K34" i="13" s="1"/>
  <c r="H31" i="13"/>
  <c r="K31" i="13" s="1"/>
  <c r="H27" i="13"/>
  <c r="K27" i="13" s="1"/>
  <c r="H23" i="13"/>
  <c r="K23" i="13" s="1"/>
  <c r="H20" i="13"/>
  <c r="K20" i="13" s="1"/>
  <c r="H16" i="13"/>
  <c r="K16" i="13" s="1"/>
  <c r="H12" i="13"/>
  <c r="K12" i="13" s="1"/>
  <c r="H123" i="13"/>
  <c r="K123" i="13" s="1"/>
  <c r="H93" i="13"/>
  <c r="K93" i="13" s="1"/>
  <c r="H61" i="13"/>
  <c r="K61" i="13" s="1"/>
  <c r="H32" i="13"/>
  <c r="K32" i="13" s="1"/>
  <c r="D6" i="8"/>
  <c r="I8" i="8"/>
  <c r="F8" i="8"/>
  <c r="F6" i="8" s="1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F123" i="15"/>
  <c r="P122" i="15"/>
  <c r="M122" i="15"/>
  <c r="I122" i="15"/>
  <c r="F122" i="15"/>
  <c r="P121" i="15"/>
  <c r="M121" i="15"/>
  <c r="I121" i="15"/>
  <c r="F121" i="15"/>
  <c r="P120" i="15"/>
  <c r="M120" i="15"/>
  <c r="I120" i="15"/>
  <c r="F120" i="15"/>
  <c r="P119" i="15"/>
  <c r="M119" i="15"/>
  <c r="I119" i="15"/>
  <c r="F119" i="15"/>
  <c r="P118" i="15"/>
  <c r="M118" i="15"/>
  <c r="I118" i="15"/>
  <c r="F118" i="15"/>
  <c r="P117" i="15"/>
  <c r="M117" i="15"/>
  <c r="I117" i="15"/>
  <c r="F117" i="15"/>
  <c r="P116" i="15"/>
  <c r="M116" i="15"/>
  <c r="I116" i="15"/>
  <c r="F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Q7" i="16"/>
  <c r="O6" i="16"/>
  <c r="N6" i="16"/>
  <c r="L6" i="16"/>
  <c r="K6" i="16"/>
  <c r="H6" i="16"/>
  <c r="G6" i="16"/>
  <c r="E6" i="16"/>
  <c r="M8" i="15" l="1"/>
  <c r="M6" i="15" s="1"/>
  <c r="K87" i="13"/>
  <c r="H8" i="13"/>
  <c r="H6" i="13" s="1"/>
  <c r="I8" i="15"/>
  <c r="P8" i="15"/>
  <c r="I6" i="8"/>
  <c r="F6" i="13"/>
  <c r="J118" i="15"/>
  <c r="Q118" i="15" s="1"/>
  <c r="J120" i="15"/>
  <c r="Q120" i="15" s="1"/>
  <c r="J122" i="15"/>
  <c r="Q122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16" i="15"/>
  <c r="Q116" i="15" s="1"/>
  <c r="J117" i="15"/>
  <c r="Q117" i="15" s="1"/>
  <c r="J119" i="15"/>
  <c r="Q119" i="15" s="1"/>
  <c r="J121" i="15"/>
  <c r="Q121" i="15" s="1"/>
  <c r="J123" i="15"/>
  <c r="Q123" i="15" s="1"/>
  <c r="J124" i="15"/>
  <c r="Q124" i="15" s="1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Q140" i="15" s="1"/>
  <c r="J142" i="15"/>
  <c r="Q142" i="15" s="1"/>
  <c r="J144" i="15"/>
  <c r="Q144" i="15" s="1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P136" i="16"/>
  <c r="M136" i="16"/>
  <c r="I136" i="16"/>
  <c r="F136" i="16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F103" i="16"/>
  <c r="P102" i="16"/>
  <c r="M102" i="16"/>
  <c r="I102" i="16"/>
  <c r="F102" i="16"/>
  <c r="P101" i="16"/>
  <c r="M101" i="16"/>
  <c r="I101" i="16"/>
  <c r="F101" i="16"/>
  <c r="P100" i="16"/>
  <c r="M100" i="16"/>
  <c r="I100" i="16"/>
  <c r="F100" i="16"/>
  <c r="P99" i="16"/>
  <c r="M99" i="16"/>
  <c r="I99" i="16"/>
  <c r="F99" i="16"/>
  <c r="P98" i="16"/>
  <c r="M98" i="16"/>
  <c r="I98" i="16"/>
  <c r="F98" i="16"/>
  <c r="P97" i="16"/>
  <c r="M97" i="16"/>
  <c r="I97" i="16"/>
  <c r="F97" i="16"/>
  <c r="P96" i="16"/>
  <c r="M96" i="16"/>
  <c r="I96" i="16"/>
  <c r="P95" i="16"/>
  <c r="M95" i="16"/>
  <c r="I95" i="16"/>
  <c r="P94" i="16"/>
  <c r="M94" i="16"/>
  <c r="I94" i="16"/>
  <c r="P93" i="16"/>
  <c r="M93" i="16"/>
  <c r="I93" i="16"/>
  <c r="P92" i="16"/>
  <c r="M92" i="16"/>
  <c r="I92" i="16"/>
  <c r="P91" i="16"/>
  <c r="M91" i="16"/>
  <c r="I91" i="16"/>
  <c r="P90" i="16"/>
  <c r="M90" i="16"/>
  <c r="I90" i="16"/>
  <c r="P89" i="16"/>
  <c r="M89" i="16"/>
  <c r="I89" i="16"/>
  <c r="P88" i="16"/>
  <c r="M88" i="16"/>
  <c r="I88" i="16"/>
  <c r="P87" i="16"/>
  <c r="M87" i="16"/>
  <c r="I87" i="16"/>
  <c r="P86" i="16"/>
  <c r="M86" i="16"/>
  <c r="I86" i="16"/>
  <c r="P85" i="16"/>
  <c r="M85" i="16"/>
  <c r="I85" i="16"/>
  <c r="P84" i="16"/>
  <c r="M84" i="16"/>
  <c r="I84" i="16"/>
  <c r="P83" i="16"/>
  <c r="M83" i="16"/>
  <c r="I83" i="16"/>
  <c r="P82" i="16"/>
  <c r="M82" i="16"/>
  <c r="I82" i="16"/>
  <c r="P81" i="16"/>
  <c r="M81" i="16"/>
  <c r="I81" i="16"/>
  <c r="P80" i="16"/>
  <c r="M80" i="16"/>
  <c r="I80" i="16"/>
  <c r="P79" i="16"/>
  <c r="M79" i="16"/>
  <c r="I79" i="16"/>
  <c r="P78" i="16"/>
  <c r="M78" i="16"/>
  <c r="I78" i="16"/>
  <c r="P77" i="16"/>
  <c r="M77" i="16"/>
  <c r="I77" i="16"/>
  <c r="P76" i="16"/>
  <c r="M76" i="16"/>
  <c r="I76" i="16"/>
  <c r="P75" i="16"/>
  <c r="M75" i="16"/>
  <c r="I75" i="16"/>
  <c r="P74" i="16"/>
  <c r="M74" i="16"/>
  <c r="I74" i="16"/>
  <c r="P73" i="16"/>
  <c r="M73" i="16"/>
  <c r="I73" i="16"/>
  <c r="P72" i="16"/>
  <c r="M72" i="16"/>
  <c r="I72" i="16"/>
  <c r="P71" i="16"/>
  <c r="M71" i="16"/>
  <c r="I71" i="16"/>
  <c r="P70" i="16"/>
  <c r="M70" i="16"/>
  <c r="I70" i="16"/>
  <c r="P69" i="16"/>
  <c r="M69" i="16"/>
  <c r="I69" i="16"/>
  <c r="P68" i="16"/>
  <c r="M68" i="16"/>
  <c r="I68" i="16"/>
  <c r="P67" i="16"/>
  <c r="M67" i="16"/>
  <c r="I67" i="16"/>
  <c r="P66" i="16"/>
  <c r="M66" i="16"/>
  <c r="I66" i="16"/>
  <c r="P65" i="16"/>
  <c r="M65" i="16"/>
  <c r="I65" i="16"/>
  <c r="P64" i="16"/>
  <c r="M64" i="16"/>
  <c r="I64" i="16"/>
  <c r="P63" i="16"/>
  <c r="M63" i="16"/>
  <c r="I63" i="16"/>
  <c r="P62" i="16"/>
  <c r="M62" i="16"/>
  <c r="I62" i="16"/>
  <c r="P61" i="16"/>
  <c r="M61" i="16"/>
  <c r="I61" i="16"/>
  <c r="P60" i="16"/>
  <c r="M60" i="16"/>
  <c r="I60" i="16"/>
  <c r="P59" i="16"/>
  <c r="M59" i="16"/>
  <c r="I59" i="16"/>
  <c r="P58" i="16"/>
  <c r="M58" i="16"/>
  <c r="I58" i="16"/>
  <c r="P57" i="16"/>
  <c r="M57" i="16"/>
  <c r="I57" i="16"/>
  <c r="P56" i="16"/>
  <c r="M56" i="16"/>
  <c r="I56" i="16"/>
  <c r="P55" i="16"/>
  <c r="M55" i="16"/>
  <c r="I55" i="16"/>
  <c r="P54" i="16"/>
  <c r="M54" i="16"/>
  <c r="I54" i="16"/>
  <c r="P53" i="16"/>
  <c r="M53" i="16"/>
  <c r="I53" i="16"/>
  <c r="P52" i="16"/>
  <c r="M52" i="16"/>
  <c r="I52" i="16"/>
  <c r="P51" i="16"/>
  <c r="M51" i="16"/>
  <c r="I51" i="16"/>
  <c r="P50" i="16"/>
  <c r="M50" i="16"/>
  <c r="I50" i="16"/>
  <c r="P49" i="16"/>
  <c r="M49" i="16"/>
  <c r="I49" i="16"/>
  <c r="P48" i="16"/>
  <c r="M48" i="16"/>
  <c r="I48" i="16"/>
  <c r="P47" i="16"/>
  <c r="M47" i="16"/>
  <c r="I47" i="16"/>
  <c r="P46" i="16"/>
  <c r="M46" i="16"/>
  <c r="I46" i="16"/>
  <c r="P45" i="16"/>
  <c r="M45" i="16"/>
  <c r="I45" i="16"/>
  <c r="P44" i="16"/>
  <c r="M44" i="16"/>
  <c r="I44" i="16"/>
  <c r="P43" i="16"/>
  <c r="M43" i="16"/>
  <c r="I43" i="16"/>
  <c r="P42" i="16"/>
  <c r="M42" i="16"/>
  <c r="I42" i="16"/>
  <c r="P41" i="16"/>
  <c r="M41" i="16"/>
  <c r="I41" i="16"/>
  <c r="P40" i="16"/>
  <c r="M40" i="16"/>
  <c r="I40" i="16"/>
  <c r="P39" i="16"/>
  <c r="M39" i="16"/>
  <c r="I39" i="16"/>
  <c r="P38" i="16"/>
  <c r="M38" i="16"/>
  <c r="I38" i="16"/>
  <c r="P37" i="16"/>
  <c r="M37" i="16"/>
  <c r="I37" i="16"/>
  <c r="P36" i="16"/>
  <c r="M36" i="16"/>
  <c r="I36" i="16"/>
  <c r="P35" i="16"/>
  <c r="M35" i="16"/>
  <c r="I35" i="16"/>
  <c r="P34" i="16"/>
  <c r="M34" i="16"/>
  <c r="I34" i="16"/>
  <c r="P33" i="16"/>
  <c r="M33" i="16"/>
  <c r="I33" i="16"/>
  <c r="P32" i="16"/>
  <c r="M32" i="16"/>
  <c r="I32" i="16"/>
  <c r="P31" i="16"/>
  <c r="M31" i="16"/>
  <c r="I31" i="16"/>
  <c r="P30" i="16"/>
  <c r="M30" i="16"/>
  <c r="I30" i="16"/>
  <c r="P29" i="16"/>
  <c r="M29" i="16"/>
  <c r="I29" i="16"/>
  <c r="P28" i="16"/>
  <c r="M28" i="16"/>
  <c r="I28" i="16"/>
  <c r="P27" i="16"/>
  <c r="M27" i="16"/>
  <c r="I27" i="16"/>
  <c r="P26" i="16"/>
  <c r="M26" i="16"/>
  <c r="I26" i="16"/>
  <c r="P25" i="16"/>
  <c r="M25" i="16"/>
  <c r="I25" i="16"/>
  <c r="P24" i="16"/>
  <c r="M24" i="16"/>
  <c r="I24" i="16"/>
  <c r="P23" i="16"/>
  <c r="M23" i="16"/>
  <c r="I23" i="16"/>
  <c r="P22" i="16"/>
  <c r="M22" i="16"/>
  <c r="I22" i="16"/>
  <c r="P21" i="16"/>
  <c r="M21" i="16"/>
  <c r="I21" i="16"/>
  <c r="P20" i="16"/>
  <c r="M20" i="16"/>
  <c r="I20" i="16"/>
  <c r="P19" i="16"/>
  <c r="M19" i="16"/>
  <c r="I19" i="16"/>
  <c r="P18" i="16"/>
  <c r="M18" i="16"/>
  <c r="I18" i="16"/>
  <c r="P17" i="16"/>
  <c r="M17" i="16"/>
  <c r="I17" i="16"/>
  <c r="P16" i="16"/>
  <c r="M16" i="16"/>
  <c r="I16" i="16"/>
  <c r="P15" i="16"/>
  <c r="M15" i="16"/>
  <c r="I15" i="16"/>
  <c r="P14" i="16"/>
  <c r="M14" i="16"/>
  <c r="I14" i="16"/>
  <c r="P13" i="16"/>
  <c r="M13" i="16"/>
  <c r="I13" i="16"/>
  <c r="P12" i="16"/>
  <c r="M12" i="16"/>
  <c r="I12" i="16"/>
  <c r="P11" i="16"/>
  <c r="M11" i="16"/>
  <c r="I11" i="16"/>
  <c r="P10" i="16"/>
  <c r="M10" i="16"/>
  <c r="I10" i="16"/>
  <c r="P9" i="16"/>
  <c r="M9" i="16"/>
  <c r="I9" i="16"/>
  <c r="J134" i="16" l="1"/>
  <c r="Q134" i="16" s="1"/>
  <c r="J138" i="16"/>
  <c r="Q138" i="16" s="1"/>
  <c r="J140" i="16"/>
  <c r="Q140" i="16" s="1"/>
  <c r="J142" i="16"/>
  <c r="Q142" i="16" s="1"/>
  <c r="J144" i="16"/>
  <c r="Q144" i="16" s="1"/>
  <c r="M8" i="16"/>
  <c r="M6" i="16" s="1"/>
  <c r="I8" i="16"/>
  <c r="I6" i="16" s="1"/>
  <c r="P8" i="16"/>
  <c r="P6" i="16" s="1"/>
  <c r="J131" i="16"/>
  <c r="Q131" i="16" s="1"/>
  <c r="J133" i="16"/>
  <c r="Q133" i="16" s="1"/>
  <c r="D8" i="10"/>
  <c r="K8" i="13"/>
  <c r="E8" i="10"/>
  <c r="G8" i="10"/>
  <c r="J97" i="16"/>
  <c r="Q97" i="16" s="1"/>
  <c r="J99" i="16"/>
  <c r="Q99" i="16" s="1"/>
  <c r="J112" i="16"/>
  <c r="Q112" i="16" s="1"/>
  <c r="J114" i="16"/>
  <c r="Q114" i="16" s="1"/>
  <c r="J115" i="16"/>
  <c r="Q115" i="16" s="1"/>
  <c r="J116" i="16"/>
  <c r="Q116" i="16" s="1"/>
  <c r="J117" i="16"/>
  <c r="Q117" i="16" s="1"/>
  <c r="J119" i="16"/>
  <c r="Q119" i="16" s="1"/>
  <c r="J107" i="16"/>
  <c r="Q107" i="16" s="1"/>
  <c r="J121" i="16"/>
  <c r="Q121" i="16" s="1"/>
  <c r="J129" i="16"/>
  <c r="Q129" i="16" s="1"/>
  <c r="J126" i="16"/>
  <c r="Q126" i="16" s="1"/>
  <c r="P6" i="15"/>
  <c r="I6" i="15"/>
  <c r="H9" i="10"/>
  <c r="F15" i="10"/>
  <c r="H15" i="10" s="1"/>
  <c r="H22" i="10"/>
  <c r="H59" i="10"/>
  <c r="H88" i="10"/>
  <c r="H111" i="10"/>
  <c r="H43" i="10"/>
  <c r="H51" i="10"/>
  <c r="H74" i="10"/>
  <c r="F82" i="10"/>
  <c r="H82" i="10" s="1"/>
  <c r="F102" i="10"/>
  <c r="H102" i="10" s="1"/>
  <c r="F106" i="10"/>
  <c r="H106" i="10" s="1"/>
  <c r="H110" i="10"/>
  <c r="H131" i="10"/>
  <c r="H139" i="10"/>
  <c r="H141" i="10"/>
  <c r="H144" i="10"/>
  <c r="F12" i="10"/>
  <c r="H12" i="10" s="1"/>
  <c r="F20" i="10"/>
  <c r="H20" i="10" s="1"/>
  <c r="H63" i="10"/>
  <c r="H95" i="10"/>
  <c r="F104" i="10"/>
  <c r="H104" i="10" s="1"/>
  <c r="H114" i="10"/>
  <c r="H122" i="10"/>
  <c r="H124" i="10"/>
  <c r="F17" i="10"/>
  <c r="H17" i="10" s="1"/>
  <c r="F24" i="10"/>
  <c r="H24" i="10" s="1"/>
  <c r="H32" i="10"/>
  <c r="F27" i="10"/>
  <c r="H27" i="10" s="1"/>
  <c r="F34" i="10"/>
  <c r="H34" i="10" s="1"/>
  <c r="H45" i="10"/>
  <c r="F48" i="10"/>
  <c r="H48" i="10" s="1"/>
  <c r="F53" i="10"/>
  <c r="H53" i="10" s="1"/>
  <c r="F56" i="10"/>
  <c r="H56" i="10" s="1"/>
  <c r="F57" i="10"/>
  <c r="H57" i="10" s="1"/>
  <c r="H121" i="10"/>
  <c r="H129" i="10"/>
  <c r="H41" i="10"/>
  <c r="F42" i="10"/>
  <c r="H42" i="10" s="1"/>
  <c r="H46" i="10"/>
  <c r="F49" i="10"/>
  <c r="H49" i="10" s="1"/>
  <c r="F58" i="10"/>
  <c r="H58" i="10" s="1"/>
  <c r="F68" i="10"/>
  <c r="H68" i="10" s="1"/>
  <c r="H73" i="10"/>
  <c r="H76" i="10"/>
  <c r="F84" i="10"/>
  <c r="H84" i="10" s="1"/>
  <c r="F100" i="10"/>
  <c r="H100" i="10" s="1"/>
  <c r="F105" i="10"/>
  <c r="H105" i="10" s="1"/>
  <c r="H108" i="10"/>
  <c r="H118" i="10"/>
  <c r="H123" i="10"/>
  <c r="F130" i="10"/>
  <c r="H130" i="10" s="1"/>
  <c r="H134" i="10"/>
  <c r="F137" i="10"/>
  <c r="H137" i="10" s="1"/>
  <c r="H142" i="10"/>
  <c r="F80" i="10"/>
  <c r="H80" i="10" s="1"/>
  <c r="J101" i="16"/>
  <c r="Q101" i="16" s="1"/>
  <c r="J103" i="16"/>
  <c r="Q103" i="16" s="1"/>
  <c r="J105" i="16"/>
  <c r="Q105" i="16" s="1"/>
  <c r="J109" i="16"/>
  <c r="Q109" i="16" s="1"/>
  <c r="J137" i="16"/>
  <c r="Q137" i="16" s="1"/>
  <c r="J139" i="16"/>
  <c r="Q139" i="16" s="1"/>
  <c r="J141" i="16"/>
  <c r="Q141" i="16" s="1"/>
  <c r="J123" i="16"/>
  <c r="Q123" i="16" s="1"/>
  <c r="J124" i="16"/>
  <c r="Q124" i="16" s="1"/>
  <c r="J100" i="16"/>
  <c r="Q100" i="16" s="1"/>
  <c r="J102" i="16"/>
  <c r="Q102" i="16" s="1"/>
  <c r="J128" i="16"/>
  <c r="Q128" i="16" s="1"/>
  <c r="J130" i="16"/>
  <c r="Q130" i="16" s="1"/>
  <c r="J132" i="16"/>
  <c r="Q132" i="16" s="1"/>
  <c r="J108" i="16"/>
  <c r="Q108" i="16" s="1"/>
  <c r="J110" i="16"/>
  <c r="Q110" i="16" s="1"/>
  <c r="J111" i="16"/>
  <c r="Q111" i="16" s="1"/>
  <c r="J136" i="16"/>
  <c r="Q136" i="16" s="1"/>
  <c r="J122" i="16"/>
  <c r="Q122" i="16" s="1"/>
  <c r="J125" i="16"/>
  <c r="Q125" i="16" s="1"/>
  <c r="F10" i="10"/>
  <c r="H18" i="10"/>
  <c r="F25" i="10"/>
  <c r="H25" i="10" s="1"/>
  <c r="F33" i="10"/>
  <c r="H33" i="10" s="1"/>
  <c r="F39" i="10"/>
  <c r="H39" i="10" s="1"/>
  <c r="F44" i="10"/>
  <c r="H44" i="10" s="1"/>
  <c r="F64" i="10"/>
  <c r="H64" i="10" s="1"/>
  <c r="H90" i="10"/>
  <c r="F98" i="10"/>
  <c r="H98" i="10" s="1"/>
  <c r="H103" i="10"/>
  <c r="H115" i="10"/>
  <c r="H13" i="10"/>
  <c r="H21" i="10"/>
  <c r="H23" i="10"/>
  <c r="F28" i="10"/>
  <c r="H28" i="10" s="1"/>
  <c r="H31" i="10"/>
  <c r="H35" i="10"/>
  <c r="F37" i="10"/>
  <c r="H37" i="10" s="1"/>
  <c r="F55" i="10"/>
  <c r="H55" i="10" s="1"/>
  <c r="H72" i="10"/>
  <c r="H75" i="10"/>
  <c r="F96" i="10"/>
  <c r="H96" i="10" s="1"/>
  <c r="H113" i="10"/>
  <c r="H120" i="10"/>
  <c r="H132" i="10"/>
  <c r="F11" i="10"/>
  <c r="H11" i="10" s="1"/>
  <c r="H19" i="10"/>
  <c r="F26" i="10"/>
  <c r="H26" i="10" s="1"/>
  <c r="F70" i="10"/>
  <c r="H70" i="10" s="1"/>
  <c r="H91" i="10"/>
  <c r="H60" i="10"/>
  <c r="H86" i="10"/>
  <c r="H125" i="10"/>
  <c r="H66" i="10"/>
  <c r="H71" i="10"/>
  <c r="F79" i="10"/>
  <c r="H79" i="10" s="1"/>
  <c r="H89" i="10"/>
  <c r="H92" i="10"/>
  <c r="H133" i="10"/>
  <c r="F136" i="10"/>
  <c r="H136" i="10" s="1"/>
  <c r="H143" i="10"/>
  <c r="H30" i="10"/>
  <c r="H65" i="10"/>
  <c r="F97" i="10"/>
  <c r="H97" i="10" s="1"/>
  <c r="F107" i="10"/>
  <c r="H107" i="10" s="1"/>
  <c r="H109" i="10"/>
  <c r="H117" i="10"/>
  <c r="H119" i="10"/>
  <c r="F135" i="10"/>
  <c r="H135" i="10" s="1"/>
  <c r="J104" i="16"/>
  <c r="Q104" i="16" s="1"/>
  <c r="J118" i="16"/>
  <c r="Q118" i="16" s="1"/>
  <c r="H36" i="10"/>
  <c r="F40" i="10"/>
  <c r="H40" i="10" s="1"/>
  <c r="H47" i="10"/>
  <c r="H52" i="10"/>
  <c r="F54" i="10"/>
  <c r="H54" i="10" s="1"/>
  <c r="F78" i="10"/>
  <c r="H78" i="10" s="1"/>
  <c r="F83" i="10"/>
  <c r="H83" i="10" s="1"/>
  <c r="H85" i="10"/>
  <c r="F128" i="10"/>
  <c r="H128" i="10" s="1"/>
  <c r="H140" i="10"/>
  <c r="J106" i="16"/>
  <c r="Q106" i="16" s="1"/>
  <c r="J120" i="16"/>
  <c r="Q120" i="16" s="1"/>
  <c r="J135" i="16"/>
  <c r="Q135" i="16" s="1"/>
  <c r="H61" i="10"/>
  <c r="H93" i="10"/>
  <c r="H116" i="10"/>
  <c r="H126" i="10"/>
  <c r="F38" i="10"/>
  <c r="H38" i="10" s="1"/>
  <c r="F50" i="10"/>
  <c r="H50" i="10" s="1"/>
  <c r="F81" i="10"/>
  <c r="H81" i="10" s="1"/>
  <c r="H138" i="10"/>
  <c r="H77" i="10"/>
  <c r="F14" i="10"/>
  <c r="H14" i="10" s="1"/>
  <c r="F29" i="10"/>
  <c r="H29" i="10" s="1"/>
  <c r="H62" i="10"/>
  <c r="H67" i="10"/>
  <c r="F69" i="10"/>
  <c r="H69" i="10" s="1"/>
  <c r="H94" i="10"/>
  <c r="F99" i="10"/>
  <c r="H99" i="10" s="1"/>
  <c r="H101" i="10"/>
  <c r="H112" i="10"/>
  <c r="H127" i="10"/>
  <c r="J98" i="16"/>
  <c r="Q98" i="16" s="1"/>
  <c r="J113" i="16"/>
  <c r="Q113" i="16" s="1"/>
  <c r="J127" i="16"/>
  <c r="Q127" i="16" s="1"/>
  <c r="J143" i="16"/>
  <c r="Q143" i="16" s="1"/>
  <c r="F115" i="15"/>
  <c r="J115" i="15" s="1"/>
  <c r="Q115" i="15" s="1"/>
  <c r="H16" i="10"/>
  <c r="K6" i="13" l="1"/>
  <c r="F8" i="10"/>
  <c r="F6" i="10" s="1"/>
  <c r="F96" i="16"/>
  <c r="H10" i="10"/>
  <c r="D6" i="10"/>
  <c r="G6" i="10"/>
  <c r="E6" i="10"/>
  <c r="H87" i="10"/>
  <c r="F114" i="15"/>
  <c r="H8" i="10" l="1"/>
  <c r="J114" i="15"/>
  <c r="Q114" i="15" s="1"/>
  <c r="F95" i="16"/>
  <c r="J96" i="16"/>
  <c r="Q96" i="16" s="1"/>
  <c r="F113" i="15"/>
  <c r="H6" i="10" l="1"/>
  <c r="J113" i="15"/>
  <c r="Q113" i="15" s="1"/>
  <c r="J95" i="16"/>
  <c r="Q95" i="16" s="1"/>
  <c r="F94" i="16"/>
  <c r="F112" i="15"/>
  <c r="G13" i="18"/>
  <c r="H13" i="18"/>
  <c r="K13" i="18"/>
  <c r="G14" i="18"/>
  <c r="H14" i="18"/>
  <c r="K14" i="18"/>
  <c r="G15" i="18"/>
  <c r="H15" i="18"/>
  <c r="K15" i="18"/>
  <c r="G16" i="18"/>
  <c r="H16" i="18"/>
  <c r="K16" i="18"/>
  <c r="G17" i="18"/>
  <c r="H17" i="18"/>
  <c r="K17" i="18"/>
  <c r="G18" i="18"/>
  <c r="H18" i="18"/>
  <c r="K18" i="18"/>
  <c r="G19" i="18"/>
  <c r="H19" i="18"/>
  <c r="K19" i="18"/>
  <c r="G20" i="18"/>
  <c r="H20" i="18"/>
  <c r="K20" i="18"/>
  <c r="G21" i="18"/>
  <c r="H21" i="18"/>
  <c r="K21" i="18"/>
  <c r="G22" i="18"/>
  <c r="H22" i="18"/>
  <c r="K22" i="18"/>
  <c r="G23" i="18"/>
  <c r="H23" i="18"/>
  <c r="K23" i="18"/>
  <c r="G24" i="18"/>
  <c r="H24" i="18"/>
  <c r="K24" i="18"/>
  <c r="G25" i="18"/>
  <c r="H25" i="18"/>
  <c r="K25" i="18"/>
  <c r="G26" i="18"/>
  <c r="H26" i="18"/>
  <c r="K26" i="18"/>
  <c r="G27" i="18"/>
  <c r="H27" i="18"/>
  <c r="K27" i="18"/>
  <c r="G28" i="18"/>
  <c r="H28" i="18"/>
  <c r="K28" i="18"/>
  <c r="G29" i="18"/>
  <c r="H29" i="18"/>
  <c r="K29" i="18"/>
  <c r="G30" i="18"/>
  <c r="H30" i="18"/>
  <c r="K30" i="18"/>
  <c r="G31" i="18"/>
  <c r="H31" i="18"/>
  <c r="K31" i="18"/>
  <c r="G32" i="18"/>
  <c r="H32" i="18"/>
  <c r="K32" i="18"/>
  <c r="G33" i="18"/>
  <c r="H33" i="18"/>
  <c r="K33" i="18"/>
  <c r="G34" i="18"/>
  <c r="H34" i="18"/>
  <c r="K34" i="18"/>
  <c r="G35" i="18"/>
  <c r="H35" i="18"/>
  <c r="K35" i="18"/>
  <c r="G36" i="18"/>
  <c r="H36" i="18"/>
  <c r="K36" i="18"/>
  <c r="G37" i="18"/>
  <c r="H37" i="18"/>
  <c r="K37" i="18"/>
  <c r="G38" i="18"/>
  <c r="H38" i="18"/>
  <c r="K38" i="18"/>
  <c r="G39" i="18"/>
  <c r="H39" i="18"/>
  <c r="K39" i="18"/>
  <c r="G40" i="18"/>
  <c r="H40" i="18"/>
  <c r="K40" i="18"/>
  <c r="G41" i="18"/>
  <c r="H41" i="18"/>
  <c r="K41" i="18"/>
  <c r="G42" i="18"/>
  <c r="H42" i="18"/>
  <c r="K42" i="18"/>
  <c r="G43" i="18"/>
  <c r="H43" i="18"/>
  <c r="K43" i="18"/>
  <c r="G44" i="18"/>
  <c r="H44" i="18"/>
  <c r="K44" i="18"/>
  <c r="G45" i="18"/>
  <c r="H45" i="18"/>
  <c r="K45" i="18"/>
  <c r="G46" i="18"/>
  <c r="H46" i="18"/>
  <c r="K46" i="18"/>
  <c r="G47" i="18"/>
  <c r="H47" i="18"/>
  <c r="K47" i="18"/>
  <c r="G48" i="18"/>
  <c r="H48" i="18"/>
  <c r="K48" i="18"/>
  <c r="G49" i="18"/>
  <c r="H49" i="18"/>
  <c r="K49" i="18"/>
  <c r="G50" i="18"/>
  <c r="H50" i="18"/>
  <c r="K50" i="18"/>
  <c r="G51" i="18"/>
  <c r="H51" i="18"/>
  <c r="K51" i="18"/>
  <c r="G52" i="18"/>
  <c r="H52" i="18"/>
  <c r="K52" i="18"/>
  <c r="G53" i="18"/>
  <c r="H53" i="18"/>
  <c r="K53" i="18"/>
  <c r="G54" i="18"/>
  <c r="H54" i="18"/>
  <c r="K54" i="18"/>
  <c r="G55" i="18"/>
  <c r="H55" i="18"/>
  <c r="K55" i="18"/>
  <c r="G56" i="18"/>
  <c r="H56" i="18"/>
  <c r="K56" i="18"/>
  <c r="G57" i="18"/>
  <c r="H57" i="18"/>
  <c r="K57" i="18"/>
  <c r="G58" i="18"/>
  <c r="H58" i="18"/>
  <c r="K58" i="18"/>
  <c r="G59" i="18"/>
  <c r="H59" i="18"/>
  <c r="K59" i="18"/>
  <c r="G60" i="18"/>
  <c r="H60" i="18"/>
  <c r="K60" i="18"/>
  <c r="G61" i="18"/>
  <c r="H61" i="18"/>
  <c r="K61" i="18"/>
  <c r="G62" i="18"/>
  <c r="H62" i="18"/>
  <c r="K62" i="18"/>
  <c r="G63" i="18"/>
  <c r="H63" i="18"/>
  <c r="K63" i="18"/>
  <c r="G64" i="18"/>
  <c r="H64" i="18"/>
  <c r="K64" i="18"/>
  <c r="G65" i="18"/>
  <c r="H65" i="18"/>
  <c r="K65" i="18"/>
  <c r="G66" i="18"/>
  <c r="H66" i="18"/>
  <c r="K66" i="18"/>
  <c r="G67" i="18"/>
  <c r="H67" i="18"/>
  <c r="K67" i="18"/>
  <c r="G68" i="18"/>
  <c r="H68" i="18"/>
  <c r="K68" i="18"/>
  <c r="G69" i="18"/>
  <c r="H69" i="18"/>
  <c r="K69" i="18"/>
  <c r="G70" i="18"/>
  <c r="H70" i="18"/>
  <c r="K70" i="18"/>
  <c r="G71" i="18"/>
  <c r="H71" i="18"/>
  <c r="K71" i="18"/>
  <c r="G72" i="18"/>
  <c r="H72" i="18"/>
  <c r="K72" i="18"/>
  <c r="G73" i="18"/>
  <c r="H73" i="18"/>
  <c r="K73" i="18"/>
  <c r="G74" i="18"/>
  <c r="H74" i="18"/>
  <c r="K74" i="18"/>
  <c r="G75" i="18"/>
  <c r="H75" i="18"/>
  <c r="K75" i="18"/>
  <c r="G76" i="18"/>
  <c r="H76" i="18"/>
  <c r="K76" i="18"/>
  <c r="G77" i="18"/>
  <c r="H77" i="18"/>
  <c r="K77" i="18"/>
  <c r="G78" i="18"/>
  <c r="H78" i="18"/>
  <c r="K78" i="18"/>
  <c r="G79" i="18"/>
  <c r="H79" i="18"/>
  <c r="K79" i="18"/>
  <c r="G80" i="18"/>
  <c r="H80" i="18"/>
  <c r="K80" i="18"/>
  <c r="G81" i="18"/>
  <c r="H81" i="18"/>
  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"/>
  <c r="G86" i="18"/>
  <c r="H86" i="18"/>
  <c r="K86" i="18"/>
  <c r="G87" i="18"/>
  <c r="H87" i="18"/>
  <c r="K87" i="18"/>
  <c r="G88" i="18"/>
  <c r="H88" i="18"/>
  <c r="K88" i="18"/>
  <c r="G89" i="18"/>
  <c r="H89" i="18"/>
  <c r="K89" i="18"/>
  <c r="G90" i="18"/>
  <c r="H90" i="18"/>
  <c r="K90" i="18"/>
  <c r="G91" i="18"/>
  <c r="H91" i="18"/>
  <c r="K91" i="18"/>
  <c r="G92" i="18"/>
  <c r="H92" i="18"/>
  <c r="K92" i="18"/>
  <c r="G93" i="18"/>
  <c r="H93" i="18"/>
  <c r="K93" i="18"/>
  <c r="G94" i="18"/>
  <c r="H94" i="18"/>
  <c r="K94" i="18"/>
  <c r="G95" i="18"/>
  <c r="H95" i="18"/>
  <c r="K95" i="18"/>
  <c r="G96" i="18"/>
  <c r="H96" i="18"/>
  <c r="I96" i="18"/>
  <c r="K96" i="18"/>
  <c r="G97" i="18"/>
  <c r="H97" i="18"/>
  <c r="I97" i="18"/>
  <c r="K97" i="18"/>
  <c r="G98" i="18"/>
  <c r="H98" i="18"/>
  <c r="I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J114" i="18"/>
  <c r="K114" i="18"/>
  <c r="G115" i="18"/>
  <c r="H115" i="18"/>
  <c r="I115" i="18"/>
  <c r="J115" i="18"/>
  <c r="K115" i="18"/>
  <c r="G116" i="18"/>
  <c r="H116" i="18"/>
  <c r="I116" i="18"/>
  <c r="J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K12" i="18"/>
  <c r="H12" i="18"/>
  <c r="G12" i="18"/>
  <c r="K11" i="18"/>
  <c r="H11" i="18"/>
  <c r="G11" i="18"/>
  <c r="K10" i="18"/>
  <c r="H10" i="18"/>
  <c r="G10" i="18"/>
  <c r="K9" i="18"/>
  <c r="H9" i="18"/>
  <c r="G9" i="18"/>
  <c r="G7" i="18"/>
  <c r="H7" i="18"/>
  <c r="I7" i="18"/>
  <c r="J7" i="18"/>
  <c r="K7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E129" i="18"/>
  <c r="F128" i="18"/>
  <c r="E128" i="18"/>
  <c r="F127" i="18"/>
  <c r="E127" i="18"/>
  <c r="F126" i="18"/>
  <c r="E126" i="18"/>
  <c r="F125" i="18"/>
  <c r="E125" i="18"/>
  <c r="F124" i="18"/>
  <c r="E124" i="18"/>
  <c r="F123" i="18"/>
  <c r="F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J113" i="18" l="1"/>
  <c r="I95" i="18"/>
  <c r="K8" i="18"/>
  <c r="K6" i="18" s="1"/>
  <c r="H8" i="18"/>
  <c r="H6" i="18" s="1"/>
  <c r="G8" i="18"/>
  <c r="G6" i="18" s="1"/>
  <c r="F8" i="18"/>
  <c r="F6" i="18" s="1"/>
  <c r="J112" i="15"/>
  <c r="Q112" i="15" s="1"/>
  <c r="F93" i="16"/>
  <c r="J94" i="16"/>
  <c r="Q94" i="16" s="1"/>
  <c r="F111" i="15"/>
  <c r="D140" i="18"/>
  <c r="D142" i="18"/>
  <c r="D113" i="18"/>
  <c r="D115" i="18"/>
  <c r="D127" i="18"/>
  <c r="J111" i="15" l="1"/>
  <c r="Q111" i="15" s="1"/>
  <c r="J112" i="18"/>
  <c r="D112" i="18" s="1"/>
  <c r="F92" i="16"/>
  <c r="I94" i="18"/>
  <c r="J93" i="16"/>
  <c r="Q93" i="16" s="1"/>
  <c r="D131" i="18"/>
  <c r="D121" i="18"/>
  <c r="D139" i="18"/>
  <c r="D132" i="18"/>
  <c r="D137" i="18"/>
  <c r="D143" i="18"/>
  <c r="D136" i="18"/>
  <c r="D125" i="18"/>
  <c r="D133" i="18"/>
  <c r="D134" i="18"/>
  <c r="D141" i="18"/>
  <c r="D126" i="18"/>
  <c r="D116" i="18"/>
  <c r="D120" i="18"/>
  <c r="D128" i="18"/>
  <c r="D117" i="18"/>
  <c r="D135" i="18"/>
  <c r="D7" i="18"/>
  <c r="D129" i="18"/>
  <c r="D114" i="18"/>
  <c r="D138" i="18"/>
  <c r="D118" i="18"/>
  <c r="D124" i="18"/>
  <c r="D144" i="18"/>
  <c r="D130" i="18"/>
  <c r="D119" i="18"/>
  <c r="J111" i="18" l="1"/>
  <c r="D111" i="18" s="1"/>
  <c r="J92" i="16"/>
  <c r="Q92" i="16" s="1"/>
  <c r="F91" i="16"/>
  <c r="I93" i="18"/>
  <c r="F110" i="15"/>
  <c r="K8" i="14"/>
  <c r="K6" i="14" s="1"/>
  <c r="H8" i="14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H6" i="14" l="1"/>
  <c r="J110" i="15"/>
  <c r="Q110" i="15" s="1"/>
  <c r="F90" i="16"/>
  <c r="I92" i="18"/>
  <c r="J91" i="16"/>
  <c r="Q91" i="16" s="1"/>
  <c r="F109" i="15"/>
  <c r="G8" i="14"/>
  <c r="G6" i="14" s="1"/>
  <c r="I122" i="12"/>
  <c r="E122" i="18" l="1"/>
  <c r="D122" i="18" s="1"/>
  <c r="J110" i="18"/>
  <c r="D110" i="18" s="1"/>
  <c r="J109" i="15"/>
  <c r="Q109" i="15" s="1"/>
  <c r="F89" i="16"/>
  <c r="I91" i="18"/>
  <c r="J90" i="16"/>
  <c r="Q90" i="16" s="1"/>
  <c r="F108" i="15"/>
  <c r="I123" i="12"/>
  <c r="G8" i="12"/>
  <c r="E123" i="18" l="1"/>
  <c r="D123" i="18" s="1"/>
  <c r="G6" i="12"/>
  <c r="J109" i="18"/>
  <c r="D109" i="18" s="1"/>
  <c r="J108" i="15"/>
  <c r="Q108" i="15" s="1"/>
  <c r="I90" i="18"/>
  <c r="J89" i="16"/>
  <c r="Q89" i="16" s="1"/>
  <c r="F88" i="16"/>
  <c r="F107" i="15"/>
  <c r="I8" i="12"/>
  <c r="E8" i="18" l="1"/>
  <c r="E6" i="18" s="1"/>
  <c r="J108" i="18"/>
  <c r="D108" i="18" s="1"/>
  <c r="J107" i="15"/>
  <c r="Q107" i="15" s="1"/>
  <c r="I89" i="18"/>
  <c r="J88" i="16"/>
  <c r="Q88" i="16" s="1"/>
  <c r="F87" i="16"/>
  <c r="F106" i="15"/>
  <c r="I6" i="12"/>
  <c r="J107" i="18" l="1"/>
  <c r="D107" i="18" s="1"/>
  <c r="J106" i="15"/>
  <c r="Q106" i="15" s="1"/>
  <c r="I88" i="18"/>
  <c r="J87" i="16"/>
  <c r="F86" i="16"/>
  <c r="F105" i="15"/>
  <c r="J106" i="18" l="1"/>
  <c r="D106" i="18" s="1"/>
  <c r="J105" i="15"/>
  <c r="Q105" i="15" s="1"/>
  <c r="Q87" i="16"/>
  <c r="J86" i="16"/>
  <c r="Q86" i="16" s="1"/>
  <c r="F85" i="16"/>
  <c r="F104" i="15"/>
  <c r="J105" i="18" l="1"/>
  <c r="D105" i="18" s="1"/>
  <c r="J104" i="15"/>
  <c r="Q104" i="15" s="1"/>
  <c r="D8" i="15"/>
  <c r="I86" i="18"/>
  <c r="J85" i="16"/>
  <c r="Q85" i="16" s="1"/>
  <c r="F84" i="16"/>
  <c r="I87" i="18"/>
  <c r="F103" i="15"/>
  <c r="J104" i="18" l="1"/>
  <c r="D104" i="18" s="1"/>
  <c r="J103" i="15"/>
  <c r="Q103" i="15" s="1"/>
  <c r="J84" i="16"/>
  <c r="Q84" i="16" s="1"/>
  <c r="F83" i="16"/>
  <c r="I85" i="18"/>
  <c r="F102" i="15"/>
  <c r="J103" i="18" l="1"/>
  <c r="D103" i="18" s="1"/>
  <c r="J102" i="15"/>
  <c r="Q102" i="15" s="1"/>
  <c r="J83" i="16"/>
  <c r="Q83" i="16" s="1"/>
  <c r="F82" i="16"/>
  <c r="I84" i="18"/>
  <c r="F101" i="15"/>
  <c r="J102" i="18" l="1"/>
  <c r="D102" i="18" s="1"/>
  <c r="J101" i="15"/>
  <c r="Q101" i="15" s="1"/>
  <c r="J82" i="16"/>
  <c r="Q82" i="16" s="1"/>
  <c r="F81" i="16"/>
  <c r="I83" i="18"/>
  <c r="F100" i="15"/>
  <c r="J101" i="18" l="1"/>
  <c r="D101" i="18" s="1"/>
  <c r="J100" i="15"/>
  <c r="Q100" i="15" s="1"/>
  <c r="J81" i="16"/>
  <c r="Q81" i="16" s="1"/>
  <c r="F80" i="16"/>
  <c r="I82" i="18"/>
  <c r="F99" i="15"/>
  <c r="J100" i="18" l="1"/>
  <c r="D100" i="18" s="1"/>
  <c r="J99" i="15"/>
  <c r="Q99" i="15" s="1"/>
  <c r="J80" i="16"/>
  <c r="Q80" i="16" s="1"/>
  <c r="F79" i="16"/>
  <c r="I81" i="18"/>
  <c r="F98" i="15"/>
  <c r="J99" i="18" l="1"/>
  <c r="D99" i="18" s="1"/>
  <c r="J98" i="15"/>
  <c r="Q98" i="15" s="1"/>
  <c r="J79" i="16"/>
  <c r="Q79" i="16" s="1"/>
  <c r="F78" i="16"/>
  <c r="I80" i="18"/>
  <c r="F97" i="15"/>
  <c r="J98" i="18" l="1"/>
  <c r="D98" i="18" s="1"/>
  <c r="J97" i="15"/>
  <c r="Q97" i="15" s="1"/>
  <c r="J78" i="16"/>
  <c r="Q78" i="16" s="1"/>
  <c r="F77" i="16"/>
  <c r="I79" i="18"/>
  <c r="F96" i="15"/>
  <c r="J97" i="18" l="1"/>
  <c r="D97" i="18" s="1"/>
  <c r="J96" i="15"/>
  <c r="Q96" i="15" s="1"/>
  <c r="J77" i="16"/>
  <c r="Q77" i="16" s="1"/>
  <c r="F76" i="16"/>
  <c r="I78" i="18"/>
  <c r="F95" i="15"/>
  <c r="J96" i="18" l="1"/>
  <c r="D96" i="18" s="1"/>
  <c r="J95" i="15"/>
  <c r="Q95" i="15" s="1"/>
  <c r="J76" i="16"/>
  <c r="Q76" i="16" s="1"/>
  <c r="F75" i="16"/>
  <c r="I77" i="18"/>
  <c r="F94" i="15"/>
  <c r="J94" i="15" l="1"/>
  <c r="Q94" i="15" s="1"/>
  <c r="J95" i="18"/>
  <c r="D95" i="18" s="1"/>
  <c r="J75" i="16"/>
  <c r="Q75" i="16" s="1"/>
  <c r="F74" i="16"/>
  <c r="I76" i="18"/>
  <c r="F93" i="15"/>
  <c r="J94" i="18" l="1"/>
  <c r="D94" i="18" s="1"/>
  <c r="J93" i="15"/>
  <c r="Q93" i="15" s="1"/>
  <c r="J74" i="16"/>
  <c r="Q74" i="16" s="1"/>
  <c r="F73" i="16"/>
  <c r="I75" i="18"/>
  <c r="F92" i="15"/>
  <c r="J93" i="18" l="1"/>
  <c r="D93" i="18" s="1"/>
  <c r="J92" i="15"/>
  <c r="Q92" i="15" s="1"/>
  <c r="J73" i="16"/>
  <c r="Q73" i="16" s="1"/>
  <c r="F72" i="16"/>
  <c r="I74" i="18"/>
  <c r="F91" i="15"/>
  <c r="J92" i="18" l="1"/>
  <c r="D92" i="18" s="1"/>
  <c r="J91" i="15"/>
  <c r="Q91" i="15" s="1"/>
  <c r="J72" i="16"/>
  <c r="Q72" i="16" s="1"/>
  <c r="F71" i="16"/>
  <c r="I73" i="18"/>
  <c r="F90" i="15"/>
  <c r="J91" i="18" l="1"/>
  <c r="D91" i="18" s="1"/>
  <c r="J90" i="15"/>
  <c r="Q90" i="15" s="1"/>
  <c r="J71" i="16"/>
  <c r="Q71" i="16" s="1"/>
  <c r="F70" i="16"/>
  <c r="I72" i="18"/>
  <c r="F89" i="15"/>
  <c r="J90" i="18" l="1"/>
  <c r="D90" i="18" s="1"/>
  <c r="J89" i="15"/>
  <c r="Q89" i="15" s="1"/>
  <c r="J70" i="16"/>
  <c r="Q70" i="16" s="1"/>
  <c r="I71" i="18"/>
  <c r="F69" i="16"/>
  <c r="F88" i="15"/>
  <c r="J89" i="18" l="1"/>
  <c r="D89" i="18" s="1"/>
  <c r="J88" i="15"/>
  <c r="Q88" i="15" s="1"/>
  <c r="J69" i="16"/>
  <c r="Q69" i="16" s="1"/>
  <c r="F68" i="16"/>
  <c r="I70" i="18"/>
  <c r="F87" i="15"/>
  <c r="J88" i="18" l="1"/>
  <c r="D88" i="18" s="1"/>
  <c r="J68" i="16"/>
  <c r="Q68" i="16" s="1"/>
  <c r="F67" i="16"/>
  <c r="I69" i="18"/>
  <c r="J87" i="15"/>
  <c r="F86" i="15"/>
  <c r="J86" i="15" l="1"/>
  <c r="Q86" i="15" s="1"/>
  <c r="J67" i="16"/>
  <c r="Q67" i="16" s="1"/>
  <c r="F66" i="16"/>
  <c r="I68" i="18"/>
  <c r="Q87" i="15"/>
  <c r="F85" i="15"/>
  <c r="J86" i="18" l="1"/>
  <c r="D86" i="18" s="1"/>
  <c r="J85" i="15"/>
  <c r="Q85" i="15" s="1"/>
  <c r="J66" i="16"/>
  <c r="Q66" i="16" s="1"/>
  <c r="F65" i="16"/>
  <c r="I67" i="18"/>
  <c r="J87" i="18"/>
  <c r="F84" i="15"/>
  <c r="J85" i="18" l="1"/>
  <c r="D85" i="18" s="1"/>
  <c r="J84" i="15"/>
  <c r="Q84" i="15" s="1"/>
  <c r="J65" i="16"/>
  <c r="Q65" i="16" s="1"/>
  <c r="F64" i="16"/>
  <c r="I66" i="18"/>
  <c r="D87" i="18"/>
  <c r="F83" i="15"/>
  <c r="J84" i="18" l="1"/>
  <c r="D84" i="18" s="1"/>
  <c r="J83" i="15"/>
  <c r="Q83" i="15" s="1"/>
  <c r="J64" i="16"/>
  <c r="Q64" i="16" s="1"/>
  <c r="F63" i="16"/>
  <c r="I65" i="18"/>
  <c r="F82" i="15"/>
  <c r="J83" i="18" l="1"/>
  <c r="D83" i="18" s="1"/>
  <c r="J82" i="15"/>
  <c r="Q82" i="15" s="1"/>
  <c r="J63" i="16"/>
  <c r="Q63" i="16" s="1"/>
  <c r="F62" i="16"/>
  <c r="I64" i="18"/>
  <c r="F81" i="15"/>
  <c r="J82" i="18" l="1"/>
  <c r="D82" i="18" s="1"/>
  <c r="J81" i="15"/>
  <c r="Q81" i="15" s="1"/>
  <c r="J62" i="16"/>
  <c r="Q62" i="16" s="1"/>
  <c r="F61" i="16"/>
  <c r="I63" i="18"/>
  <c r="F80" i="15"/>
  <c r="J81" i="18" l="1"/>
  <c r="D81" i="18" s="1"/>
  <c r="J80" i="15"/>
  <c r="Q80" i="15" s="1"/>
  <c r="J61" i="16"/>
  <c r="Q61" i="16" s="1"/>
  <c r="F60" i="16"/>
  <c r="I62" i="18"/>
  <c r="F79" i="15"/>
  <c r="J80" i="18" l="1"/>
  <c r="D80" i="18" s="1"/>
  <c r="J79" i="15"/>
  <c r="Q79" i="15" s="1"/>
  <c r="J60" i="16"/>
  <c r="Q60" i="16" s="1"/>
  <c r="F59" i="16"/>
  <c r="I61" i="18"/>
  <c r="F78" i="15"/>
  <c r="J79" i="18" l="1"/>
  <c r="D79" i="18" s="1"/>
  <c r="J78" i="15"/>
  <c r="Q78" i="15" s="1"/>
  <c r="J59" i="16"/>
  <c r="Q59" i="16" s="1"/>
  <c r="I60" i="18"/>
  <c r="F77" i="15"/>
  <c r="J78" i="18" l="1"/>
  <c r="D78" i="18" s="1"/>
  <c r="J77" i="15"/>
  <c r="Q77" i="15" s="1"/>
  <c r="F58" i="16"/>
  <c r="I59" i="18"/>
  <c r="F76" i="15"/>
  <c r="J77" i="18" l="1"/>
  <c r="D77" i="18" s="1"/>
  <c r="J76" i="15"/>
  <c r="Q76" i="15" s="1"/>
  <c r="J58" i="16"/>
  <c r="Q58" i="16" s="1"/>
  <c r="F57" i="16"/>
  <c r="F75" i="15"/>
  <c r="J76" i="18" l="1"/>
  <c r="D76" i="18" s="1"/>
  <c r="J75" i="15"/>
  <c r="Q75" i="15" s="1"/>
  <c r="J57" i="16"/>
  <c r="Q57" i="16" s="1"/>
  <c r="F56" i="16"/>
  <c r="I58" i="18"/>
  <c r="F74" i="15"/>
  <c r="J75" i="18" l="1"/>
  <c r="D75" i="18" s="1"/>
  <c r="J74" i="15"/>
  <c r="Q74" i="15" s="1"/>
  <c r="J56" i="16"/>
  <c r="Q56" i="16" s="1"/>
  <c r="F55" i="16"/>
  <c r="I57" i="18"/>
  <c r="F73" i="15"/>
  <c r="J74" i="18" l="1"/>
  <c r="D74" i="18" s="1"/>
  <c r="J73" i="15"/>
  <c r="Q73" i="15" s="1"/>
  <c r="J55" i="16"/>
  <c r="Q55" i="16" s="1"/>
  <c r="F54" i="16"/>
  <c r="I56" i="18"/>
  <c r="F72" i="15"/>
  <c r="J73" i="18" l="1"/>
  <c r="D73" i="18" s="1"/>
  <c r="J72" i="15"/>
  <c r="Q72" i="15" s="1"/>
  <c r="J54" i="16"/>
  <c r="Q54" i="16" s="1"/>
  <c r="F53" i="16"/>
  <c r="I55" i="18"/>
  <c r="F71" i="15"/>
  <c r="J72" i="18" l="1"/>
  <c r="D72" i="18" s="1"/>
  <c r="J71" i="15"/>
  <c r="Q71" i="15" s="1"/>
  <c r="J53" i="16"/>
  <c r="Q53" i="16" s="1"/>
  <c r="F52" i="16"/>
  <c r="I54" i="18"/>
  <c r="F70" i="15"/>
  <c r="J71" i="18" l="1"/>
  <c r="D71" i="18" s="1"/>
  <c r="J70" i="15"/>
  <c r="Q70" i="15" s="1"/>
  <c r="J52" i="16"/>
  <c r="Q52" i="16" s="1"/>
  <c r="F51" i="16"/>
  <c r="I53" i="18"/>
  <c r="F69" i="15"/>
  <c r="J70" i="18" l="1"/>
  <c r="D70" i="18" s="1"/>
  <c r="J69" i="15"/>
  <c r="Q69" i="15" s="1"/>
  <c r="J51" i="16"/>
  <c r="Q51" i="16" s="1"/>
  <c r="F50" i="16"/>
  <c r="I52" i="18"/>
  <c r="F68" i="15"/>
  <c r="J69" i="18" l="1"/>
  <c r="D69" i="18" s="1"/>
  <c r="J68" i="15"/>
  <c r="Q68" i="15" s="1"/>
  <c r="J50" i="16"/>
  <c r="Q50" i="16" s="1"/>
  <c r="F49" i="16"/>
  <c r="I51" i="18"/>
  <c r="F67" i="15"/>
  <c r="J68" i="18" l="1"/>
  <c r="D68" i="18" s="1"/>
  <c r="J67" i="15"/>
  <c r="Q67" i="15" s="1"/>
  <c r="J49" i="16"/>
  <c r="Q49" i="16" s="1"/>
  <c r="F48" i="16"/>
  <c r="I50" i="18"/>
  <c r="F66" i="15"/>
  <c r="J67" i="18" l="1"/>
  <c r="D67" i="18" s="1"/>
  <c r="J66" i="15"/>
  <c r="Q66" i="15" s="1"/>
  <c r="J48" i="16"/>
  <c r="Q48" i="16" s="1"/>
  <c r="F47" i="16"/>
  <c r="I49" i="18"/>
  <c r="F65" i="15"/>
  <c r="J66" i="18" l="1"/>
  <c r="D66" i="18" s="1"/>
  <c r="J65" i="15"/>
  <c r="Q65" i="15" s="1"/>
  <c r="J47" i="16"/>
  <c r="Q47" i="16" s="1"/>
  <c r="F46" i="16"/>
  <c r="I48" i="18"/>
  <c r="F64" i="15"/>
  <c r="J65" i="18" l="1"/>
  <c r="D65" i="18" s="1"/>
  <c r="J64" i="15"/>
  <c r="Q64" i="15" s="1"/>
  <c r="J46" i="16"/>
  <c r="Q46" i="16" s="1"/>
  <c r="F45" i="16"/>
  <c r="I47" i="18"/>
  <c r="F63" i="15"/>
  <c r="J64" i="18" l="1"/>
  <c r="D64" i="18" s="1"/>
  <c r="J63" i="15"/>
  <c r="Q63" i="15" s="1"/>
  <c r="J45" i="16"/>
  <c r="Q45" i="16" s="1"/>
  <c r="F44" i="16"/>
  <c r="I46" i="18"/>
  <c r="F62" i="15"/>
  <c r="J63" i="18" l="1"/>
  <c r="D63" i="18" s="1"/>
  <c r="J62" i="15"/>
  <c r="Q62" i="15" s="1"/>
  <c r="J44" i="16"/>
  <c r="Q44" i="16" s="1"/>
  <c r="F43" i="16"/>
  <c r="I45" i="18"/>
  <c r="F61" i="15"/>
  <c r="J62" i="18" l="1"/>
  <c r="D62" i="18" s="1"/>
  <c r="J61" i="15"/>
  <c r="Q61" i="15" s="1"/>
  <c r="J43" i="16"/>
  <c r="Q43" i="16" s="1"/>
  <c r="F42" i="16"/>
  <c r="I44" i="18"/>
  <c r="F60" i="15"/>
  <c r="J61" i="18" l="1"/>
  <c r="D61" i="18" s="1"/>
  <c r="J60" i="15"/>
  <c r="Q60" i="15" s="1"/>
  <c r="J42" i="16"/>
  <c r="Q42" i="16" s="1"/>
  <c r="F41" i="16"/>
  <c r="I43" i="18"/>
  <c r="F59" i="15"/>
  <c r="J60" i="18" l="1"/>
  <c r="D60" i="18" s="1"/>
  <c r="J59" i="15"/>
  <c r="Q59" i="15" s="1"/>
  <c r="J41" i="16"/>
  <c r="Q41" i="16" s="1"/>
  <c r="F40" i="16"/>
  <c r="I42" i="18"/>
  <c r="J59" i="18" l="1"/>
  <c r="D59" i="18" s="1"/>
  <c r="J40" i="16"/>
  <c r="Q40" i="16" s="1"/>
  <c r="F39" i="16"/>
  <c r="I41" i="18"/>
  <c r="F58" i="15"/>
  <c r="J58" i="15" l="1"/>
  <c r="Q58" i="15" s="1"/>
  <c r="J39" i="16"/>
  <c r="Q39" i="16" s="1"/>
  <c r="F38" i="16"/>
  <c r="I40" i="18"/>
  <c r="F57" i="15"/>
  <c r="J58" i="18" l="1"/>
  <c r="D58" i="18" s="1"/>
  <c r="J57" i="15"/>
  <c r="Q57" i="15" s="1"/>
  <c r="J38" i="16"/>
  <c r="Q38" i="16" s="1"/>
  <c r="F37" i="16"/>
  <c r="I39" i="18"/>
  <c r="F56" i="15"/>
  <c r="J57" i="18" l="1"/>
  <c r="D57" i="18" s="1"/>
  <c r="J56" i="15"/>
  <c r="Q56" i="15" s="1"/>
  <c r="J37" i="16"/>
  <c r="Q37" i="16" s="1"/>
  <c r="I38" i="18"/>
  <c r="F55" i="15"/>
  <c r="J56" i="18" l="1"/>
  <c r="D56" i="18" s="1"/>
  <c r="J55" i="15"/>
  <c r="Q55" i="15" s="1"/>
  <c r="F36" i="16"/>
  <c r="I37" i="18"/>
  <c r="F54" i="15"/>
  <c r="J55" i="18" l="1"/>
  <c r="D55" i="18" s="1"/>
  <c r="J54" i="15"/>
  <c r="Q54" i="15" s="1"/>
  <c r="J36" i="16"/>
  <c r="Q36" i="16" s="1"/>
  <c r="F35" i="16"/>
  <c r="F53" i="15"/>
  <c r="J54" i="18" l="1"/>
  <c r="D54" i="18" s="1"/>
  <c r="J53" i="15"/>
  <c r="Q53" i="15" s="1"/>
  <c r="J35" i="16"/>
  <c r="Q35" i="16" s="1"/>
  <c r="F34" i="16"/>
  <c r="I36" i="18"/>
  <c r="F52" i="15"/>
  <c r="J53" i="18" l="1"/>
  <c r="D53" i="18" s="1"/>
  <c r="J52" i="15"/>
  <c r="Q52" i="15" s="1"/>
  <c r="J34" i="16"/>
  <c r="Q34" i="16" s="1"/>
  <c r="I35" i="18"/>
  <c r="F51" i="15"/>
  <c r="J52" i="18" l="1"/>
  <c r="D52" i="18" s="1"/>
  <c r="J51" i="15"/>
  <c r="Q51" i="15" s="1"/>
  <c r="F33" i="16"/>
  <c r="I34" i="18"/>
  <c r="F50" i="15"/>
  <c r="J33" i="16" l="1"/>
  <c r="Q33" i="16" s="1"/>
  <c r="J50" i="15"/>
  <c r="Q50" i="15" s="1"/>
  <c r="J51" i="18"/>
  <c r="D51" i="18" s="1"/>
  <c r="F32" i="16"/>
  <c r="F49" i="15"/>
  <c r="I33" i="18" l="1"/>
  <c r="J50" i="18"/>
  <c r="D50" i="18" s="1"/>
  <c r="J49" i="15"/>
  <c r="Q49" i="15" s="1"/>
  <c r="F31" i="16"/>
  <c r="J32" i="16"/>
  <c r="Q32" i="16" s="1"/>
  <c r="F48" i="15"/>
  <c r="J49" i="18" l="1"/>
  <c r="D49" i="18" s="1"/>
  <c r="J48" i="15"/>
  <c r="Q48" i="15" s="1"/>
  <c r="I32" i="18"/>
  <c r="J31" i="16"/>
  <c r="Q31" i="16" s="1"/>
  <c r="F30" i="16"/>
  <c r="F47" i="15"/>
  <c r="J48" i="18" l="1"/>
  <c r="D48" i="18" s="1"/>
  <c r="J47" i="15"/>
  <c r="Q47" i="15" s="1"/>
  <c r="I31" i="18"/>
  <c r="J30" i="16"/>
  <c r="Q30" i="16" s="1"/>
  <c r="F29" i="16"/>
  <c r="F46" i="15"/>
  <c r="J47" i="18" l="1"/>
  <c r="D47" i="18" s="1"/>
  <c r="J46" i="15"/>
  <c r="Q46" i="15" s="1"/>
  <c r="I30" i="18"/>
  <c r="J29" i="16"/>
  <c r="Q29" i="16" s="1"/>
  <c r="F28" i="16"/>
  <c r="F45" i="15"/>
  <c r="J46" i="18" l="1"/>
  <c r="D46" i="18" s="1"/>
  <c r="J45" i="15"/>
  <c r="Q45" i="15" s="1"/>
  <c r="I29" i="18"/>
  <c r="J28" i="16"/>
  <c r="Q28" i="16" s="1"/>
  <c r="F27" i="16"/>
  <c r="F44" i="15"/>
  <c r="J45" i="18" l="1"/>
  <c r="D45" i="18" s="1"/>
  <c r="J44" i="15"/>
  <c r="Q44" i="15" s="1"/>
  <c r="I28" i="18"/>
  <c r="J27" i="16"/>
  <c r="Q27" i="16" s="1"/>
  <c r="F26" i="16"/>
  <c r="F43" i="15"/>
  <c r="J44" i="18" l="1"/>
  <c r="D44" i="18" s="1"/>
  <c r="J43" i="15"/>
  <c r="Q43" i="15" s="1"/>
  <c r="I27" i="18"/>
  <c r="J26" i="16"/>
  <c r="Q26" i="16" s="1"/>
  <c r="F25" i="16"/>
  <c r="F42" i="15"/>
  <c r="J43" i="18" l="1"/>
  <c r="D43" i="18" s="1"/>
  <c r="J42" i="15"/>
  <c r="Q42" i="15" s="1"/>
  <c r="I26" i="18"/>
  <c r="J25" i="16"/>
  <c r="Q25" i="16" s="1"/>
  <c r="F24" i="16"/>
  <c r="F41" i="15"/>
  <c r="J42" i="18" l="1"/>
  <c r="D42" i="18" s="1"/>
  <c r="J41" i="15"/>
  <c r="Q41" i="15" s="1"/>
  <c r="I25" i="18"/>
  <c r="J24" i="16"/>
  <c r="Q24" i="16" s="1"/>
  <c r="F23" i="16"/>
  <c r="F40" i="15"/>
  <c r="J41" i="18" l="1"/>
  <c r="D41" i="18" s="1"/>
  <c r="J40" i="15"/>
  <c r="Q40" i="15" s="1"/>
  <c r="I24" i="18"/>
  <c r="J23" i="16"/>
  <c r="Q23" i="16" s="1"/>
  <c r="F22" i="16"/>
  <c r="F39" i="15"/>
  <c r="J40" i="18" l="1"/>
  <c r="D40" i="18" s="1"/>
  <c r="J39" i="15"/>
  <c r="Q39" i="15" s="1"/>
  <c r="I23" i="18"/>
  <c r="J22" i="16"/>
  <c r="Q22" i="16" s="1"/>
  <c r="F38" i="15"/>
  <c r="J38" i="15" l="1"/>
  <c r="Q38" i="15" s="1"/>
  <c r="J39" i="18"/>
  <c r="D39" i="18" s="1"/>
  <c r="F21" i="16"/>
  <c r="I22" i="18"/>
  <c r="F37" i="15"/>
  <c r="J38" i="18" l="1"/>
  <c r="D38" i="18" s="1"/>
  <c r="J37" i="15"/>
  <c r="Q37" i="15" s="1"/>
  <c r="J21" i="16"/>
  <c r="Q21" i="16" s="1"/>
  <c r="F20" i="16"/>
  <c r="J37" i="18" l="1"/>
  <c r="D37" i="18" s="1"/>
  <c r="I21" i="18"/>
  <c r="J20" i="16"/>
  <c r="Q20" i="16" s="1"/>
  <c r="F19" i="16"/>
  <c r="F36" i="15"/>
  <c r="J36" i="15" l="1"/>
  <c r="Q36" i="15" s="1"/>
  <c r="J19" i="16"/>
  <c r="Q19" i="16" s="1"/>
  <c r="I20" i="18"/>
  <c r="F18" i="16"/>
  <c r="F35" i="15"/>
  <c r="J36" i="18" l="1"/>
  <c r="D36" i="18" s="1"/>
  <c r="J35" i="15"/>
  <c r="Q35" i="15" s="1"/>
  <c r="F17" i="16"/>
  <c r="J18" i="16"/>
  <c r="Q18" i="16" s="1"/>
  <c r="I19" i="18"/>
  <c r="F34" i="15"/>
  <c r="J35" i="18" l="1"/>
  <c r="D35" i="18" s="1"/>
  <c r="J34" i="15"/>
  <c r="Q34" i="15" s="1"/>
  <c r="I18" i="18"/>
  <c r="F16" i="16"/>
  <c r="J17" i="16"/>
  <c r="Q17" i="16" s="1"/>
  <c r="J34" i="18" l="1"/>
  <c r="D34" i="18" s="1"/>
  <c r="F15" i="16"/>
  <c r="J16" i="16"/>
  <c r="Q16" i="16" s="1"/>
  <c r="I17" i="18"/>
  <c r="F33" i="15"/>
  <c r="I16" i="18" l="1"/>
  <c r="F14" i="16"/>
  <c r="J15" i="16"/>
  <c r="Q15" i="16" s="1"/>
  <c r="J33" i="15"/>
  <c r="Q33" i="15" s="1"/>
  <c r="F32" i="15"/>
  <c r="J32" i="15" l="1"/>
  <c r="Q32" i="15" s="1"/>
  <c r="F13" i="16"/>
  <c r="J14" i="16"/>
  <c r="Q14" i="16" s="1"/>
  <c r="I15" i="18"/>
  <c r="J33" i="18"/>
  <c r="D33" i="18" s="1"/>
  <c r="F31" i="15"/>
  <c r="J32" i="18" l="1"/>
  <c r="D32" i="18" s="1"/>
  <c r="J31" i="15"/>
  <c r="Q31" i="15" s="1"/>
  <c r="I14" i="18"/>
  <c r="F12" i="16"/>
  <c r="J13" i="16"/>
  <c r="Q13" i="16" s="1"/>
  <c r="F30" i="15"/>
  <c r="J31" i="18" l="1"/>
  <c r="D31" i="18" s="1"/>
  <c r="J30" i="15"/>
  <c r="Q30" i="15" s="1"/>
  <c r="F11" i="16"/>
  <c r="J12" i="16"/>
  <c r="Q12" i="16" s="1"/>
  <c r="I13" i="18"/>
  <c r="F29" i="15"/>
  <c r="J30" i="18" l="1"/>
  <c r="D30" i="18" s="1"/>
  <c r="J29" i="15"/>
  <c r="Q29" i="15" s="1"/>
  <c r="I12" i="18"/>
  <c r="F10" i="16"/>
  <c r="J11" i="16"/>
  <c r="Q11" i="16" s="1"/>
  <c r="F28" i="15"/>
  <c r="J29" i="18" l="1"/>
  <c r="D29" i="18" s="1"/>
  <c r="J28" i="15"/>
  <c r="Q28" i="15" s="1"/>
  <c r="D8" i="16"/>
  <c r="D6" i="16" s="1"/>
  <c r="F9" i="16"/>
  <c r="J10" i="16"/>
  <c r="Q10" i="16" s="1"/>
  <c r="I11" i="18"/>
  <c r="F27" i="15"/>
  <c r="F8" i="16" l="1"/>
  <c r="F6" i="16" s="1"/>
  <c r="J28" i="18"/>
  <c r="D28" i="18" s="1"/>
  <c r="J27" i="15"/>
  <c r="Q27" i="15" s="1"/>
  <c r="I10" i="18"/>
  <c r="J9" i="16"/>
  <c r="J8" i="16" s="1"/>
  <c r="F26" i="15"/>
  <c r="J27" i="18" l="1"/>
  <c r="D27" i="18" s="1"/>
  <c r="J26" i="15"/>
  <c r="Q26" i="15" s="1"/>
  <c r="Q9" i="16"/>
  <c r="J6" i="16"/>
  <c r="F25" i="15"/>
  <c r="Q8" i="16" l="1"/>
  <c r="J26" i="18"/>
  <c r="D26" i="18" s="1"/>
  <c r="J25" i="15"/>
  <c r="Q25" i="15" s="1"/>
  <c r="I9" i="18"/>
  <c r="F24" i="15"/>
  <c r="I8" i="18" l="1"/>
  <c r="I6" i="18" s="1"/>
  <c r="J25" i="18"/>
  <c r="D25" i="18" s="1"/>
  <c r="J24" i="15"/>
  <c r="Q24" i="15" s="1"/>
  <c r="Q6" i="16"/>
  <c r="F23" i="15"/>
  <c r="J24" i="18" l="1"/>
  <c r="D24" i="18" s="1"/>
  <c r="J23" i="15"/>
  <c r="Q23" i="15" s="1"/>
  <c r="F22" i="15"/>
  <c r="J23" i="18" l="1"/>
  <c r="D23" i="18" s="1"/>
  <c r="J22" i="15"/>
  <c r="Q22" i="15" s="1"/>
  <c r="J22" i="18" l="1"/>
  <c r="D22" i="18" s="1"/>
  <c r="F21" i="15"/>
  <c r="J21" i="15" l="1"/>
  <c r="Q21" i="15" s="1"/>
  <c r="F20" i="15"/>
  <c r="J21" i="18" l="1"/>
  <c r="D21" i="18" s="1"/>
  <c r="J20" i="15"/>
  <c r="Q20" i="15" s="1"/>
  <c r="F19" i="15"/>
  <c r="J20" i="18" l="1"/>
  <c r="D20" i="18" s="1"/>
  <c r="J19" i="15"/>
  <c r="Q19" i="15" s="1"/>
  <c r="F18" i="15"/>
  <c r="J19" i="18" l="1"/>
  <c r="D19" i="18" s="1"/>
  <c r="J18" i="15"/>
  <c r="Q18" i="15" s="1"/>
  <c r="F17" i="15"/>
  <c r="J18" i="18" l="1"/>
  <c r="D18" i="18" s="1"/>
  <c r="J17" i="15"/>
  <c r="Q17" i="15" s="1"/>
  <c r="F16" i="15"/>
  <c r="J16" i="15" l="1"/>
  <c r="Q16" i="15" s="1"/>
  <c r="J17" i="18"/>
  <c r="D17" i="18" s="1"/>
  <c r="F15" i="15"/>
  <c r="J16" i="18" l="1"/>
  <c r="D16" i="18" s="1"/>
  <c r="J15" i="15"/>
  <c r="Q15" i="15" s="1"/>
  <c r="F14" i="15"/>
  <c r="J15" i="18" l="1"/>
  <c r="D15" i="18" s="1"/>
  <c r="J14" i="15"/>
  <c r="Q14" i="15" s="1"/>
  <c r="F13" i="15"/>
  <c r="J14" i="18" l="1"/>
  <c r="D14" i="18" s="1"/>
  <c r="J13" i="15"/>
  <c r="Q13" i="15" s="1"/>
  <c r="F12" i="15"/>
  <c r="J13" i="18" l="1"/>
  <c r="D13" i="18" s="1"/>
  <c r="J12" i="15"/>
  <c r="Q12" i="15" s="1"/>
  <c r="F11" i="15"/>
  <c r="J12" i="18" l="1"/>
  <c r="D12" i="18" s="1"/>
  <c r="J11" i="15"/>
  <c r="Q11" i="15" s="1"/>
  <c r="F10" i="15"/>
  <c r="J11" i="18" l="1"/>
  <c r="D11" i="18" s="1"/>
  <c r="J10" i="15"/>
  <c r="Q10" i="15" s="1"/>
  <c r="D6" i="15"/>
  <c r="F9" i="15"/>
  <c r="F8" i="15" l="1"/>
  <c r="J10" i="18"/>
  <c r="D10" i="18" s="1"/>
  <c r="J9" i="15"/>
  <c r="J8" i="15" s="1"/>
  <c r="F6" i="15" l="1"/>
  <c r="Q9" i="15"/>
  <c r="J6" i="15"/>
  <c r="Q8" i="15" l="1"/>
  <c r="J9" i="18"/>
  <c r="J8" i="18" s="1"/>
  <c r="D9" i="18" l="1"/>
  <c r="J6" i="18"/>
  <c r="Q6" i="15"/>
  <c r="D8" i="18" l="1"/>
  <c r="D6" i="18" l="1"/>
</calcChain>
</file>

<file path=xl/sharedStrings.xml><?xml version="1.0" encoding="utf-8"?>
<sst xmlns="http://schemas.openxmlformats.org/spreadsheetml/2006/main" count="2327" uniqueCount="323">
  <si>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</si>
  <si>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</si>
  <si>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</si>
  <si>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</si>
  <si>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</si>
  <si>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</si>
  <si>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</si>
  <si>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</si>
  <si>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</si>
  <si>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</si>
  <si>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</si>
  <si>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</si>
  <si>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</si>
  <si>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</si>
  <si>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</si>
  <si>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</si>
  <si>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</si>
  <si>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</si>
  <si>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</si>
  <si>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</si>
  <si>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</si>
  <si>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</si>
  <si>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</si>
  <si>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</si>
  <si>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</si>
  <si>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</si>
  <si>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</si>
  <si>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</si>
  <si>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</si>
  <si>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</si>
  <si>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</si>
  <si>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</si>
  <si>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</si>
  <si>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</si>
  <si>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</si>
  <si>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</si>
  <si>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</si>
  <si>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</si>
  <si>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</si>
  <si>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</si>
  <si>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</si>
  <si>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</si>
  <si>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</si>
  <si>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</si>
  <si>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</si>
  <si>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</si>
  <si>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</si>
  <si>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</si>
  <si>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</si>
  <si>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</si>
  <si>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</si>
  <si>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</si>
  <si>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</si>
  <si>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</si>
  <si>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Резерв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</si>
  <si>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</si>
  <si>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</si>
  <si>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</si>
  <si>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</si>
  <si>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</si>
  <si>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</si>
  <si>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</si>
  <si>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</si>
  <si>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</si>
  <si>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</si>
  <si>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</si>
  <si>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</si>
  <si>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</si>
  <si>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</si>
  <si>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</si>
  <si>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</si>
  <si>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</si>
  <si>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</si>
  <si>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</si>
  <si>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</si>
  <si>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</si>
  <si>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</si>
  <si>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</si>
  <si>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</si>
  <si>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</si>
  <si>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</si>
  <si>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</si>
  <si>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</si>
  <si>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</si>
  <si>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</si>
  <si>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</si>
  <si>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</si>
  <si>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</si>
  <si>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</si>
  <si>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</si>
  <si>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</si>
  <si>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</si>
  <si>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</si>
  <si>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</si>
  <si>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</si>
  <si>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</si>
  <si>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</si>
  <si>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</si>
  <si>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</si>
  <si>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</si>
  <si>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</si>
  <si>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</si>
  <si>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</si>
  <si>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</si>
  <si>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</si>
  <si>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</si>
  <si>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</si>
  <si>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</si>
  <si>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</si>
  <si>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</si>
  <si>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</si>
  <si>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</si>
  <si>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</si>
  <si>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</si>
  <si>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</si>
  <si>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</si>
  <si>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</si>
  <si>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</si>
  <si>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</si>
  <si>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</si>
  <si>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</si>
  <si>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</si>
  <si>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</si>
  <si>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</si>
  <si>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</si>
  <si>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</si>
  <si>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</si>
  <si>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</si>
  <si>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</si>
  <si>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</si>
  <si>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</si>
  <si>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</si>
  <si>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</si>
  <si>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</si>
  <si>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</si>
  <si>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</si>
  <si>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</si>
  <si>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</si>
  <si>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</si>
  <si>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</si>
  <si>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</si>
  <si>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</si>
  <si>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</si>
  <si>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</si>
  <si>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</si>
  <si>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</si>
  <si>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</si>
  <si>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</si>
  <si>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</si>
  <si>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</si>
  <si>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</si>
  <si>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</si>
  <si>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</si>
  <si>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</si>
  <si>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</si>
  <si>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</si>
  <si>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</si>
  <si>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</si>
  <si>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</si>
  <si>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</si>
  <si>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</si>
  <si>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</si>
  <si>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</si>
  <si>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</si>
  <si>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</si>
  <si>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</si>
  <si>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</si>
  <si>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</si>
  <si>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</si>
  <si>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</si>
  <si>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</si>
  <si>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</si>
  <si>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</si>
  <si>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</si>
  <si>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</si>
  <si>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</si>
  <si>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</si>
  <si>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</si>
  <si>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</si>
  <si>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</si>
  <si>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</si>
  <si>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</si>
  <si>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</si>
  <si>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</si>
  <si>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</si>
  <si>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</si>
  <si>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</si>
  <si>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</si>
  <si>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>020233</t>
  </si>
  <si>
    <t>ООО санаторий "Юматово"</t>
  </si>
  <si>
    <t>020170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</si>
  <si>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</si>
  <si>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</si>
  <si>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</si>
  <si>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</si>
  <si>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</si>
  <si>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</si>
  <si>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</si>
  <si>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</si>
  <si>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</si>
  <si>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</si>
  <si>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</si>
  <si>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</si>
  <si>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</si>
  <si>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</si>
  <si>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</si>
  <si>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</si>
  <si>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</si>
  <si>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</si>
  <si>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</si>
  <si>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</si>
  <si>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</si>
  <si>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</si>
  <si>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</si>
  <si>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</si>
  <si>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</si>
  <si>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</si>
  <si>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</si>
  <si>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</si>
  <si>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</si>
  <si>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</si>
  <si>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</si>
  <si>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</si>
  <si>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</si>
  <si>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</si>
  <si>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</si>
  <si>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</si>
  <si>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</si>
  <si>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</si>
  <si>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</si>
  <si>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</si>
  <si>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</si>
  <si>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КБСМП г.Уфа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</si>
  <si>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</si>
  <si>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</si>
  <si>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</si>
  <si>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</si>
  <si>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</si>
  <si>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</si>
  <si>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</si>
  <si>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</si>
  <si>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</si>
  <si>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</si>
  <si>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</si>
  <si>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</si>
  <si>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</si>
  <si>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</si>
  <si>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</si>
  <si>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</si>
  <si>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</si>
  <si>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</si>
  <si>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</si>
  <si>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</si>
  <si>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</si>
  <si>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</si>
  <si>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</si>
  <si>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</si>
  <si>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</si>
  <si>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</si>
  <si>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</si>
  <si>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</si>
  <si>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</si>
  <si>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</si>
  <si>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</si>
  <si>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</si>
  <si>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</si>
  <si>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</si>
  <si>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</si>
  <si>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</si>
  <si>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</si>
  <si>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</si>
  <si>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</si>
  <si>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</si>
  <si>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</si>
  <si>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</si>
  <si>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>в  условиях круглосуточного стационара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</si>
  <si>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</si>
  <si>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</si>
  <si>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</si>
  <si>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</si>
  <si>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</si>
  <si>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</si>
  <si>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</si>
  <si>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</si>
  <si>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</si>
  <si>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</si>
  <si>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</si>
  <si>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</si>
  <si>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</si>
  <si>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</si>
  <si>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</si>
  <si>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</si>
  <si>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</si>
  <si>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</si>
  <si>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</si>
  <si>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</si>
  <si>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</si>
  <si>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</si>
  <si>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</si>
  <si>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</si>
  <si>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</si>
  <si>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</si>
  <si>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</si>
  <si>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</si>
  <si>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</si>
  <si>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</si>
  <si>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АНМО "Уфимский хоспис"</t>
  </si>
  <si>
    <t>020051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</si>
  <si>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2024 год.                 </t>
  </si>
  <si>
    <t xml:space="preserve">Плановые объемы финансового обеспечения по долечиванию работающих граждан непосредственно после стационарного лечения в санаторно-курортных организациях РБ на 2024 год </t>
  </si>
  <si>
    <t>Плановые объемы финансового обеспечения по лечебным мероприятимя с использованием аппаратного комплекса "Кибер-нож" на 2024г.</t>
  </si>
  <si>
    <t>Плановые объемы финансового обеспечения медицинской помощи по профилю "Венерология" на 2024 год</t>
  </si>
  <si>
    <t xml:space="preserve">Всего </t>
  </si>
  <si>
    <t xml:space="preserve">Медицинская помощь по профилю "Психотерапия" на 2024 год. </t>
  </si>
  <si>
    <t>Плановые объемы финансового обеспечения медицинской помощи по профилю "Паллиативная медицинская помощь"                                                                                   на 2024 год</t>
  </si>
  <si>
    <t>ГБУЗ РБ ССМП г.Стерлитамак</t>
  </si>
  <si>
    <t xml:space="preserve">АО Санаторий Зеленая роща </t>
  </si>
  <si>
    <t>ООО "Клиника эстетической медицины "Юхелф"</t>
  </si>
  <si>
    <t>ГБУЗ РЦПБ СО СПИДОМ И ИЗ</t>
  </si>
  <si>
    <t>020052</t>
  </si>
  <si>
    <t xml:space="preserve">Медицинская помощь по профилю "Фтизиатрия" на 2024 год. </t>
  </si>
  <si>
    <t xml:space="preserve">Медицинская помощь по профилю "Наркология" на 2024 год. </t>
  </si>
  <si>
    <t>ООО "Клиника Фомина Уфа"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</si>
</sst>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629">
    <xf numFmtId="0" fontId="0" fillId="0" borderId="0" xfId="0"/>
    <xf numFmtId="4" fontId="4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5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5" fillId="3" borderId="15" xfId="2" applyFont="1" applyFill="1" applyBorder="1" applyAlignment="1">
      <alignment horizontal="left" vertical="center" wrapText="1"/>
    </xf>
    <xf numFmtId="3" fontId="45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49" xfId="2" applyFont="1" applyFill="1" applyBorder="1" applyAlignment="1">
      <alignment horizontal="center" vertical="center" wrapText="1"/>
    </xf>
    <xf numFmtId="49" fontId="40" fillId="0" borderId="49" xfId="2" applyNumberFormat="1" applyFont="1" applyFill="1" applyBorder="1" applyAlignment="1">
      <alignment horizontal="center" vertical="center"/>
    </xf>
    <xf numFmtId="3" fontId="40" fillId="0" borderId="49" xfId="2" applyNumberFormat="1" applyFont="1" applyFill="1" applyBorder="1" applyAlignment="1">
      <alignment horizontal="center" vertical="center"/>
    </xf>
    <xf numFmtId="169" fontId="40" fillId="0" borderId="49" xfId="2" applyNumberFormat="1" applyFont="1" applyFill="1" applyBorder="1" applyAlignment="1">
      <alignment horizontal="center" vertical="center"/>
    </xf>
    <xf numFmtId="3" fontId="45" fillId="0" borderId="49" xfId="0" applyNumberFormat="1" applyFont="1" applyFill="1" applyBorder="1" applyAlignment="1">
      <alignment horizontal="left" vertical="center" wrapText="1"/>
    </xf>
    <xf numFmtId="3" fontId="40" fillId="0" borderId="49" xfId="0" applyNumberFormat="1" applyFont="1" applyFill="1" applyBorder="1" applyAlignment="1">
      <alignment horizontal="left" vertical="center" wrapText="1"/>
    </xf>
    <xf numFmtId="49" fontId="40" fillId="3" borderId="49" xfId="2" applyNumberFormat="1" applyFont="1" applyFill="1" applyBorder="1" applyAlignment="1">
      <alignment horizontal="center" vertical="center" wrapText="1"/>
    </xf>
    <xf numFmtId="0" fontId="40" fillId="3" borderId="49" xfId="2" applyFont="1" applyFill="1" applyBorder="1" applyAlignment="1">
      <alignment horizontal="center" vertical="center" wrapText="1"/>
    </xf>
    <xf numFmtId="49" fontId="40" fillId="3" borderId="49" xfId="2" applyNumberFormat="1" applyFont="1" applyFill="1" applyBorder="1" applyAlignment="1">
      <alignment horizontal="center" vertical="center"/>
    </xf>
    <xf numFmtId="49" fontId="40" fillId="0" borderId="49" xfId="2" applyNumberFormat="1" applyFont="1" applyFill="1" applyBorder="1" applyAlignment="1">
      <alignment horizontal="center" vertical="center" wrapText="1"/>
    </xf>
    <xf numFmtId="49" fontId="40" fillId="3" borderId="49" xfId="0" applyNumberFormat="1" applyFont="1" applyFill="1" applyBorder="1" applyAlignment="1">
      <alignment horizontal="center" vertical="center" wrapText="1"/>
    </xf>
    <xf numFmtId="49" fontId="40" fillId="3" borderId="49" xfId="0" applyNumberFormat="1" applyFont="1" applyFill="1" applyBorder="1" applyAlignment="1">
      <alignment horizontal="center" vertical="center"/>
    </xf>
    <xf numFmtId="4" fontId="40" fillId="0" borderId="49" xfId="94" applyNumberFormat="1" applyFont="1" applyFill="1" applyBorder="1" applyAlignment="1">
      <alignment horizontal="center" vertical="center" wrapText="1"/>
    </xf>
    <xf numFmtId="0" fontId="40" fillId="3" borderId="49" xfId="2" applyFont="1" applyFill="1" applyBorder="1" applyAlignment="1">
      <alignment horizontal="left" vertical="center" wrapText="1"/>
    </xf>
    <xf numFmtId="3" fontId="45" fillId="3" borderId="49" xfId="2" applyNumberFormat="1" applyFont="1" applyFill="1" applyBorder="1" applyAlignment="1">
      <alignment horizontal="left" vertical="center" wrapText="1"/>
    </xf>
    <xf numFmtId="3" fontId="39" fillId="3" borderId="49" xfId="2" applyNumberFormat="1" applyFont="1" applyFill="1" applyBorder="1" applyAlignment="1">
      <alignment horizontal="left" vertical="center" wrapText="1"/>
    </xf>
    <xf numFmtId="3" fontId="40" fillId="3" borderId="49" xfId="2" applyNumberFormat="1" applyFont="1" applyFill="1" applyBorder="1" applyAlignment="1">
      <alignment horizontal="left" vertical="center" wrapText="1"/>
    </xf>
    <xf numFmtId="0" fontId="45" fillId="3" borderId="49" xfId="2" applyFont="1" applyFill="1" applyBorder="1" applyAlignment="1">
      <alignment horizontal="left" vertical="center" wrapText="1"/>
    </xf>
    <xf numFmtId="3" fontId="45" fillId="3" borderId="49" xfId="0" applyNumberFormat="1" applyFont="1" applyFill="1" applyBorder="1" applyAlignment="1">
      <alignment horizontal="left" vertical="center" wrapText="1"/>
    </xf>
    <xf numFmtId="3" fontId="39" fillId="3" borderId="49" xfId="0" applyNumberFormat="1" applyFont="1" applyFill="1" applyBorder="1" applyAlignment="1">
      <alignment horizontal="left" vertical="center" wrapText="1"/>
    </xf>
    <xf numFmtId="0" fontId="40" fillId="0" borderId="55" xfId="2" applyFont="1" applyFill="1" applyBorder="1" applyAlignment="1">
      <alignment horizontal="left" vertical="center" wrapText="1"/>
    </xf>
    <xf numFmtId="3" fontId="40" fillId="0" borderId="55" xfId="0" applyNumberFormat="1" applyFont="1" applyFill="1" applyBorder="1" applyAlignment="1">
      <alignment horizontal="left" vertical="center" wrapText="1"/>
    </xf>
    <xf numFmtId="4" fontId="41" fillId="26" borderId="61" xfId="0" applyNumberFormat="1" applyFont="1" applyFill="1" applyBorder="1" applyAlignment="1">
      <alignment horizontal="center" vertical="center"/>
    </xf>
    <xf numFmtId="3" fontId="45" fillId="0" borderId="55" xfId="0" applyNumberFormat="1" applyFont="1" applyFill="1" applyBorder="1" applyAlignment="1">
      <alignment horizontal="left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1" xfId="94" applyNumberFormat="1" applyFont="1" applyFill="1" applyBorder="1" applyAlignment="1">
      <alignment horizontal="center" vertical="center" wrapText="1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3" fontId="45" fillId="3" borderId="55" xfId="2" applyNumberFormat="1" applyFont="1" applyFill="1" applyBorder="1" applyAlignment="1">
      <alignment horizontal="left" vertical="center" wrapText="1"/>
    </xf>
    <xf numFmtId="3" fontId="39" fillId="3" borderId="55" xfId="2" applyNumberFormat="1" applyFont="1" applyFill="1" applyBorder="1" applyAlignment="1">
      <alignment horizontal="left" vertical="center" wrapText="1"/>
    </xf>
    <xf numFmtId="3" fontId="40" fillId="3" borderId="55" xfId="2" applyNumberFormat="1" applyFont="1" applyFill="1" applyBorder="1" applyAlignment="1">
      <alignment horizontal="left" vertical="center" wrapText="1"/>
    </xf>
    <xf numFmtId="0" fontId="45" fillId="3" borderId="55" xfId="2" applyFont="1" applyFill="1" applyBorder="1" applyAlignment="1">
      <alignment horizontal="left" vertical="center" wrapText="1"/>
    </xf>
    <xf numFmtId="3" fontId="45" fillId="3" borderId="55" xfId="0" applyNumberFormat="1" applyFont="1" applyFill="1" applyBorder="1" applyAlignment="1">
      <alignment horizontal="left" vertical="center" wrapText="1"/>
    </xf>
    <xf numFmtId="0" fontId="40" fillId="3" borderId="55" xfId="2" applyFont="1" applyFill="1" applyBorder="1" applyAlignment="1">
      <alignment horizontal="left" vertical="center" wrapText="1"/>
    </xf>
    <xf numFmtId="3" fontId="39" fillId="3" borderId="55" xfId="0" applyNumberFormat="1" applyFont="1" applyFill="1" applyBorder="1" applyAlignment="1">
      <alignment horizontal="left" vertical="center" wrapText="1"/>
    </xf>
    <xf numFmtId="4" fontId="40" fillId="0" borderId="61" xfId="2" applyNumberFormat="1" applyFont="1" applyFill="1" applyBorder="1" applyAlignment="1">
      <alignment horizontal="center" vertical="center" wrapText="1"/>
    </xf>
    <xf numFmtId="4" fontId="39" fillId="0" borderId="61" xfId="0" applyNumberFormat="1" applyFont="1" applyBorder="1" applyAlignment="1">
      <alignment horizontal="center" vertical="center"/>
    </xf>
    <xf numFmtId="4" fontId="44" fillId="0" borderId="61" xfId="0" applyNumberFormat="1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4" fontId="40" fillId="0" borderId="22" xfId="2" applyNumberFormat="1" applyFont="1" applyFill="1" applyBorder="1" applyAlignment="1">
      <alignment horizontal="center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55" xfId="0" applyNumberFormat="1" applyFont="1" applyFill="1" applyBorder="1" applyAlignment="1">
      <alignment horizontal="center" vertical="center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49" xfId="0" applyNumberFormat="1" applyFont="1" applyBorder="1" applyAlignment="1">
      <alignment horizontal="center" vertical="center" wrapText="1"/>
    </xf>
    <xf numFmtId="4" fontId="40" fillId="0" borderId="55" xfId="2" applyNumberFormat="1" applyFont="1" applyFill="1" applyBorder="1" applyAlignment="1">
      <alignment horizontal="center" vertical="center" wrapText="1"/>
    </xf>
    <xf numFmtId="4" fontId="41" fillId="26" borderId="50" xfId="0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0" fillId="0" borderId="22" xfId="94" applyNumberFormat="1" applyFont="1" applyFill="1" applyBorder="1" applyAlignment="1">
      <alignment horizontal="center" vertic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49" xfId="0" applyNumberFormat="1" applyFont="1" applyBorder="1" applyAlignment="1">
      <alignment horizontal="center" vertical="center"/>
    </xf>
    <xf numFmtId="4" fontId="39" fillId="0" borderId="68" xfId="0" applyNumberFormat="1" applyFont="1" applyBorder="1" applyAlignment="1">
      <alignment horizontal="center" vertical="center"/>
    </xf>
    <xf numFmtId="4" fontId="39" fillId="0" borderId="67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71" xfId="0" applyNumberFormat="1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 wrapText="1"/>
    </xf>
    <xf numFmtId="0" fontId="52" fillId="0" borderId="71" xfId="0" applyFont="1" applyBorder="1" applyAlignment="1">
      <alignment horizontal="center" vertical="center" wrapText="1"/>
    </xf>
    <xf numFmtId="4" fontId="40" fillId="0" borderId="73" xfId="94" applyNumberFormat="1" applyFont="1" applyFill="1" applyBorder="1" applyAlignment="1">
      <alignment horizontal="center" vertical="center" wrapText="1"/>
    </xf>
    <xf numFmtId="4" fontId="41" fillId="26" borderId="73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9" fontId="40" fillId="3" borderId="49" xfId="2" applyNumberFormat="1" applyFont="1" applyFill="1" applyBorder="1" applyAlignment="1">
      <alignment horizontal="center" vertical="center"/>
    </xf>
    <xf numFmtId="3" fontId="45" fillId="0" borderId="63" xfId="0" applyNumberFormat="1" applyFont="1" applyFill="1" applyBorder="1" applyAlignment="1">
      <alignment horizontal="left" vertical="center" wrapText="1"/>
    </xf>
    <xf numFmtId="3" fontId="45" fillId="0" borderId="54" xfId="0" applyNumberFormat="1" applyFont="1" applyFill="1" applyBorder="1" applyAlignment="1">
      <alignment horizontal="left" vertical="center" wrapText="1"/>
    </xf>
    <xf numFmtId="3" fontId="45" fillId="0" borderId="58" xfId="0" applyNumberFormat="1" applyFont="1" applyFill="1" applyBorder="1" applyAlignment="1">
      <alignment horizontal="left" vertical="center" wrapText="1"/>
    </xf>
    <xf numFmtId="4" fontId="39" fillId="0" borderId="75" xfId="0" applyNumberFormat="1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4" fontId="39" fillId="0" borderId="62" xfId="0" applyNumberFormat="1" applyFont="1" applyBorder="1" applyAlignment="1">
      <alignment horizontal="center" vertical="center"/>
    </xf>
    <xf numFmtId="3" fontId="45" fillId="0" borderId="70" xfId="0" applyNumberFormat="1" applyFont="1" applyFill="1" applyBorder="1" applyAlignment="1">
      <alignment horizontal="left" vertical="center" wrapText="1"/>
    </xf>
    <xf numFmtId="4" fontId="39" fillId="0" borderId="77" xfId="0" applyNumberFormat="1" applyFont="1" applyBorder="1" applyAlignment="1">
      <alignment horizontal="center" vertical="center"/>
    </xf>
    <xf numFmtId="3" fontId="45" fillId="0" borderId="68" xfId="0" applyNumberFormat="1" applyFont="1" applyFill="1" applyBorder="1" applyAlignment="1">
      <alignment horizontal="left" vertical="center" wrapText="1"/>
    </xf>
    <xf numFmtId="4" fontId="39" fillId="0" borderId="79" xfId="0" applyNumberFormat="1" applyFont="1" applyBorder="1" applyAlignment="1">
      <alignment horizontal="center" vertical="center"/>
    </xf>
    <xf numFmtId="3" fontId="40" fillId="0" borderId="68" xfId="0" applyNumberFormat="1" applyFont="1" applyFill="1" applyBorder="1" applyAlignment="1">
      <alignment horizontal="left" vertical="center" wrapText="1"/>
    </xf>
    <xf numFmtId="3" fontId="45" fillId="0" borderId="69" xfId="0" applyNumberFormat="1" applyFont="1" applyFill="1" applyBorder="1" applyAlignment="1">
      <alignment horizontal="left" vertical="center" wrapText="1"/>
    </xf>
    <xf numFmtId="3" fontId="45" fillId="0" borderId="76" xfId="0" applyNumberFormat="1" applyFont="1" applyFill="1" applyBorder="1" applyAlignment="1">
      <alignment horizontal="left" vertical="center" wrapText="1"/>
    </xf>
    <xf numFmtId="0" fontId="39" fillId="0" borderId="77" xfId="0" applyFont="1" applyBorder="1" applyAlignment="1">
      <alignment horizontal="center" vertical="center"/>
    </xf>
    <xf numFmtId="3" fontId="45" fillId="3" borderId="68" xfId="2" applyNumberFormat="1" applyFont="1" applyFill="1" applyBorder="1" applyAlignment="1">
      <alignment horizontal="left" vertical="center" wrapText="1"/>
    </xf>
    <xf numFmtId="4" fontId="39" fillId="0" borderId="57" xfId="0" applyNumberFormat="1" applyFont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49" xfId="0" quotePrefix="1" applyFont="1" applyFill="1" applyBorder="1" applyAlignment="1">
      <alignment horizontal="center" vertical="center"/>
    </xf>
    <xf numFmtId="3" fontId="40" fillId="0" borderId="67" xfId="0" applyNumberFormat="1" applyFont="1" applyFill="1" applyBorder="1" applyAlignment="1">
      <alignment horizontal="left" vertical="center" wrapText="1"/>
    </xf>
    <xf numFmtId="0" fontId="40" fillId="0" borderId="67" xfId="0" applyFont="1" applyFill="1" applyBorder="1" applyAlignment="1">
      <alignment horizontal="left" vertical="center"/>
    </xf>
    <xf numFmtId="3" fontId="39" fillId="3" borderId="57" xfId="2" applyNumberFormat="1" applyFont="1" applyFill="1" applyBorder="1" applyAlignment="1">
      <alignment horizontal="left" vertical="center" wrapText="1"/>
    </xf>
    <xf numFmtId="3" fontId="45" fillId="0" borderId="57" xfId="0" applyNumberFormat="1" applyFont="1" applyFill="1" applyBorder="1" applyAlignment="1">
      <alignment horizontal="left" vertical="center" wrapText="1"/>
    </xf>
    <xf numFmtId="3" fontId="45" fillId="0" borderId="67" xfId="0" applyNumberFormat="1" applyFont="1" applyFill="1" applyBorder="1" applyAlignment="1">
      <alignment horizontal="left" vertical="center" wrapText="1"/>
    </xf>
    <xf numFmtId="4" fontId="48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3" fontId="53" fillId="0" borderId="0" xfId="0" applyNumberFormat="1" applyFont="1" applyFill="1" applyAlignment="1">
      <alignment horizontal="center" vertical="center"/>
    </xf>
    <xf numFmtId="4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3" fontId="53" fillId="0" borderId="16" xfId="2" applyNumberFormat="1" applyFont="1" applyFill="1" applyBorder="1" applyAlignment="1">
      <alignment horizontal="center" vertical="center" wrapText="1"/>
    </xf>
    <xf numFmtId="3" fontId="53" fillId="0" borderId="26" xfId="2" applyNumberFormat="1" applyFont="1" applyFill="1" applyBorder="1" applyAlignment="1">
      <alignment horizontal="center" vertical="center" wrapText="1"/>
    </xf>
    <xf numFmtId="3" fontId="53" fillId="0" borderId="26" xfId="0" applyNumberFormat="1" applyFont="1" applyFill="1" applyBorder="1" applyAlignment="1">
      <alignment horizontal="center" vertical="center" wrapText="1"/>
    </xf>
    <xf numFmtId="3" fontId="53" fillId="0" borderId="32" xfId="2" applyNumberFormat="1" applyFont="1" applyFill="1" applyBorder="1" applyAlignment="1">
      <alignment horizontal="center" vertical="center" wrapText="1"/>
    </xf>
    <xf numFmtId="3" fontId="48" fillId="0" borderId="17" xfId="0" applyNumberFormat="1" applyFont="1" applyFill="1" applyBorder="1" applyAlignment="1">
      <alignment horizontal="center" vertical="center" wrapText="1"/>
    </xf>
    <xf numFmtId="3" fontId="48" fillId="0" borderId="27" xfId="0" applyNumberFormat="1" applyFont="1" applyFill="1" applyBorder="1" applyAlignment="1">
      <alignment horizontal="center" vertical="center" wrapText="1"/>
    </xf>
    <xf numFmtId="4" fontId="48" fillId="26" borderId="30" xfId="0" applyNumberFormat="1" applyFont="1" applyFill="1" applyBorder="1" applyAlignment="1">
      <alignment horizontal="center" vertical="center"/>
    </xf>
    <xf numFmtId="4" fontId="48" fillId="26" borderId="14" xfId="0" applyNumberFormat="1" applyFont="1" applyFill="1" applyBorder="1" applyAlignment="1">
      <alignment horizontal="center" vertical="center"/>
    </xf>
    <xf numFmtId="4" fontId="48" fillId="26" borderId="31" xfId="0" applyNumberFormat="1" applyFont="1" applyFill="1" applyBorder="1" applyAlignment="1">
      <alignment horizontal="center" vertical="center"/>
    </xf>
    <xf numFmtId="4" fontId="48" fillId="26" borderId="19" xfId="0" applyNumberFormat="1" applyFont="1" applyFill="1" applyBorder="1" applyAlignment="1">
      <alignment horizontal="center" vertical="center"/>
    </xf>
    <xf numFmtId="4" fontId="48" fillId="26" borderId="25" xfId="0" applyNumberFormat="1" applyFont="1" applyFill="1" applyBorder="1" applyAlignment="1">
      <alignment horizontal="center" vertical="center"/>
    </xf>
    <xf numFmtId="4" fontId="48" fillId="26" borderId="21" xfId="0" applyNumberFormat="1" applyFont="1" applyFill="1" applyBorder="1" applyAlignment="1">
      <alignment horizontal="center" vertical="center"/>
    </xf>
    <xf numFmtId="4" fontId="48" fillId="26" borderId="20" xfId="0" applyNumberFormat="1" applyFont="1" applyFill="1" applyBorder="1" applyAlignment="1">
      <alignment horizontal="center" vertical="center"/>
    </xf>
    <xf numFmtId="4" fontId="48" fillId="26" borderId="28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4" fontId="48" fillId="0" borderId="15" xfId="0" applyNumberFormat="1" applyFont="1" applyFill="1" applyBorder="1" applyAlignment="1">
      <alignment horizontal="center" vertical="center"/>
    </xf>
    <xf numFmtId="4" fontId="48" fillId="0" borderId="49" xfId="0" applyNumberFormat="1" applyFont="1" applyFill="1" applyBorder="1" applyAlignment="1">
      <alignment horizontal="center" vertical="center"/>
    </xf>
    <xf numFmtId="4" fontId="48" fillId="3" borderId="49" xfId="94" applyNumberFormat="1" applyFont="1" applyFill="1" applyBorder="1" applyAlignment="1">
      <alignment horizontal="center" vertical="center"/>
    </xf>
    <xf numFmtId="4" fontId="48" fillId="3" borderId="49" xfId="0" applyNumberFormat="1" applyFont="1" applyFill="1" applyBorder="1" applyAlignment="1">
      <alignment horizontal="center" vertical="center"/>
    </xf>
    <xf numFmtId="4" fontId="48" fillId="0" borderId="23" xfId="0" applyNumberFormat="1" applyFont="1" applyFill="1" applyBorder="1" applyAlignment="1">
      <alignment horizontal="center" vertical="center"/>
    </xf>
    <xf numFmtId="4" fontId="48" fillId="3" borderId="55" xfId="94" applyNumberFormat="1" applyFont="1" applyFill="1" applyBorder="1" applyAlignment="1">
      <alignment horizontal="center" vertical="center"/>
    </xf>
    <xf numFmtId="4" fontId="48" fillId="3" borderId="23" xfId="94" applyNumberFormat="1" applyFont="1" applyFill="1" applyBorder="1" applyAlignment="1">
      <alignment horizontal="center" vertical="center"/>
    </xf>
    <xf numFmtId="4" fontId="48" fillId="3" borderId="61" xfId="0" applyNumberFormat="1" applyFont="1" applyFill="1" applyBorder="1" applyAlignment="1">
      <alignment horizontal="center" vertical="center"/>
    </xf>
    <xf numFmtId="4" fontId="48" fillId="26" borderId="22" xfId="0" applyNumberFormat="1" applyFont="1" applyFill="1" applyBorder="1" applyAlignment="1">
      <alignment horizontal="center" vertical="center"/>
    </xf>
    <xf numFmtId="4" fontId="48" fillId="26" borderId="49" xfId="0" applyNumberFormat="1" applyFont="1" applyFill="1" applyBorder="1" applyAlignment="1">
      <alignment horizontal="center" vertical="center"/>
    </xf>
    <xf numFmtId="4" fontId="48" fillId="26" borderId="56" xfId="0" applyNumberFormat="1" applyFont="1" applyFill="1" applyBorder="1" applyAlignment="1">
      <alignment horizontal="center" vertical="center"/>
    </xf>
    <xf numFmtId="4" fontId="48" fillId="26" borderId="79" xfId="0" applyNumberFormat="1" applyFont="1" applyFill="1" applyBorder="1" applyAlignment="1">
      <alignment horizontal="center" vertical="center"/>
    </xf>
    <xf numFmtId="3" fontId="53" fillId="3" borderId="49" xfId="2" applyNumberFormat="1" applyFont="1" applyFill="1" applyBorder="1" applyAlignment="1">
      <alignment horizontal="center" vertical="center" wrapText="1"/>
    </xf>
    <xf numFmtId="4" fontId="53" fillId="3" borderId="73" xfId="94" applyNumberFormat="1" applyFont="1" applyFill="1" applyBorder="1" applyAlignment="1">
      <alignment horizontal="center" vertical="center"/>
    </xf>
    <xf numFmtId="4" fontId="53" fillId="3" borderId="49" xfId="94" applyNumberFormat="1" applyFont="1" applyFill="1" applyBorder="1" applyAlignment="1">
      <alignment horizontal="center" vertical="center"/>
    </xf>
    <xf numFmtId="4" fontId="53" fillId="3" borderId="55" xfId="94" applyNumberFormat="1" applyFont="1" applyFill="1" applyBorder="1" applyAlignment="1">
      <alignment horizontal="center" vertical="center"/>
    </xf>
    <xf numFmtId="4" fontId="48" fillId="3" borderId="23" xfId="0" applyNumberFormat="1" applyFont="1" applyFill="1" applyBorder="1" applyAlignment="1">
      <alignment horizontal="center" vertical="center"/>
    </xf>
    <xf numFmtId="4" fontId="53" fillId="3" borderId="15" xfId="94" applyNumberFormat="1" applyFont="1" applyFill="1" applyBorder="1" applyAlignment="1">
      <alignment horizontal="center" vertical="center"/>
    </xf>
    <xf numFmtId="4" fontId="48" fillId="3" borderId="79" xfId="0" applyNumberFormat="1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4" fontId="48" fillId="3" borderId="34" xfId="0" applyNumberFormat="1" applyFont="1" applyFill="1" applyBorder="1" applyAlignment="1">
      <alignment horizontal="center" vertical="center"/>
    </xf>
    <xf numFmtId="3" fontId="53" fillId="3" borderId="49" xfId="2" applyNumberFormat="1" applyFont="1" applyFill="1" applyBorder="1" applyAlignment="1">
      <alignment horizontal="center" vertical="center"/>
    </xf>
    <xf numFmtId="49" fontId="53" fillId="3" borderId="49" xfId="2" applyNumberFormat="1" applyFont="1" applyFill="1" applyBorder="1" applyAlignment="1">
      <alignment horizontal="center" vertical="center"/>
    </xf>
    <xf numFmtId="3" fontId="53" fillId="3" borderId="49" xfId="0" applyNumberFormat="1" applyFont="1" applyFill="1" applyBorder="1" applyAlignment="1">
      <alignment horizontal="center" vertical="center" wrapText="1"/>
    </xf>
    <xf numFmtId="0" fontId="53" fillId="3" borderId="49" xfId="2" applyFont="1" applyFill="1" applyBorder="1" applyAlignment="1">
      <alignment horizontal="center" vertical="center" wrapText="1"/>
    </xf>
    <xf numFmtId="3" fontId="53" fillId="3" borderId="49" xfId="0" applyNumberFormat="1" applyFont="1" applyFill="1" applyBorder="1" applyAlignment="1">
      <alignment horizontal="center" vertical="center"/>
    </xf>
    <xf numFmtId="4" fontId="53" fillId="3" borderId="68" xfId="94" applyNumberFormat="1" applyFont="1" applyFill="1" applyBorder="1" applyAlignment="1">
      <alignment horizontal="center" vertical="center"/>
    </xf>
    <xf numFmtId="169" fontId="53" fillId="3" borderId="49" xfId="2" applyNumberFormat="1" applyFont="1" applyFill="1" applyBorder="1" applyAlignment="1">
      <alignment horizontal="center" vertical="center"/>
    </xf>
    <xf numFmtId="4" fontId="53" fillId="3" borderId="57" xfId="94" applyNumberFormat="1" applyFont="1" applyFill="1" applyBorder="1" applyAlignment="1">
      <alignment horizontal="center" vertical="center"/>
    </xf>
    <xf numFmtId="4" fontId="48" fillId="3" borderId="67" xfId="94" applyNumberFormat="1" applyFont="1" applyFill="1" applyBorder="1" applyAlignment="1">
      <alignment horizontal="center" vertical="center"/>
    </xf>
    <xf numFmtId="0" fontId="53" fillId="3" borderId="49" xfId="0" applyFont="1" applyFill="1" applyBorder="1" applyAlignment="1">
      <alignment horizontal="center" vertical="center"/>
    </xf>
    <xf numFmtId="4" fontId="53" fillId="3" borderId="74" xfId="94" applyNumberFormat="1" applyFont="1" applyFill="1" applyBorder="1" applyAlignment="1">
      <alignment horizontal="center" vertical="center"/>
    </xf>
    <xf numFmtId="4" fontId="53" fillId="3" borderId="54" xfId="94" applyNumberFormat="1" applyFont="1" applyFill="1" applyBorder="1" applyAlignment="1">
      <alignment horizontal="center" vertical="center"/>
    </xf>
    <xf numFmtId="4" fontId="48" fillId="3" borderId="54" xfId="94" applyNumberFormat="1" applyFont="1" applyFill="1" applyBorder="1" applyAlignment="1">
      <alignment horizontal="center" vertical="center"/>
    </xf>
    <xf numFmtId="4" fontId="48" fillId="3" borderId="54" xfId="0" applyNumberFormat="1" applyFont="1" applyFill="1" applyBorder="1" applyAlignment="1">
      <alignment horizontal="center" vertical="center"/>
    </xf>
    <xf numFmtId="4" fontId="53" fillId="3" borderId="63" xfId="94" applyNumberFormat="1" applyFont="1" applyFill="1" applyBorder="1" applyAlignment="1">
      <alignment horizontal="center" vertical="center"/>
    </xf>
    <xf numFmtId="4" fontId="48" fillId="3" borderId="60" xfId="94" applyNumberFormat="1" applyFont="1" applyFill="1" applyBorder="1" applyAlignment="1">
      <alignment horizontal="center" vertical="center"/>
    </xf>
    <xf numFmtId="4" fontId="48" fillId="3" borderId="58" xfId="94" applyNumberFormat="1" applyFont="1" applyFill="1" applyBorder="1" applyAlignment="1">
      <alignment horizontal="center" vertical="center"/>
    </xf>
    <xf numFmtId="4" fontId="48" fillId="3" borderId="75" xfId="0" applyNumberFormat="1" applyFont="1" applyFill="1" applyBorder="1" applyAlignment="1">
      <alignment horizontal="center" vertical="center"/>
    </xf>
    <xf numFmtId="0" fontId="53" fillId="3" borderId="49" xfId="0" quotePrefix="1" applyFont="1" applyFill="1" applyBorder="1" applyAlignment="1">
      <alignment horizontal="center" vertical="center"/>
    </xf>
    <xf numFmtId="4" fontId="53" fillId="3" borderId="69" xfId="94" applyNumberFormat="1" applyFont="1" applyFill="1" applyBorder="1" applyAlignment="1">
      <alignment horizontal="center" vertical="center"/>
    </xf>
    <xf numFmtId="4" fontId="53" fillId="3" borderId="70" xfId="94" applyNumberFormat="1" applyFont="1" applyFill="1" applyBorder="1" applyAlignment="1">
      <alignment horizontal="center" vertical="center"/>
    </xf>
    <xf numFmtId="4" fontId="48" fillId="3" borderId="70" xfId="94" applyNumberFormat="1" applyFont="1" applyFill="1" applyBorder="1" applyAlignment="1">
      <alignment horizontal="center" vertical="center"/>
    </xf>
    <xf numFmtId="4" fontId="48" fillId="3" borderId="70" xfId="0" applyNumberFormat="1" applyFont="1" applyFill="1" applyBorder="1" applyAlignment="1">
      <alignment horizontal="center" vertical="center"/>
    </xf>
    <xf numFmtId="4" fontId="48" fillId="3" borderId="71" xfId="94" applyNumberFormat="1" applyFont="1" applyFill="1" applyBorder="1" applyAlignment="1">
      <alignment horizontal="center" vertical="center"/>
    </xf>
    <xf numFmtId="4" fontId="48" fillId="3" borderId="76" xfId="94" applyNumberFormat="1" applyFont="1" applyFill="1" applyBorder="1" applyAlignment="1">
      <alignment horizontal="center" vertical="center"/>
    </xf>
    <xf numFmtId="4" fontId="48" fillId="3" borderId="35" xfId="0" applyNumberFormat="1" applyFont="1" applyFill="1" applyBorder="1" applyAlignment="1">
      <alignment horizontal="center" vertical="center"/>
    </xf>
    <xf numFmtId="0" fontId="52" fillId="0" borderId="0" xfId="0" applyFont="1" applyFill="1"/>
    <xf numFmtId="4" fontId="52" fillId="0" borderId="0" xfId="0" applyNumberFormat="1" applyFont="1" applyFill="1"/>
    <xf numFmtId="4" fontId="54" fillId="0" borderId="0" xfId="0" applyNumberFormat="1" applyFont="1" applyFill="1"/>
    <xf numFmtId="4" fontId="52" fillId="0" borderId="0" xfId="0" applyNumberFormat="1" applyFont="1" applyFill="1" applyAlignment="1">
      <alignment horizontal="center"/>
    </xf>
    <xf numFmtId="4" fontId="54" fillId="0" borderId="0" xfId="0" applyNumberFormat="1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3" fontId="53" fillId="0" borderId="15" xfId="2" applyNumberFormat="1" applyFont="1" applyFill="1" applyBorder="1" applyAlignment="1">
      <alignment horizontal="center" vertical="center" wrapText="1"/>
    </xf>
    <xf numFmtId="3" fontId="55" fillId="0" borderId="49" xfId="0" applyNumberFormat="1" applyFont="1" applyFill="1" applyBorder="1" applyAlignment="1">
      <alignment horizontal="center" vertical="center" wrapText="1"/>
    </xf>
    <xf numFmtId="3" fontId="48" fillId="0" borderId="49" xfId="0" applyNumberFormat="1" applyFont="1" applyFill="1" applyBorder="1" applyAlignment="1">
      <alignment horizontal="center" vertical="center" wrapText="1"/>
    </xf>
    <xf numFmtId="3" fontId="53" fillId="0" borderId="57" xfId="2" applyNumberFormat="1" applyFont="1" applyFill="1" applyBorder="1" applyAlignment="1">
      <alignment horizontal="center" vertical="center" wrapText="1"/>
    </xf>
    <xf numFmtId="3" fontId="48" fillId="0" borderId="49" xfId="2" applyNumberFormat="1" applyFont="1" applyFill="1" applyBorder="1" applyAlignment="1">
      <alignment horizontal="center" vertical="center" wrapText="1"/>
    </xf>
    <xf numFmtId="3" fontId="56" fillId="0" borderId="23" xfId="0" applyNumberFormat="1" applyFont="1" applyFill="1" applyBorder="1" applyAlignment="1">
      <alignment horizontal="center" vertical="center" wrapText="1"/>
    </xf>
    <xf numFmtId="4" fontId="54" fillId="26" borderId="15" xfId="0" applyNumberFormat="1" applyFont="1" applyFill="1" applyBorder="1" applyAlignment="1">
      <alignment horizontal="center"/>
    </xf>
    <xf numFmtId="4" fontId="54" fillId="26" borderId="49" xfId="0" applyNumberFormat="1" applyFont="1" applyFill="1" applyBorder="1" applyAlignment="1">
      <alignment horizontal="center"/>
    </xf>
    <xf numFmtId="4" fontId="54" fillId="26" borderId="23" xfId="0" applyNumberFormat="1" applyFont="1" applyFill="1" applyBorder="1" applyAlignment="1">
      <alignment horizontal="center"/>
    </xf>
    <xf numFmtId="4" fontId="54" fillId="26" borderId="57" xfId="0" applyNumberFormat="1" applyFont="1" applyFill="1" applyBorder="1" applyAlignment="1">
      <alignment horizontal="center"/>
    </xf>
    <xf numFmtId="4" fontId="54" fillId="26" borderId="55" xfId="0" applyNumberFormat="1" applyFont="1" applyFill="1" applyBorder="1" applyAlignment="1">
      <alignment horizontal="center"/>
    </xf>
    <xf numFmtId="4" fontId="54" fillId="26" borderId="34" xfId="0" applyNumberFormat="1" applyFont="1" applyFill="1" applyBorder="1" applyAlignment="1">
      <alignment horizontal="center"/>
    </xf>
    <xf numFmtId="0" fontId="54" fillId="0" borderId="0" xfId="0" applyFont="1" applyFill="1"/>
    <xf numFmtId="4" fontId="54" fillId="0" borderId="15" xfId="0" applyNumberFormat="1" applyFont="1" applyFill="1" applyBorder="1" applyAlignment="1">
      <alignment horizontal="center" vertical="center"/>
    </xf>
    <xf numFmtId="4" fontId="54" fillId="0" borderId="49" xfId="0" applyNumberFormat="1" applyFont="1" applyFill="1" applyBorder="1" applyAlignment="1">
      <alignment horizontal="center" vertical="center"/>
    </xf>
    <xf numFmtId="4" fontId="48" fillId="0" borderId="49" xfId="94" applyNumberFormat="1" applyFont="1" applyFill="1" applyBorder="1" applyAlignment="1">
      <alignment horizontal="center" vertical="center"/>
    </xf>
    <xf numFmtId="4" fontId="54" fillId="0" borderId="49" xfId="0" applyNumberFormat="1" applyFont="1" applyFill="1" applyBorder="1" applyAlignment="1">
      <alignment horizontal="center"/>
    </xf>
    <xf numFmtId="4" fontId="48" fillId="0" borderId="57" xfId="0" applyNumberFormat="1" applyFont="1" applyFill="1" applyBorder="1" applyAlignment="1">
      <alignment horizontal="center" vertical="center"/>
    </xf>
    <xf numFmtId="4" fontId="48" fillId="0" borderId="55" xfId="94" applyNumberFormat="1" applyFont="1" applyFill="1" applyBorder="1" applyAlignment="1">
      <alignment horizontal="center" vertical="center"/>
    </xf>
    <xf numFmtId="4" fontId="48" fillId="0" borderId="23" xfId="94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" fontId="54" fillId="0" borderId="23" xfId="0" applyNumberFormat="1" applyFont="1" applyFill="1" applyBorder="1" applyAlignment="1">
      <alignment horizontal="center"/>
    </xf>
    <xf numFmtId="4" fontId="54" fillId="0" borderId="34" xfId="0" applyNumberFormat="1" applyFont="1" applyFill="1" applyBorder="1" applyAlignment="1">
      <alignment horizontal="center"/>
    </xf>
    <xf numFmtId="3" fontId="52" fillId="0" borderId="49" xfId="2" applyNumberFormat="1" applyFont="1" applyFill="1" applyBorder="1" applyAlignment="1">
      <alignment horizontal="center" vertical="center" wrapText="1"/>
    </xf>
    <xf numFmtId="4" fontId="53" fillId="0" borderId="22" xfId="94" applyNumberFormat="1" applyFont="1" applyFill="1" applyBorder="1" applyAlignment="1">
      <alignment horizontal="center" vertical="center"/>
    </xf>
    <xf numFmtId="4" fontId="53" fillId="0" borderId="49" xfId="94" applyNumberFormat="1" applyFont="1" applyFill="1" applyBorder="1" applyAlignment="1">
      <alignment horizontal="center" vertical="center"/>
    </xf>
    <xf numFmtId="4" fontId="54" fillId="0" borderId="56" xfId="0" applyNumberFormat="1" applyFont="1" applyFill="1" applyBorder="1" applyAlignment="1">
      <alignment horizontal="center"/>
    </xf>
    <xf numFmtId="4" fontId="53" fillId="0" borderId="15" xfId="94" applyNumberFormat="1" applyFont="1" applyFill="1" applyBorder="1" applyAlignment="1">
      <alignment horizontal="center" vertical="center"/>
    </xf>
    <xf numFmtId="4" fontId="54" fillId="0" borderId="79" xfId="0" applyNumberFormat="1" applyFont="1" applyFill="1" applyBorder="1" applyAlignment="1">
      <alignment horizontal="center"/>
    </xf>
    <xf numFmtId="3" fontId="52" fillId="0" borderId="49" xfId="2" applyNumberFormat="1" applyFont="1" applyFill="1" applyBorder="1" applyAlignment="1">
      <alignment horizontal="center" vertical="center"/>
    </xf>
    <xf numFmtId="4" fontId="54" fillId="0" borderId="55" xfId="0" applyNumberFormat="1" applyFont="1" applyFill="1" applyBorder="1" applyAlignment="1">
      <alignment horizontal="center"/>
    </xf>
    <xf numFmtId="4" fontId="53" fillId="0" borderId="57" xfId="94" applyNumberFormat="1" applyFont="1" applyFill="1" applyBorder="1" applyAlignment="1">
      <alignment horizontal="center" vertical="center"/>
    </xf>
    <xf numFmtId="4" fontId="54" fillId="0" borderId="61" xfId="0" applyNumberFormat="1" applyFont="1" applyFill="1" applyBorder="1" applyAlignment="1">
      <alignment horizontal="center"/>
    </xf>
    <xf numFmtId="3" fontId="53" fillId="0" borderId="49" xfId="2" applyNumberFormat="1" applyFont="1" applyFill="1" applyBorder="1" applyAlignment="1">
      <alignment horizontal="center" vertical="center" wrapText="1"/>
    </xf>
    <xf numFmtId="49" fontId="52" fillId="0" borderId="49" xfId="2" applyNumberFormat="1" applyFont="1" applyFill="1" applyBorder="1" applyAlignment="1">
      <alignment horizontal="center" vertical="center"/>
    </xf>
    <xf numFmtId="3" fontId="52" fillId="0" borderId="49" xfId="0" applyNumberFormat="1" applyFont="1" applyFill="1" applyBorder="1" applyAlignment="1">
      <alignment horizontal="center" vertical="center" wrapText="1"/>
    </xf>
    <xf numFmtId="49" fontId="53" fillId="0" borderId="49" xfId="2" applyNumberFormat="1" applyFont="1" applyFill="1" applyBorder="1" applyAlignment="1">
      <alignment horizontal="center" vertical="center"/>
    </xf>
    <xf numFmtId="0" fontId="53" fillId="0" borderId="49" xfId="2" applyFont="1" applyFill="1" applyBorder="1" applyAlignment="1">
      <alignment horizontal="center" vertical="center" wrapText="1"/>
    </xf>
    <xf numFmtId="3" fontId="52" fillId="0" borderId="49" xfId="0" applyNumberFormat="1" applyFont="1" applyFill="1" applyBorder="1" applyAlignment="1">
      <alignment horizontal="center" vertical="center"/>
    </xf>
    <xf numFmtId="3" fontId="52" fillId="0" borderId="54" xfId="2" applyNumberFormat="1" applyFont="1" applyFill="1" applyBorder="1" applyAlignment="1">
      <alignment horizontal="center" vertical="center"/>
    </xf>
    <xf numFmtId="3" fontId="53" fillId="0" borderId="49" xfId="2" applyNumberFormat="1" applyFont="1" applyFill="1" applyBorder="1" applyAlignment="1">
      <alignment horizontal="center" vertical="center"/>
    </xf>
    <xf numFmtId="169" fontId="53" fillId="0" borderId="49" xfId="2" applyNumberFormat="1" applyFont="1" applyFill="1" applyBorder="1" applyAlignment="1">
      <alignment horizontal="center" vertical="center"/>
    </xf>
    <xf numFmtId="3" fontId="53" fillId="0" borderId="54" xfId="2" applyNumberFormat="1" applyFont="1" applyFill="1" applyBorder="1" applyAlignment="1">
      <alignment horizontal="center" vertical="center"/>
    </xf>
    <xf numFmtId="4" fontId="53" fillId="0" borderId="63" xfId="94" applyNumberFormat="1" applyFont="1" applyFill="1" applyBorder="1" applyAlignment="1">
      <alignment horizontal="center" vertical="center"/>
    </xf>
    <xf numFmtId="4" fontId="53" fillId="0" borderId="54" xfId="94" applyNumberFormat="1" applyFont="1" applyFill="1" applyBorder="1" applyAlignment="1">
      <alignment horizontal="center" vertical="center"/>
    </xf>
    <xf numFmtId="4" fontId="48" fillId="0" borderId="67" xfId="94" applyNumberFormat="1" applyFont="1" applyFill="1" applyBorder="1" applyAlignment="1">
      <alignment horizontal="center" vertical="center"/>
    </xf>
    <xf numFmtId="4" fontId="53" fillId="0" borderId="74" xfId="94" applyNumberFormat="1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4" fontId="48" fillId="0" borderId="54" xfId="94" applyNumberFormat="1" applyFont="1" applyFill="1" applyBorder="1" applyAlignment="1">
      <alignment horizontal="center" vertical="center"/>
    </xf>
    <xf numFmtId="4" fontId="54" fillId="0" borderId="54" xfId="0" applyNumberFormat="1" applyFont="1" applyFill="1" applyBorder="1" applyAlignment="1">
      <alignment horizontal="center"/>
    </xf>
    <xf numFmtId="4" fontId="54" fillId="0" borderId="58" xfId="0" applyNumberFormat="1" applyFont="1" applyFill="1" applyBorder="1" applyAlignment="1">
      <alignment horizontal="center"/>
    </xf>
    <xf numFmtId="4" fontId="48" fillId="0" borderId="60" xfId="94" applyNumberFormat="1" applyFont="1" applyFill="1" applyBorder="1" applyAlignment="1">
      <alignment horizontal="center" vertical="center"/>
    </xf>
    <xf numFmtId="4" fontId="48" fillId="0" borderId="58" xfId="94" applyNumberFormat="1" applyFont="1" applyFill="1" applyBorder="1" applyAlignment="1">
      <alignment horizontal="center" vertical="center"/>
    </xf>
    <xf numFmtId="4" fontId="54" fillId="0" borderId="75" xfId="0" applyNumberFormat="1" applyFont="1" applyFill="1" applyBorder="1" applyAlignment="1">
      <alignment horizontal="center"/>
    </xf>
    <xf numFmtId="0" fontId="53" fillId="0" borderId="49" xfId="0" quotePrefix="1" applyFont="1" applyFill="1" applyBorder="1" applyAlignment="1">
      <alignment horizontal="center" vertical="center"/>
    </xf>
    <xf numFmtId="4" fontId="53" fillId="0" borderId="68" xfId="94" applyNumberFormat="1" applyFont="1" applyFill="1" applyBorder="1" applyAlignment="1">
      <alignment horizontal="center" vertical="center"/>
    </xf>
    <xf numFmtId="4" fontId="53" fillId="0" borderId="69" xfId="94" applyNumberFormat="1" applyFont="1" applyFill="1" applyBorder="1" applyAlignment="1">
      <alignment horizontal="center" vertical="center"/>
    </xf>
    <xf numFmtId="4" fontId="53" fillId="0" borderId="70" xfId="94" applyNumberFormat="1" applyFont="1" applyFill="1" applyBorder="1" applyAlignment="1">
      <alignment horizontal="center" vertical="center"/>
    </xf>
    <xf numFmtId="4" fontId="48" fillId="0" borderId="70" xfId="94" applyNumberFormat="1" applyFont="1" applyFill="1" applyBorder="1" applyAlignment="1">
      <alignment horizontal="center" vertical="center"/>
    </xf>
    <xf numFmtId="4" fontId="54" fillId="0" borderId="70" xfId="0" applyNumberFormat="1" applyFont="1" applyFill="1" applyBorder="1" applyAlignment="1">
      <alignment horizontal="center"/>
    </xf>
    <xf numFmtId="4" fontId="48" fillId="0" borderId="71" xfId="94" applyNumberFormat="1" applyFont="1" applyFill="1" applyBorder="1" applyAlignment="1">
      <alignment horizontal="center" vertical="center"/>
    </xf>
    <xf numFmtId="4" fontId="53" fillId="0" borderId="78" xfId="94" applyNumberFormat="1" applyFont="1" applyFill="1" applyBorder="1" applyAlignment="1">
      <alignment horizontal="center" vertical="center"/>
    </xf>
    <xf numFmtId="4" fontId="48" fillId="0" borderId="76" xfId="94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1" fillId="26" borderId="64" xfId="0" applyNumberFormat="1" applyFont="1" applyFill="1" applyBorder="1" applyAlignment="1">
      <alignment horizontal="center" vertical="center" wrapText="1"/>
    </xf>
    <xf numFmtId="4" fontId="41" fillId="26" borderId="59" xfId="0" applyNumberFormat="1" applyFont="1" applyFill="1" applyBorder="1" applyAlignment="1">
      <alignment horizontal="center" vertical="center" wrapText="1"/>
    </xf>
    <xf numFmtId="4" fontId="41" fillId="26" borderId="33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1" fillId="3" borderId="57" xfId="0" applyNumberFormat="1" applyFont="1" applyFill="1" applyBorder="1" applyAlignment="1">
      <alignment horizontal="center" vertical="center" wrapText="1"/>
    </xf>
    <xf numFmtId="4" fontId="44" fillId="3" borderId="49" xfId="0" applyNumberFormat="1" applyFont="1" applyFill="1" applyBorder="1" applyAlignment="1">
      <alignment horizontal="center" vertical="center"/>
    </xf>
    <xf numFmtId="4" fontId="44" fillId="3" borderId="55" xfId="0" applyNumberFormat="1" applyFont="1" applyFill="1" applyBorder="1" applyAlignment="1">
      <alignment horizontal="center" vertical="center"/>
    </xf>
    <xf numFmtId="4" fontId="41" fillId="3" borderId="75" xfId="0" applyNumberFormat="1" applyFont="1" applyFill="1" applyBorder="1" applyAlignment="1">
      <alignment horizontal="center" vertical="center"/>
    </xf>
    <xf numFmtId="4" fontId="41" fillId="3" borderId="79" xfId="0" applyNumberFormat="1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4" fontId="41" fillId="3" borderId="49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56" xfId="0" applyNumberFormat="1" applyFont="1" applyFill="1" applyBorder="1" applyAlignment="1">
      <alignment horizontal="center" vertical="center"/>
    </xf>
    <xf numFmtId="4" fontId="41" fillId="26" borderId="79" xfId="0" applyNumberFormat="1" applyFont="1" applyFill="1" applyBorder="1" applyAlignment="1">
      <alignment horizontal="center" vertical="center"/>
    </xf>
    <xf numFmtId="4" fontId="39" fillId="3" borderId="57" xfId="0" applyNumberFormat="1" applyFont="1" applyFill="1" applyBorder="1" applyAlignment="1">
      <alignment horizontal="center" vertical="center"/>
    </xf>
    <xf numFmtId="4" fontId="39" fillId="3" borderId="49" xfId="0" applyNumberFormat="1" applyFont="1" applyFill="1" applyBorder="1" applyAlignment="1">
      <alignment horizontal="center" vertical="center"/>
    </xf>
    <xf numFmtId="4" fontId="39" fillId="3" borderId="56" xfId="0" applyNumberFormat="1" applyFont="1" applyFill="1" applyBorder="1" applyAlignment="1">
      <alignment horizontal="center" vertical="center"/>
    </xf>
    <xf numFmtId="4" fontId="39" fillId="3" borderId="24" xfId="0" applyNumberFormat="1" applyFont="1" applyFill="1" applyBorder="1" applyAlignment="1">
      <alignment horizontal="center" vertical="center"/>
    </xf>
    <xf numFmtId="4" fontId="40" fillId="3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4" fontId="39" fillId="3" borderId="59" xfId="0" applyNumberFormat="1" applyFont="1" applyFill="1" applyBorder="1" applyAlignment="1">
      <alignment horizontal="center" vertical="center"/>
    </xf>
    <xf numFmtId="4" fontId="39" fillId="3" borderId="2" xfId="0" applyNumberFormat="1" applyFont="1" applyFill="1" applyBorder="1" applyAlignment="1">
      <alignment horizontal="center" vertical="center"/>
    </xf>
    <xf numFmtId="4" fontId="39" fillId="3" borderId="55" xfId="0" applyNumberFormat="1" applyFont="1" applyFill="1" applyBorder="1" applyAlignment="1">
      <alignment horizontal="center" vertical="center"/>
    </xf>
    <xf numFmtId="3" fontId="40" fillId="3" borderId="49" xfId="2" applyNumberFormat="1" applyFont="1" applyFill="1" applyBorder="1" applyAlignment="1">
      <alignment horizontal="center" vertical="center"/>
    </xf>
    <xf numFmtId="169" fontId="40" fillId="3" borderId="49" xfId="2" applyNumberFormat="1" applyFont="1" applyFill="1" applyBorder="1" applyAlignment="1">
      <alignment horizontal="center" vertical="center"/>
    </xf>
    <xf numFmtId="3" fontId="40" fillId="3" borderId="54" xfId="2" applyNumberFormat="1" applyFont="1" applyFill="1" applyBorder="1" applyAlignment="1">
      <alignment horizontal="center" vertical="center"/>
    </xf>
    <xf numFmtId="0" fontId="40" fillId="3" borderId="54" xfId="0" applyFont="1" applyFill="1" applyBorder="1" applyAlignment="1">
      <alignment horizontal="center" vertical="center"/>
    </xf>
    <xf numFmtId="4" fontId="39" fillId="3" borderId="54" xfId="0" applyNumberFormat="1" applyFont="1" applyFill="1" applyBorder="1" applyAlignment="1">
      <alignment horizontal="center" vertical="center"/>
    </xf>
    <xf numFmtId="0" fontId="40" fillId="3" borderId="49" xfId="0" quotePrefix="1" applyFont="1" applyFill="1" applyBorder="1" applyAlignment="1">
      <alignment horizontal="center" vertical="center"/>
    </xf>
    <xf numFmtId="0" fontId="40" fillId="3" borderId="70" xfId="0" quotePrefix="1" applyFont="1" applyFill="1" applyBorder="1" applyAlignment="1">
      <alignment horizontal="center" vertical="center"/>
    </xf>
    <xf numFmtId="4" fontId="39" fillId="3" borderId="70" xfId="0" applyNumberFormat="1" applyFont="1" applyFill="1" applyBorder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4" fontId="41" fillId="26" borderId="19" xfId="0" applyNumberFormat="1" applyFont="1" applyFill="1" applyBorder="1" applyAlignment="1">
      <alignment horizontal="center" vertical="center" wrapText="1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0" borderId="68" xfId="0" applyNumberFormat="1" applyFont="1" applyFill="1" applyBorder="1" applyAlignment="1">
      <alignment horizontal="center" vertical="center" wrapText="1"/>
    </xf>
    <xf numFmtId="4" fontId="41" fillId="0" borderId="49" xfId="0" applyNumberFormat="1" applyFont="1" applyFill="1" applyBorder="1" applyAlignment="1">
      <alignment horizontal="center" vertical="center" wrapText="1"/>
    </xf>
    <xf numFmtId="4" fontId="41" fillId="0" borderId="49" xfId="94" applyNumberFormat="1" applyFont="1" applyFill="1" applyBorder="1" applyAlignment="1">
      <alignment horizontal="center" vertical="center" wrapText="1"/>
    </xf>
    <xf numFmtId="4" fontId="41" fillId="0" borderId="49" xfId="2" applyNumberFormat="1" applyFont="1" applyFill="1" applyBorder="1" applyAlignment="1">
      <alignment horizontal="center" vertical="center" wrapText="1"/>
    </xf>
    <xf numFmtId="4" fontId="41" fillId="0" borderId="67" xfId="0" applyNumberFormat="1" applyFont="1" applyBorder="1" applyAlignment="1">
      <alignment horizontal="center" vertical="center"/>
    </xf>
    <xf numFmtId="4" fontId="41" fillId="26" borderId="67" xfId="0" applyNumberFormat="1" applyFont="1" applyFill="1" applyBorder="1" applyAlignment="1">
      <alignment horizontal="center" vertical="center"/>
    </xf>
    <xf numFmtId="4" fontId="40" fillId="3" borderId="49" xfId="2" applyNumberFormat="1" applyFont="1" applyFill="1" applyBorder="1" applyAlignment="1">
      <alignment horizontal="center" vertical="center" wrapText="1"/>
    </xf>
    <xf numFmtId="4" fontId="41" fillId="3" borderId="73" xfId="0" applyNumberFormat="1" applyFont="1" applyFill="1" applyBorder="1" applyAlignment="1">
      <alignment horizontal="center" vertical="center" wrapText="1"/>
    </xf>
    <xf numFmtId="4" fontId="40" fillId="0" borderId="49" xfId="2" applyNumberFormat="1" applyFont="1" applyFill="1" applyBorder="1" applyAlignment="1">
      <alignment horizontal="center" vertical="center" wrapText="1"/>
    </xf>
    <xf numFmtId="4" fontId="40" fillId="0" borderId="67" xfId="0" applyNumberFormat="1" applyFont="1" applyBorder="1" applyAlignment="1">
      <alignment horizontal="center" vertical="center"/>
    </xf>
    <xf numFmtId="4" fontId="41" fillId="3" borderId="68" xfId="0" applyNumberFormat="1" applyFont="1" applyFill="1" applyBorder="1" applyAlignment="1">
      <alignment horizontal="center" vertical="center" wrapText="1"/>
    </xf>
    <xf numFmtId="4" fontId="40" fillId="0" borderId="49" xfId="2" applyNumberFormat="1" applyFont="1" applyFill="1" applyBorder="1" applyAlignment="1">
      <alignment horizontal="center" vertical="center"/>
    </xf>
    <xf numFmtId="4" fontId="40" fillId="3" borderId="49" xfId="0" applyNumberFormat="1" applyFont="1" applyFill="1" applyBorder="1" applyAlignment="1">
      <alignment horizontal="center" vertical="center"/>
    </xf>
    <xf numFmtId="4" fontId="40" fillId="0" borderId="54" xfId="0" applyNumberFormat="1" applyFont="1" applyFill="1" applyBorder="1" applyAlignment="1">
      <alignment horizontal="center" vertical="center"/>
    </xf>
    <xf numFmtId="4" fontId="40" fillId="0" borderId="54" xfId="94" applyNumberFormat="1" applyFont="1" applyFill="1" applyBorder="1" applyAlignment="1">
      <alignment horizontal="center" vertical="center" wrapText="1"/>
    </xf>
    <xf numFmtId="4" fontId="40" fillId="0" borderId="54" xfId="2" applyNumberFormat="1" applyFont="1" applyFill="1" applyBorder="1" applyAlignment="1">
      <alignment horizontal="center" vertical="center" wrapText="1"/>
    </xf>
    <xf numFmtId="4" fontId="40" fillId="0" borderId="60" xfId="0" applyNumberFormat="1" applyFont="1" applyBorder="1" applyAlignment="1">
      <alignment horizontal="center" vertical="center"/>
    </xf>
    <xf numFmtId="4" fontId="40" fillId="3" borderId="70" xfId="0" applyNumberFormat="1" applyFont="1" applyFill="1" applyBorder="1" applyAlignment="1">
      <alignment horizontal="center" vertical="center" wrapText="1"/>
    </xf>
    <xf numFmtId="4" fontId="40" fillId="0" borderId="70" xfId="94" applyNumberFormat="1" applyFont="1" applyFill="1" applyBorder="1" applyAlignment="1">
      <alignment horizontal="center" vertical="center" wrapText="1"/>
    </xf>
    <xf numFmtId="4" fontId="40" fillId="0" borderId="70" xfId="2" applyNumberFormat="1" applyFont="1" applyFill="1" applyBorder="1" applyAlignment="1">
      <alignment horizontal="center" vertical="center" wrapText="1"/>
    </xf>
    <xf numFmtId="4" fontId="40" fillId="0" borderId="71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4" fontId="40" fillId="0" borderId="22" xfId="94" applyNumberFormat="1" applyFont="1" applyFill="1" applyBorder="1" applyAlignment="1">
      <alignment horizontal="center" vertical="center" wrapText="1"/>
    </xf>
    <xf numFmtId="4" fontId="40" fillId="0" borderId="49" xfId="0" applyNumberFormat="1" applyFont="1" applyFill="1" applyBorder="1" applyAlignment="1">
      <alignment horizontal="center" vertical="center" wrapText="1"/>
    </xf>
    <xf numFmtId="4" fontId="44" fillId="0" borderId="55" xfId="0" applyNumberFormat="1" applyFont="1" applyFill="1" applyBorder="1" applyAlignment="1">
      <alignment horizontal="center"/>
    </xf>
    <xf numFmtId="4" fontId="44" fillId="0" borderId="61" xfId="0" applyNumberFormat="1" applyFont="1" applyFill="1" applyBorder="1" applyAlignment="1">
      <alignment horizontal="center"/>
    </xf>
    <xf numFmtId="4" fontId="40" fillId="3" borderId="68" xfId="94" applyNumberFormat="1" applyFont="1" applyFill="1" applyBorder="1" applyAlignment="1">
      <alignment horizontal="center" vertical="center"/>
    </xf>
    <xf numFmtId="4" fontId="39" fillId="3" borderId="49" xfId="0" applyNumberFormat="1" applyFont="1" applyFill="1" applyBorder="1" applyAlignment="1">
      <alignment horizontal="center"/>
    </xf>
    <xf numFmtId="4" fontId="40" fillId="0" borderId="61" xfId="94" applyNumberFormat="1" applyFont="1" applyFill="1" applyBorder="1" applyAlignment="1">
      <alignment horizontal="center" vertical="center"/>
    </xf>
    <xf numFmtId="4" fontId="44" fillId="0" borderId="34" xfId="0" applyNumberFormat="1" applyFont="1" applyFill="1" applyBorder="1" applyAlignment="1">
      <alignment horizontal="center"/>
    </xf>
    <xf numFmtId="4" fontId="40" fillId="3" borderId="49" xfId="94" applyNumberFormat="1" applyFont="1" applyFill="1" applyBorder="1" applyAlignment="1">
      <alignment horizontal="center" vertical="center"/>
    </xf>
    <xf numFmtId="4" fontId="44" fillId="3" borderId="55" xfId="0" applyNumberFormat="1" applyFont="1" applyFill="1" applyBorder="1" applyAlignment="1">
      <alignment horizontal="center"/>
    </xf>
    <xf numFmtId="4" fontId="40" fillId="3" borderId="34" xfId="94" applyNumberFormat="1" applyFont="1" applyFill="1" applyBorder="1" applyAlignment="1">
      <alignment horizontal="center" vertical="center"/>
    </xf>
    <xf numFmtId="4" fontId="40" fillId="3" borderId="61" xfId="94" applyNumberFormat="1" applyFont="1" applyFill="1" applyBorder="1" applyAlignment="1">
      <alignment horizontal="center" vertical="center"/>
    </xf>
    <xf numFmtId="4" fontId="44" fillId="3" borderId="61" xfId="0" applyNumberFormat="1" applyFont="1" applyFill="1" applyBorder="1" applyAlignment="1">
      <alignment horizontal="center"/>
    </xf>
    <xf numFmtId="49" fontId="40" fillId="0" borderId="49" xfId="0" applyNumberFormat="1" applyFont="1" applyFill="1" applyBorder="1" applyAlignment="1">
      <alignment horizontal="center" vertical="center" wrapText="1"/>
    </xf>
    <xf numFmtId="0" fontId="40" fillId="0" borderId="49" xfId="2" applyFont="1" applyFill="1" applyBorder="1" applyAlignment="1">
      <alignment horizontal="left" vertical="center" wrapText="1"/>
    </xf>
    <xf numFmtId="0" fontId="40" fillId="0" borderId="49" xfId="195" applyFont="1" applyFill="1" applyBorder="1" applyAlignment="1">
      <alignment horizontal="left" vertical="center" wrapText="1"/>
    </xf>
    <xf numFmtId="49" fontId="40" fillId="0" borderId="49" xfId="0" applyNumberFormat="1" applyFont="1" applyFill="1" applyBorder="1" applyAlignment="1">
      <alignment horizontal="center" vertical="center"/>
    </xf>
    <xf numFmtId="4" fontId="40" fillId="0" borderId="79" xfId="94" applyNumberFormat="1" applyFont="1" applyFill="1" applyBorder="1" applyAlignment="1">
      <alignment horizontal="center" vertical="center"/>
    </xf>
    <xf numFmtId="4" fontId="40" fillId="0" borderId="73" xfId="94" applyNumberFormat="1" applyFont="1" applyFill="1" applyBorder="1" applyAlignment="1">
      <alignment horizontal="center" vertical="center"/>
    </xf>
    <xf numFmtId="4" fontId="40" fillId="3" borderId="63" xfId="94" applyNumberFormat="1" applyFont="1" applyFill="1" applyBorder="1" applyAlignment="1">
      <alignment horizontal="center" vertical="center"/>
    </xf>
    <xf numFmtId="4" fontId="40" fillId="3" borderId="54" xfId="94" applyNumberFormat="1" applyFont="1" applyFill="1" applyBorder="1" applyAlignment="1">
      <alignment horizontal="center" vertical="center"/>
    </xf>
    <xf numFmtId="4" fontId="44" fillId="0" borderId="58" xfId="0" applyNumberFormat="1" applyFont="1" applyFill="1" applyBorder="1" applyAlignment="1">
      <alignment horizontal="center"/>
    </xf>
    <xf numFmtId="4" fontId="40" fillId="0" borderId="75" xfId="94" applyNumberFormat="1" applyFont="1" applyFill="1" applyBorder="1" applyAlignment="1">
      <alignment horizontal="center" vertical="center"/>
    </xf>
    <xf numFmtId="4" fontId="44" fillId="0" borderId="62" xfId="0" applyNumberFormat="1" applyFont="1" applyFill="1" applyBorder="1" applyAlignment="1">
      <alignment horizontal="center"/>
    </xf>
    <xf numFmtId="4" fontId="40" fillId="3" borderId="69" xfId="94" applyNumberFormat="1" applyFont="1" applyFill="1" applyBorder="1" applyAlignment="1">
      <alignment horizontal="center" vertical="center"/>
    </xf>
    <xf numFmtId="4" fontId="40" fillId="3" borderId="70" xfId="94" applyNumberFormat="1" applyFont="1" applyFill="1" applyBorder="1" applyAlignment="1">
      <alignment horizontal="center" vertical="center"/>
    </xf>
    <xf numFmtId="4" fontId="44" fillId="0" borderId="76" xfId="0" applyNumberFormat="1" applyFont="1" applyFill="1" applyBorder="1" applyAlignment="1">
      <alignment horizontal="center"/>
    </xf>
    <xf numFmtId="4" fontId="40" fillId="0" borderId="35" xfId="94" applyNumberFormat="1" applyFont="1" applyFill="1" applyBorder="1" applyAlignment="1">
      <alignment horizontal="center" vertical="center"/>
    </xf>
    <xf numFmtId="4" fontId="44" fillId="0" borderId="77" xfId="0" applyNumberFormat="1" applyFont="1" applyFill="1" applyBorder="1" applyAlignment="1">
      <alignment horizontal="center"/>
    </xf>
    <xf numFmtId="3" fontId="40" fillId="0" borderId="69" xfId="2" applyNumberFormat="1" applyFont="1" applyFill="1" applyBorder="1" applyAlignment="1">
      <alignment horizontal="center" vertical="center" wrapText="1"/>
    </xf>
    <xf numFmtId="3" fontId="40" fillId="0" borderId="70" xfId="2" applyNumberFormat="1" applyFont="1" applyFill="1" applyBorder="1" applyAlignment="1">
      <alignment horizontal="center" vertical="center" wrapText="1"/>
    </xf>
    <xf numFmtId="3" fontId="41" fillId="0" borderId="70" xfId="0" applyNumberFormat="1" applyFont="1" applyFill="1" applyBorder="1" applyAlignment="1">
      <alignment horizontal="center" vertical="center" wrapText="1"/>
    </xf>
    <xf numFmtId="4" fontId="41" fillId="26" borderId="5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4" fontId="41" fillId="26" borderId="39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" fontId="40" fillId="0" borderId="73" xfId="0" applyNumberFormat="1" applyFont="1" applyFill="1" applyBorder="1" applyAlignment="1">
      <alignment horizontal="center" vertical="center"/>
    </xf>
    <xf numFmtId="4" fontId="40" fillId="0" borderId="49" xfId="0" applyNumberFormat="1" applyFont="1" applyFill="1" applyBorder="1" applyAlignment="1">
      <alignment horizontal="center" vertical="center"/>
    </xf>
    <xf numFmtId="4" fontId="41" fillId="0" borderId="49" xfId="94" applyNumberFormat="1" applyFont="1" applyFill="1" applyBorder="1" applyAlignment="1">
      <alignment horizontal="center" vertical="center"/>
    </xf>
    <xf numFmtId="4" fontId="41" fillId="0" borderId="61" xfId="0" applyNumberFormat="1" applyFont="1" applyFill="1" applyBorder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4" fontId="40" fillId="0" borderId="61" xfId="0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3" fontId="40" fillId="3" borderId="49" xfId="2" applyNumberFormat="1" applyFont="1" applyFill="1" applyBorder="1" applyAlignment="1">
      <alignment horizontal="center" vertical="center" wrapText="1"/>
    </xf>
    <xf numFmtId="4" fontId="40" fillId="3" borderId="73" xfId="94" applyNumberFormat="1" applyFont="1" applyFill="1" applyBorder="1" applyAlignment="1">
      <alignment horizontal="center" vertical="center"/>
    </xf>
    <xf numFmtId="4" fontId="41" fillId="3" borderId="67" xfId="0" applyNumberFormat="1" applyFont="1" applyFill="1" applyBorder="1" applyAlignment="1">
      <alignment horizontal="center" vertical="center"/>
    </xf>
    <xf numFmtId="4" fontId="40" fillId="3" borderId="34" xfId="0" applyNumberFormat="1" applyFont="1" applyFill="1" applyBorder="1" applyAlignment="1">
      <alignment horizontal="center" vertical="center"/>
    </xf>
    <xf numFmtId="4" fontId="40" fillId="3" borderId="61" xfId="0" applyNumberFormat="1" applyFont="1" applyFill="1" applyBorder="1" applyAlignment="1">
      <alignment horizontal="center" vertical="center"/>
    </xf>
    <xf numFmtId="4" fontId="41" fillId="3" borderId="61" xfId="0" applyNumberFormat="1" applyFont="1" applyFill="1" applyBorder="1" applyAlignment="1">
      <alignment horizontal="center" vertical="center"/>
    </xf>
    <xf numFmtId="3" fontId="40" fillId="3" borderId="49" xfId="0" applyNumberFormat="1" applyFont="1" applyFill="1" applyBorder="1" applyAlignment="1">
      <alignment horizontal="center" vertical="center" wrapText="1"/>
    </xf>
    <xf numFmtId="3" fontId="40" fillId="3" borderId="49" xfId="0" applyNumberFormat="1" applyFont="1" applyFill="1" applyBorder="1" applyAlignment="1">
      <alignment horizontal="center" vertical="center"/>
    </xf>
    <xf numFmtId="4" fontId="40" fillId="3" borderId="79" xfId="0" applyNumberFormat="1" applyFont="1" applyFill="1" applyBorder="1" applyAlignment="1">
      <alignment horizontal="center" vertical="center"/>
    </xf>
    <xf numFmtId="4" fontId="40" fillId="3" borderId="79" xfId="94" applyNumberFormat="1" applyFont="1" applyFill="1" applyBorder="1" applyAlignment="1">
      <alignment horizontal="center" vertical="center"/>
    </xf>
    <xf numFmtId="4" fontId="41" fillId="3" borderId="54" xfId="0" applyNumberFormat="1" applyFont="1" applyFill="1" applyBorder="1" applyAlignment="1">
      <alignment horizontal="center" vertical="center"/>
    </xf>
    <xf numFmtId="4" fontId="40" fillId="3" borderId="75" xfId="94" applyNumberFormat="1" applyFont="1" applyFill="1" applyBorder="1" applyAlignment="1">
      <alignment horizontal="center" vertical="center"/>
    </xf>
    <xf numFmtId="4" fontId="41" fillId="3" borderId="62" xfId="0" applyNumberFormat="1" applyFont="1" applyFill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/>
    </xf>
    <xf numFmtId="4" fontId="40" fillId="3" borderId="35" xfId="94" applyNumberFormat="1" applyFont="1" applyFill="1" applyBorder="1" applyAlignment="1">
      <alignment horizontal="center" vertical="center"/>
    </xf>
    <xf numFmtId="4" fontId="40" fillId="3" borderId="49" xfId="0" applyNumberFormat="1" applyFont="1" applyFill="1" applyBorder="1" applyAlignment="1">
      <alignment horizontal="center" vertical="center" wrapText="1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55" xfId="0" applyNumberFormat="1" applyFont="1" applyFill="1" applyBorder="1" applyAlignment="1">
      <alignment horizontal="center" vertical="center"/>
    </xf>
    <xf numFmtId="4" fontId="40" fillId="3" borderId="49" xfId="2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49" fontId="40" fillId="0" borderId="49" xfId="2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3" fontId="40" fillId="0" borderId="55" xfId="2" applyNumberFormat="1" applyFont="1" applyFill="1" applyBorder="1" applyAlignment="1">
      <alignment horizontal="left" vertical="center" wrapText="1"/>
    </xf>
    <xf numFmtId="3" fontId="40" fillId="0" borderId="58" xfId="2" applyNumberFormat="1" applyFont="1" applyFill="1" applyBorder="1" applyAlignment="1">
      <alignment horizontal="left" vertical="center" wrapText="1"/>
    </xf>
    <xf numFmtId="3" fontId="45" fillId="0" borderId="6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Alignment="1">
      <alignment horizontal="left" vertical="center"/>
    </xf>
    <xf numFmtId="3" fontId="40" fillId="0" borderId="49" xfId="2" applyNumberFormat="1" applyFont="1" applyFill="1" applyBorder="1" applyAlignment="1">
      <alignment horizontal="left" vertical="center" wrapText="1"/>
    </xf>
    <xf numFmtId="0" fontId="41" fillId="0" borderId="49" xfId="2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/>
    <xf numFmtId="0" fontId="40" fillId="3" borderId="15" xfId="0" applyFont="1" applyFill="1" applyBorder="1" applyAlignment="1">
      <alignment horizontal="center" vertical="center"/>
    </xf>
    <xf numFmtId="4" fontId="44" fillId="0" borderId="55" xfId="0" applyNumberFormat="1" applyFont="1" applyFill="1" applyBorder="1" applyAlignment="1">
      <alignment horizontal="center" vertical="center"/>
    </xf>
    <xf numFmtId="4" fontId="44" fillId="0" borderId="61" xfId="0" applyNumberFormat="1" applyFont="1" applyFill="1" applyBorder="1" applyAlignment="1">
      <alignment horizontal="center" vertical="center"/>
    </xf>
    <xf numFmtId="4" fontId="40" fillId="3" borderId="54" xfId="0" applyNumberFormat="1" applyFont="1" applyFill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 vertical="center" wrapText="1"/>
    </xf>
    <xf numFmtId="0" fontId="40" fillId="3" borderId="68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left" vertical="center"/>
    </xf>
    <xf numFmtId="3" fontId="40" fillId="0" borderId="69" xfId="0" applyNumberFormat="1" applyFont="1" applyBorder="1" applyAlignment="1">
      <alignment horizontal="center" vertical="center"/>
    </xf>
    <xf numFmtId="0" fontId="40" fillId="3" borderId="76" xfId="0" applyFont="1" applyFill="1" applyBorder="1" applyAlignment="1">
      <alignment horizontal="left" vertical="center"/>
    </xf>
    <xf numFmtId="4" fontId="39" fillId="0" borderId="78" xfId="0" applyNumberFormat="1" applyFont="1" applyBorder="1" applyAlignment="1">
      <alignment horizontal="center" vertical="center"/>
    </xf>
    <xf numFmtId="4" fontId="40" fillId="0" borderId="62" xfId="94" applyNumberFormat="1" applyFont="1" applyFill="1" applyBorder="1" applyAlignment="1">
      <alignment horizontal="center" vertical="center"/>
    </xf>
    <xf numFmtId="4" fontId="40" fillId="0" borderId="77" xfId="94" applyNumberFormat="1" applyFont="1" applyFill="1" applyBorder="1" applyAlignment="1">
      <alignment horizontal="center" vertical="center"/>
    </xf>
    <xf numFmtId="4" fontId="41" fillId="3" borderId="77" xfId="0" applyNumberFormat="1" applyFont="1" applyFill="1" applyBorder="1" applyAlignment="1">
      <alignment horizontal="center" vertical="center"/>
    </xf>
    <xf numFmtId="4" fontId="39" fillId="3" borderId="73" xfId="0" applyNumberFormat="1" applyFont="1" applyFill="1" applyBorder="1" applyAlignment="1">
      <alignment horizontal="center" vertical="center"/>
    </xf>
    <xf numFmtId="4" fontId="39" fillId="3" borderId="63" xfId="0" applyNumberFormat="1" applyFont="1" applyFill="1" applyBorder="1" applyAlignment="1">
      <alignment horizontal="center" vertical="center"/>
    </xf>
    <xf numFmtId="4" fontId="39" fillId="3" borderId="68" xfId="0" applyNumberFormat="1" applyFont="1" applyFill="1" applyBorder="1" applyAlignment="1">
      <alignment horizontal="center" vertical="center"/>
    </xf>
    <xf numFmtId="4" fontId="39" fillId="3" borderId="67" xfId="0" applyNumberFormat="1" applyFont="1" applyFill="1" applyBorder="1" applyAlignment="1">
      <alignment horizontal="center" vertical="center"/>
    </xf>
    <xf numFmtId="4" fontId="39" fillId="3" borderId="69" xfId="0" applyNumberFormat="1" applyFont="1" applyFill="1" applyBorder="1" applyAlignment="1">
      <alignment horizontal="center" vertical="center"/>
    </xf>
    <xf numFmtId="4" fontId="39" fillId="3" borderId="71" xfId="0" applyNumberFormat="1" applyFont="1" applyFill="1" applyBorder="1" applyAlignment="1">
      <alignment horizontal="center" vertical="center"/>
    </xf>
    <xf numFmtId="4" fontId="39" fillId="3" borderId="39" xfId="0" applyNumberFormat="1" applyFont="1" applyFill="1" applyBorder="1" applyAlignment="1">
      <alignment horizontal="center" vertical="center"/>
    </xf>
    <xf numFmtId="4" fontId="39" fillId="3" borderId="61" xfId="0" applyNumberFormat="1" applyFont="1" applyFill="1" applyBorder="1" applyAlignment="1">
      <alignment horizontal="center" vertical="center"/>
    </xf>
    <xf numFmtId="4" fontId="39" fillId="3" borderId="62" xfId="0" applyNumberFormat="1" applyFont="1" applyFill="1" applyBorder="1" applyAlignment="1">
      <alignment horizontal="center" vertical="center"/>
    </xf>
    <xf numFmtId="4" fontId="39" fillId="3" borderId="77" xfId="0" applyNumberFormat="1" applyFont="1" applyFill="1" applyBorder="1" applyAlignment="1">
      <alignment horizontal="center" vertical="center"/>
    </xf>
    <xf numFmtId="4" fontId="39" fillId="3" borderId="60" xfId="0" applyNumberFormat="1" applyFont="1" applyFill="1" applyBorder="1" applyAlignment="1">
      <alignment horizontal="center" vertical="center"/>
    </xf>
    <xf numFmtId="4" fontId="54" fillId="0" borderId="67" xfId="0" applyNumberFormat="1" applyFont="1" applyFill="1" applyBorder="1" applyAlignment="1">
      <alignment horizontal="center"/>
    </xf>
    <xf numFmtId="4" fontId="54" fillId="0" borderId="71" xfId="0" applyNumberFormat="1" applyFont="1" applyFill="1" applyBorder="1" applyAlignment="1">
      <alignment horizontal="center"/>
    </xf>
    <xf numFmtId="0" fontId="40" fillId="3" borderId="71" xfId="0" applyFont="1" applyFill="1" applyBorder="1" applyAlignment="1">
      <alignment horizontal="left" vertical="center"/>
    </xf>
    <xf numFmtId="4" fontId="54" fillId="0" borderId="77" xfId="0" applyNumberFormat="1" applyFont="1" applyFill="1" applyBorder="1" applyAlignment="1">
      <alignment horizontal="center"/>
    </xf>
    <xf numFmtId="4" fontId="48" fillId="3" borderId="67" xfId="0" applyNumberFormat="1" applyFont="1" applyFill="1" applyBorder="1" applyAlignment="1">
      <alignment horizontal="center" vertical="center"/>
    </xf>
    <xf numFmtId="4" fontId="48" fillId="3" borderId="60" xfId="0" applyNumberFormat="1" applyFont="1" applyFill="1" applyBorder="1" applyAlignment="1">
      <alignment horizontal="center" vertical="center"/>
    </xf>
    <xf numFmtId="4" fontId="48" fillId="3" borderId="71" xfId="0" applyNumberFormat="1" applyFont="1" applyFill="1" applyBorder="1" applyAlignment="1">
      <alignment horizontal="center" vertical="center"/>
    </xf>
    <xf numFmtId="4" fontId="53" fillId="3" borderId="78" xfId="94" applyNumberFormat="1" applyFont="1" applyFill="1" applyBorder="1" applyAlignment="1">
      <alignment horizontal="center" vertical="center"/>
    </xf>
    <xf numFmtId="4" fontId="41" fillId="3" borderId="58" xfId="0" applyNumberFormat="1" applyFont="1" applyFill="1" applyBorder="1" applyAlignment="1">
      <alignment horizontal="center" vertical="center"/>
    </xf>
    <xf numFmtId="4" fontId="41" fillId="3" borderId="55" xfId="0" applyNumberFormat="1" applyFont="1" applyFill="1" applyBorder="1" applyAlignment="1">
      <alignment horizontal="center" vertical="center"/>
    </xf>
    <xf numFmtId="4" fontId="41" fillId="3" borderId="76" xfId="0" applyNumberFormat="1" applyFont="1" applyFill="1" applyBorder="1" applyAlignment="1">
      <alignment horizontal="center" vertical="center"/>
    </xf>
    <xf numFmtId="4" fontId="40" fillId="3" borderId="80" xfId="94" applyNumberFormat="1" applyFont="1" applyFill="1" applyBorder="1" applyAlignment="1">
      <alignment horizontal="center" vertical="center"/>
    </xf>
    <xf numFmtId="4" fontId="40" fillId="3" borderId="81" xfId="94" applyNumberFormat="1" applyFont="1" applyFill="1" applyBorder="1" applyAlignment="1">
      <alignment horizontal="center" vertical="center"/>
    </xf>
    <xf numFmtId="4" fontId="40" fillId="3" borderId="57" xfId="94" applyNumberFormat="1" applyFont="1" applyFill="1" applyBorder="1" applyAlignment="1">
      <alignment horizontal="center" vertical="center"/>
    </xf>
    <xf numFmtId="4" fontId="40" fillId="3" borderId="74" xfId="94" applyNumberFormat="1" applyFont="1" applyFill="1" applyBorder="1" applyAlignment="1">
      <alignment horizontal="center" vertical="center"/>
    </xf>
    <xf numFmtId="4" fontId="40" fillId="3" borderId="78" xfId="94" applyNumberFormat="1" applyFont="1" applyFill="1" applyBorder="1" applyAlignment="1">
      <alignment horizontal="center" vertical="center"/>
    </xf>
    <xf numFmtId="4" fontId="41" fillId="3" borderId="74" xfId="0" applyNumberFormat="1" applyFont="1" applyFill="1" applyBorder="1" applyAlignment="1">
      <alignment horizontal="center" vertical="center" wrapText="1"/>
    </xf>
    <xf numFmtId="4" fontId="41" fillId="3" borderId="78" xfId="0" applyNumberFormat="1" applyFont="1" applyFill="1" applyBorder="1" applyAlignment="1">
      <alignment horizontal="center" vertical="center" wrapText="1"/>
    </xf>
    <xf numFmtId="0" fontId="40" fillId="3" borderId="67" xfId="2" applyFont="1" applyFill="1" applyBorder="1" applyAlignment="1">
      <alignment horizontal="left" vertical="center" wrapText="1"/>
    </xf>
    <xf numFmtId="3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0" fillId="3" borderId="54" xfId="0" applyNumberFormat="1" applyFont="1" applyFill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4" fontId="40" fillId="3" borderId="60" xfId="0" applyNumberFormat="1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4" fontId="41" fillId="26" borderId="68" xfId="0" applyNumberFormat="1" applyFont="1" applyFill="1" applyBorder="1" applyAlignment="1">
      <alignment horizontal="center" vertical="center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55" xfId="0" applyNumberFormat="1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4" fontId="40" fillId="3" borderId="49" xfId="2" applyNumberFormat="1" applyFont="1" applyFill="1" applyBorder="1" applyAlignment="1">
      <alignment horizontal="center" vertical="center"/>
    </xf>
    <xf numFmtId="4" fontId="41" fillId="0" borderId="73" xfId="0" applyNumberFormat="1" applyFont="1" applyFill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0" borderId="21" xfId="0" applyNumberFormat="1" applyFont="1" applyFill="1" applyBorder="1" applyAlignment="1">
      <alignment horizontal="center" vertical="center" wrapText="1"/>
    </xf>
    <xf numFmtId="4" fontId="40" fillId="0" borderId="55" xfId="0" applyNumberFormat="1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58" fillId="0" borderId="25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9" fontId="40" fillId="3" borderId="49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49" xfId="0" applyFont="1" applyFill="1" applyBorder="1" applyAlignment="1">
      <alignment horizontal="center" vertical="center"/>
    </xf>
    <xf numFmtId="0" fontId="41" fillId="26" borderId="55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3" fontId="40" fillId="0" borderId="19" xfId="94" applyNumberFormat="1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3" fontId="40" fillId="0" borderId="48" xfId="0" applyNumberFormat="1" applyFont="1" applyFill="1" applyBorder="1" applyAlignment="1">
      <alignment horizontal="center" vertical="center" wrapText="1"/>
    </xf>
    <xf numFmtId="3" fontId="40" fillId="0" borderId="52" xfId="0" applyNumberFormat="1" applyFont="1" applyFill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4" fontId="41" fillId="0" borderId="48" xfId="0" applyNumberFormat="1" applyFont="1" applyFill="1" applyBorder="1" applyAlignment="1">
      <alignment horizontal="center" vertical="center" wrapText="1"/>
    </xf>
    <xf numFmtId="4" fontId="41" fillId="0" borderId="52" xfId="0" applyNumberFormat="1" applyFont="1" applyFill="1" applyBorder="1" applyAlignment="1">
      <alignment horizontal="center" vertical="center" wrapText="1"/>
    </xf>
    <xf numFmtId="3" fontId="40" fillId="0" borderId="63" xfId="94" applyNumberFormat="1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3" fontId="40" fillId="0" borderId="54" xfId="94" applyNumberFormat="1" applyFont="1" applyFill="1" applyBorder="1" applyAlignment="1">
      <alignment horizontal="center" vertical="center" wrapText="1"/>
    </xf>
    <xf numFmtId="3" fontId="41" fillId="0" borderId="60" xfId="94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68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40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40" fillId="0" borderId="49" xfId="2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4" fontId="58" fillId="0" borderId="2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39" fillId="0" borderId="33" xfId="0" applyNumberFormat="1" applyFont="1" applyBorder="1" applyAlignment="1">
      <alignment horizontal="center" vertical="center" wrapText="1"/>
    </xf>
    <xf numFmtId="4" fontId="39" fillId="0" borderId="38" xfId="0" applyNumberFormat="1" applyFont="1" applyBorder="1" applyAlignment="1">
      <alignment horizontal="center" vertical="center" wrapText="1"/>
    </xf>
    <xf numFmtId="4" fontId="39" fillId="0" borderId="35" xfId="0" applyNumberFormat="1" applyFont="1" applyBorder="1" applyAlignment="1">
      <alignment horizontal="center" vertical="center" wrapText="1"/>
    </xf>
    <xf numFmtId="49" fontId="40" fillId="3" borderId="54" xfId="2" applyNumberFormat="1" applyFont="1" applyFill="1" applyBorder="1" applyAlignment="1">
      <alignment horizontal="center" vertical="center"/>
    </xf>
    <xf numFmtId="49" fontId="40" fillId="3" borderId="13" xfId="2" applyNumberFormat="1" applyFont="1" applyFill="1" applyBorder="1" applyAlignment="1">
      <alignment horizontal="center" vertical="center"/>
    </xf>
    <xf numFmtId="49" fontId="40" fillId="3" borderId="14" xfId="2" applyNumberFormat="1" applyFont="1" applyFill="1" applyBorder="1" applyAlignment="1">
      <alignment horizontal="center" vertical="center"/>
    </xf>
    <xf numFmtId="4" fontId="39" fillId="0" borderId="37" xfId="0" applyNumberFormat="1" applyFont="1" applyBorder="1" applyAlignment="1">
      <alignment horizontal="center" vertical="center" wrapText="1"/>
    </xf>
    <xf numFmtId="4" fontId="58" fillId="0" borderId="40" xfId="0" applyNumberFormat="1" applyFont="1" applyBorder="1" applyAlignment="1">
      <alignment horizontal="center" vertical="center" wrapText="1"/>
    </xf>
    <xf numFmtId="0" fontId="41" fillId="26" borderId="68" xfId="0" applyFont="1" applyFill="1" applyBorder="1" applyAlignment="1">
      <alignment horizontal="center" vertical="center"/>
    </xf>
    <xf numFmtId="0" fontId="41" fillId="26" borderId="67" xfId="0" applyFont="1" applyFill="1" applyBorder="1" applyAlignment="1">
      <alignment horizontal="center" vertical="center"/>
    </xf>
    <xf numFmtId="0" fontId="41" fillId="26" borderId="19" xfId="0" applyFont="1" applyFill="1" applyBorder="1" applyAlignment="1">
      <alignment horizontal="center" vertical="center"/>
    </xf>
    <xf numFmtId="0" fontId="41" fillId="26" borderId="25" xfId="0" applyFont="1" applyFill="1" applyBorder="1" applyAlignment="1">
      <alignment horizontal="center" vertical="center"/>
    </xf>
    <xf numFmtId="0" fontId="41" fillId="26" borderId="20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 wrapText="1"/>
    </xf>
    <xf numFmtId="0" fontId="40" fillId="0" borderId="82" xfId="0" applyFont="1" applyFill="1" applyBorder="1" applyAlignment="1">
      <alignment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0" borderId="41" xfId="0" applyFont="1" applyBorder="1" applyAlignment="1">
      <alignment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vertical="center" wrapText="1"/>
    </xf>
    <xf numFmtId="4" fontId="39" fillId="0" borderId="68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4" fontId="39" fillId="0" borderId="55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8" fillId="26" borderId="15" xfId="0" applyFont="1" applyFill="1" applyBorder="1" applyAlignment="1">
      <alignment horizontal="center" vertical="center"/>
    </xf>
    <xf numFmtId="0" fontId="48" fillId="26" borderId="1" xfId="0" applyFont="1" applyFill="1" applyBorder="1" applyAlignment="1">
      <alignment horizontal="center" vertical="center"/>
    </xf>
    <xf numFmtId="0" fontId="48" fillId="26" borderId="55" xfId="0" applyFont="1" applyFill="1" applyBorder="1" applyAlignment="1">
      <alignment horizontal="center" vertical="center"/>
    </xf>
    <xf numFmtId="49" fontId="53" fillId="0" borderId="54" xfId="2" applyNumberFormat="1" applyFont="1" applyFill="1" applyBorder="1" applyAlignment="1">
      <alignment horizontal="center" vertical="center"/>
    </xf>
    <xf numFmtId="49" fontId="53" fillId="0" borderId="13" xfId="2" applyNumberFormat="1" applyFont="1" applyFill="1" applyBorder="1" applyAlignment="1">
      <alignment horizontal="center" vertical="center"/>
    </xf>
    <xf numFmtId="49" fontId="53" fillId="0" borderId="14" xfId="2" applyNumberFormat="1" applyFont="1" applyFill="1" applyBorder="1" applyAlignment="1">
      <alignment horizontal="center" vertical="center"/>
    </xf>
    <xf numFmtId="4" fontId="54" fillId="0" borderId="48" xfId="0" applyNumberFormat="1" applyFont="1" applyFill="1" applyBorder="1" applyAlignment="1">
      <alignment horizontal="center" vertical="center" wrapText="1"/>
    </xf>
    <xf numFmtId="4" fontId="54" fillId="0" borderId="52" xfId="0" applyNumberFormat="1" applyFont="1" applyFill="1" applyBorder="1" applyAlignment="1">
      <alignment horizontal="center" vertical="center" wrapText="1"/>
    </xf>
    <xf numFmtId="4" fontId="57" fillId="0" borderId="52" xfId="0" applyNumberFormat="1" applyFont="1" applyFill="1" applyBorder="1" applyAlignment="1">
      <alignment horizontal="center" vertical="center" wrapText="1"/>
    </xf>
    <xf numFmtId="3" fontId="52" fillId="0" borderId="51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3" fontId="52" fillId="0" borderId="19" xfId="0" applyNumberFormat="1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3" fontId="53" fillId="0" borderId="22" xfId="2" applyNumberFormat="1" applyFont="1" applyFill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3" fontId="53" fillId="0" borderId="55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4" fontId="48" fillId="0" borderId="58" xfId="94" applyNumberFormat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wrapText="1"/>
    </xf>
    <xf numFmtId="0" fontId="48" fillId="26" borderId="30" xfId="0" applyFont="1" applyFill="1" applyBorder="1" applyAlignment="1">
      <alignment horizontal="center" vertical="center"/>
    </xf>
    <xf numFmtId="0" fontId="48" fillId="26" borderId="14" xfId="0" applyFont="1" applyFill="1" applyBorder="1" applyAlignment="1">
      <alignment horizontal="center" vertical="center"/>
    </xf>
    <xf numFmtId="0" fontId="48" fillId="26" borderId="2" xfId="0" applyFont="1" applyFill="1" applyBorder="1" applyAlignment="1">
      <alignment horizontal="center" vertical="center"/>
    </xf>
    <xf numFmtId="0" fontId="48" fillId="26" borderId="49" xfId="0" applyFont="1" applyFill="1" applyBorder="1" applyAlignment="1">
      <alignment horizontal="center" vertical="center"/>
    </xf>
    <xf numFmtId="49" fontId="53" fillId="3" borderId="49" xfId="2" applyNumberFormat="1" applyFont="1" applyFill="1" applyBorder="1" applyAlignment="1">
      <alignment horizontal="center" vertical="center"/>
    </xf>
    <xf numFmtId="4" fontId="48" fillId="0" borderId="28" xfId="0" applyNumberFormat="1" applyFont="1" applyFill="1" applyBorder="1" applyAlignment="1">
      <alignment horizontal="center" vertical="center" wrapText="1"/>
    </xf>
    <xf numFmtId="4" fontId="48" fillId="0" borderId="61" xfId="0" applyNumberFormat="1" applyFont="1" applyFill="1" applyBorder="1" applyAlignment="1">
      <alignment horizontal="center" vertical="center" wrapText="1"/>
    </xf>
    <xf numFmtId="4" fontId="48" fillId="0" borderId="29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3" fontId="53" fillId="0" borderId="36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4" fontId="48" fillId="0" borderId="60" xfId="94" applyNumberFormat="1" applyFont="1" applyFill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3" fontId="53" fillId="0" borderId="47" xfId="0" applyNumberFormat="1" applyFont="1" applyFill="1" applyBorder="1" applyAlignment="1">
      <alignment horizontal="center" vertical="center" wrapText="1"/>
    </xf>
    <xf numFmtId="3" fontId="53" fillId="0" borderId="51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1" xfId="94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3" fontId="40" fillId="0" borderId="61" xfId="0" applyNumberFormat="1" applyFont="1" applyFill="1" applyBorder="1" applyAlignment="1">
      <alignment horizontal="center" vertical="center" wrapText="1"/>
    </xf>
    <xf numFmtId="3" fontId="40" fillId="0" borderId="73" xfId="2" applyNumberFormat="1" applyFont="1" applyFill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3" fontId="40" fillId="0" borderId="54" xfId="2" applyNumberFormat="1" applyFont="1" applyFill="1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3" fontId="40" fillId="3" borderId="67" xfId="2" applyNumberFormat="1" applyFont="1" applyFill="1" applyBorder="1" applyAlignment="1">
      <alignment horizontal="left" vertical="center" wrapText="1"/>
    </xf>
    <xf numFmtId="3" fontId="40" fillId="3" borderId="67" xfId="0" applyNumberFormat="1" applyFont="1" applyFill="1" applyBorder="1" applyAlignment="1">
      <alignment horizontal="left" vertical="center" wrapText="1"/>
    </xf>
    <xf numFmtId="0" fontId="41" fillId="3" borderId="67" xfId="2" applyFont="1" applyFill="1" applyBorder="1" applyAlignment="1">
      <alignment horizontal="left" vertical="center" wrapText="1"/>
    </xf>
    <xf numFmtId="0" fontId="40" fillId="3" borderId="67" xfId="195" applyFont="1" applyFill="1" applyBorder="1" applyAlignment="1">
      <alignment horizontal="left" vertical="center" wrapText="1"/>
    </xf>
    <xf numFmtId="3" fontId="40" fillId="3" borderId="60" xfId="2" applyNumberFormat="1" applyFont="1" applyFill="1" applyBorder="1" applyAlignment="1">
      <alignment horizontal="left" vertical="center" wrapText="1"/>
    </xf>
    <xf numFmtId="3" fontId="45" fillId="3" borderId="67" xfId="0" applyNumberFormat="1" applyFont="1" applyFill="1" applyBorder="1" applyAlignment="1">
      <alignment horizontal="left" vertical="center" wrapText="1"/>
    </xf>
    <xf numFmtId="3" fontId="45" fillId="3" borderId="58" xfId="0" applyNumberFormat="1" applyFont="1" applyFill="1" applyBorder="1" applyAlignment="1">
      <alignment horizontal="left" vertical="center" wrapText="1"/>
    </xf>
    <xf numFmtId="0" fontId="40" fillId="3" borderId="55" xfId="0" applyFont="1" applyFill="1" applyBorder="1" applyAlignment="1">
      <alignment horizontal="left" vertical="center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9"/>
  <sheetViews>
    <sheetView tabSelected="1" zoomScale="90" zoomScaleNormal="90" workbookViewId="0">
      <pane xSplit="3" ySplit="8" topLeftCell="D119" activePane="bottomRight" state="frozen"/>
      <selection pane="topRight" activeCell="D1" sqref="D1"/>
      <selection pane="bottomLeft" activeCell="A14" sqref="A14"/>
      <selection pane="bottomRight" activeCell="N135" sqref="N135"/>
    </sheetView>
  </sheetViews>
  <sheetFormatPr defaultRowHeight="12" x14ac:dyDescent="0.2"/>
  <cols>
    <col min="1" max="1" width="5" style="308" customWidth="1"/>
    <col min="2" max="2" width="9.140625" style="1"/>
    <col min="3" max="3" width="30.85546875" style="382" customWidth="1"/>
    <col min="4" max="4" width="15.42578125" style="253" customWidth="1"/>
    <col min="5" max="5" width="17.85546875" style="1" customWidth="1"/>
    <col min="6" max="6" width="13" style="1" customWidth="1"/>
    <col min="7" max="7" width="14.85546875" style="253" customWidth="1"/>
    <col min="8" max="8" width="14.28515625" style="1" customWidth="1"/>
    <col min="9" max="10" width="14" style="1" customWidth="1"/>
    <col min="11" max="11" width="15.140625" style="1" customWidth="1"/>
    <col min="12" max="12" width="14.5703125" style="1" customWidth="1"/>
    <col min="13" max="13" width="9.140625" style="1"/>
    <col min="14" max="14" width="16.7109375" style="1" customWidth="1"/>
    <col min="15" max="16384" width="9.140625" style="1"/>
  </cols>
  <sheetData>
    <row r="1" spans="1:13" s="309" customFormat="1" ht="15" x14ac:dyDescent="0.2">
      <c r="A1" s="432" t="s">
        <v>308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M1" s="1"/>
    </row>
    <row r="2" spans="1:13" ht="12" customHeight="1" thickBot="1" x14ac:dyDescent="0.25">
      <c r="A2" s="284"/>
    </row>
    <row r="3" spans="1:13" ht="20.25" customHeight="1" x14ac:dyDescent="0.2">
      <c r="A3" s="449" t="s">
        <v>44</v>
      </c>
      <c r="B3" s="452" t="s">
        <v>274</v>
      </c>
      <c r="C3" s="455" t="s">
        <v>45</v>
      </c>
      <c r="D3" s="458" t="s">
        <v>285</v>
      </c>
      <c r="E3" s="459"/>
      <c r="F3" s="459"/>
      <c r="G3" s="459"/>
      <c r="H3" s="459"/>
      <c r="I3" s="459"/>
      <c r="J3" s="459"/>
      <c r="K3" s="460"/>
    </row>
    <row r="4" spans="1:13" ht="21.75" customHeight="1" x14ac:dyDescent="0.2">
      <c r="A4" s="450"/>
      <c r="B4" s="453"/>
      <c r="C4" s="456"/>
      <c r="D4" s="461" t="s">
        <v>312</v>
      </c>
      <c r="E4" s="453" t="s">
        <v>281</v>
      </c>
      <c r="F4" s="453" t="s">
        <v>282</v>
      </c>
      <c r="G4" s="434" t="s">
        <v>283</v>
      </c>
      <c r="H4" s="434" t="s">
        <v>284</v>
      </c>
      <c r="I4" s="434" t="s">
        <v>286</v>
      </c>
      <c r="J4" s="434" t="s">
        <v>287</v>
      </c>
      <c r="K4" s="436" t="s">
        <v>288</v>
      </c>
    </row>
    <row r="5" spans="1:13" ht="80.25" customHeight="1" thickBot="1" x14ac:dyDescent="0.25">
      <c r="A5" s="451"/>
      <c r="B5" s="454"/>
      <c r="C5" s="457"/>
      <c r="D5" s="462"/>
      <c r="E5" s="454"/>
      <c r="F5" s="454"/>
      <c r="G5" s="435"/>
      <c r="H5" s="435"/>
      <c r="I5" s="435"/>
      <c r="J5" s="435"/>
      <c r="K5" s="437"/>
    </row>
    <row r="6" spans="1:13" s="253" customFormat="1" ht="15" customHeight="1" x14ac:dyDescent="0.2">
      <c r="A6" s="446" t="s">
        <v>230</v>
      </c>
      <c r="B6" s="447"/>
      <c r="C6" s="448"/>
      <c r="D6" s="285">
        <f t="shared" ref="D6:K6" si="0">SUM(D7:D8)</f>
        <v>5001806370.6300001</v>
      </c>
      <c r="E6" s="85">
        <f t="shared" si="0"/>
        <v>115532557.55999999</v>
      </c>
      <c r="F6" s="85">
        <f t="shared" si="0"/>
        <v>75396000</v>
      </c>
      <c r="G6" s="85">
        <f t="shared" si="0"/>
        <v>184840695.83000001</v>
      </c>
      <c r="H6" s="85">
        <f t="shared" si="0"/>
        <v>1007940662.0699999</v>
      </c>
      <c r="I6" s="85">
        <f t="shared" si="0"/>
        <v>484106854.49000001</v>
      </c>
      <c r="J6" s="85">
        <f t="shared" si="0"/>
        <v>970733528.49999988</v>
      </c>
      <c r="K6" s="286">
        <f t="shared" si="0"/>
        <v>2163256072.1800003</v>
      </c>
    </row>
    <row r="7" spans="1:13" s="254" customFormat="1" ht="15" customHeight="1" x14ac:dyDescent="0.2">
      <c r="A7" s="443" t="s">
        <v>54</v>
      </c>
      <c r="B7" s="444"/>
      <c r="C7" s="445"/>
      <c r="D7" s="287">
        <f>E7+F7+G7+H7+I7+J7+K7</f>
        <v>19605786.410000004</v>
      </c>
      <c r="E7" s="288">
        <f>Долечивание!I7</f>
        <v>0</v>
      </c>
      <c r="F7" s="289">
        <f>'Кибер-нож'!K7</f>
        <v>0</v>
      </c>
      <c r="G7" s="290">
        <f>Венерология!I7</f>
        <v>1581.5700000000002</v>
      </c>
      <c r="H7" s="290">
        <f>'Паллиативная МП'!H7</f>
        <v>2495.4499999999998</v>
      </c>
      <c r="I7" s="290">
        <f>Психотерапия!Q7</f>
        <v>19593860.690000001</v>
      </c>
      <c r="J7" s="290">
        <f>Наркология!Q7</f>
        <v>2108.1700000012665</v>
      </c>
      <c r="K7" s="291">
        <f>Фтизиатрия!K7</f>
        <v>5740.53</v>
      </c>
    </row>
    <row r="8" spans="1:13" s="253" customFormat="1" ht="15" customHeight="1" x14ac:dyDescent="0.2">
      <c r="A8" s="438" t="s">
        <v>229</v>
      </c>
      <c r="B8" s="439"/>
      <c r="C8" s="440"/>
      <c r="D8" s="83">
        <f t="shared" ref="D8:K8" si="1">SUM(D9:D145)-D87</f>
        <v>4982200584.2200003</v>
      </c>
      <c r="E8" s="373">
        <f t="shared" si="1"/>
        <v>115532557.55999999</v>
      </c>
      <c r="F8" s="373">
        <f t="shared" si="1"/>
        <v>75396000</v>
      </c>
      <c r="G8" s="373">
        <f t="shared" si="1"/>
        <v>184839114.26000002</v>
      </c>
      <c r="H8" s="373">
        <f t="shared" si="1"/>
        <v>1007938166.6199999</v>
      </c>
      <c r="I8" s="373">
        <f t="shared" si="1"/>
        <v>464512993.80000001</v>
      </c>
      <c r="J8" s="373">
        <f t="shared" si="1"/>
        <v>970731420.32999992</v>
      </c>
      <c r="K8" s="292">
        <f t="shared" si="1"/>
        <v>2163250331.6500001</v>
      </c>
    </row>
    <row r="9" spans="1:13" x14ac:dyDescent="0.2">
      <c r="A9" s="389">
        <v>1</v>
      </c>
      <c r="B9" s="293" t="s">
        <v>55</v>
      </c>
      <c r="C9" s="379" t="s">
        <v>42</v>
      </c>
      <c r="D9" s="294">
        <f t="shared" ref="D9:D37" si="2">E9+F9+G9+H9+I9+J9+K9</f>
        <v>13553996.189999999</v>
      </c>
      <c r="E9" s="372">
        <f>Долечивание!I9</f>
        <v>0</v>
      </c>
      <c r="F9" s="33">
        <f>'Кибер-нож'!K9</f>
        <v>0</v>
      </c>
      <c r="G9" s="295">
        <f>Венерология!I9</f>
        <v>727227.6</v>
      </c>
      <c r="H9" s="295">
        <f>'Паллиативная МП'!H9</f>
        <v>9583365</v>
      </c>
      <c r="I9" s="295">
        <f>Психотерапия!Q9</f>
        <v>0</v>
      </c>
      <c r="J9" s="295">
        <f>Наркология!Q9</f>
        <v>1332017.8400000001</v>
      </c>
      <c r="K9" s="296">
        <f>Фтизиатрия!K9</f>
        <v>1911385.75</v>
      </c>
    </row>
    <row r="10" spans="1:13" x14ac:dyDescent="0.2">
      <c r="A10" s="389">
        <v>2</v>
      </c>
      <c r="B10" s="293" t="s">
        <v>56</v>
      </c>
      <c r="C10" s="379" t="s">
        <v>214</v>
      </c>
      <c r="D10" s="297">
        <f t="shared" si="2"/>
        <v>16869291.27</v>
      </c>
      <c r="E10" s="372">
        <f>Долечивание!I10</f>
        <v>0</v>
      </c>
      <c r="F10" s="33">
        <f>'Кибер-нож'!K10</f>
        <v>0</v>
      </c>
      <c r="G10" s="295">
        <f>Венерология!I10</f>
        <v>1072080</v>
      </c>
      <c r="H10" s="295">
        <f>'Паллиативная МП'!H10</f>
        <v>10729847.92</v>
      </c>
      <c r="I10" s="295">
        <f>Психотерапия!Q10</f>
        <v>0</v>
      </c>
      <c r="J10" s="295">
        <f>Наркология!Q10</f>
        <v>1402839.51</v>
      </c>
      <c r="K10" s="296">
        <f>Фтизиатрия!K10</f>
        <v>3664523.84</v>
      </c>
    </row>
    <row r="11" spans="1:13" x14ac:dyDescent="0.2">
      <c r="A11" s="389">
        <v>3</v>
      </c>
      <c r="B11" s="298" t="s">
        <v>57</v>
      </c>
      <c r="C11" s="379" t="s">
        <v>5</v>
      </c>
      <c r="D11" s="297">
        <f t="shared" si="2"/>
        <v>38101747.719999999</v>
      </c>
      <c r="E11" s="372">
        <f>Долечивание!I11</f>
        <v>0</v>
      </c>
      <c r="F11" s="33">
        <f>'Кибер-нож'!K11</f>
        <v>0</v>
      </c>
      <c r="G11" s="295">
        <f>Венерология!I11</f>
        <v>2107083.9</v>
      </c>
      <c r="H11" s="295">
        <f>'Паллиативная МП'!H11</f>
        <v>18225143.920000002</v>
      </c>
      <c r="I11" s="295">
        <f>Психотерапия!Q11</f>
        <v>4044498.6799999997</v>
      </c>
      <c r="J11" s="295">
        <f>Наркология!Q11</f>
        <v>13725021.220000001</v>
      </c>
      <c r="K11" s="296">
        <f>Фтизиатрия!K11</f>
        <v>0</v>
      </c>
    </row>
    <row r="12" spans="1:13" x14ac:dyDescent="0.2">
      <c r="A12" s="389">
        <v>4</v>
      </c>
      <c r="B12" s="293" t="s">
        <v>58</v>
      </c>
      <c r="C12" s="379" t="s">
        <v>215</v>
      </c>
      <c r="D12" s="297">
        <f t="shared" si="2"/>
        <v>14154174.66</v>
      </c>
      <c r="E12" s="372">
        <f>Долечивание!I12</f>
        <v>0</v>
      </c>
      <c r="F12" s="33">
        <f>'Кибер-нож'!K12</f>
        <v>0</v>
      </c>
      <c r="G12" s="295">
        <f>Венерология!I12</f>
        <v>848730</v>
      </c>
      <c r="H12" s="295">
        <f>'Паллиативная МП'!H12</f>
        <v>9979272.1999999993</v>
      </c>
      <c r="I12" s="295">
        <f>Психотерапия!Q12</f>
        <v>0</v>
      </c>
      <c r="J12" s="295">
        <f>Наркология!Q12</f>
        <v>1817183.71</v>
      </c>
      <c r="K12" s="296">
        <f>Фтизиатрия!K12</f>
        <v>1508988.75</v>
      </c>
    </row>
    <row r="13" spans="1:13" ht="18" customHeight="1" x14ac:dyDescent="0.2">
      <c r="A13" s="389">
        <v>5</v>
      </c>
      <c r="B13" s="293" t="s">
        <v>59</v>
      </c>
      <c r="C13" s="379" t="s">
        <v>8</v>
      </c>
      <c r="D13" s="297">
        <f t="shared" si="2"/>
        <v>14082589.960000001</v>
      </c>
      <c r="E13" s="372">
        <f>Долечивание!I13</f>
        <v>0</v>
      </c>
      <c r="F13" s="33">
        <f>'Кибер-нож'!K13</f>
        <v>0</v>
      </c>
      <c r="G13" s="295">
        <f>Венерология!I13</f>
        <v>683451</v>
      </c>
      <c r="H13" s="295">
        <f>'Паллиативная МП'!H13</f>
        <v>9583365</v>
      </c>
      <c r="I13" s="295">
        <f>Психотерапия!Q13</f>
        <v>0</v>
      </c>
      <c r="J13" s="295">
        <f>Наркология!Q13</f>
        <v>1803788.96</v>
      </c>
      <c r="K13" s="296">
        <f>Фтизиатрия!K13</f>
        <v>2011985</v>
      </c>
    </row>
    <row r="14" spans="1:13" x14ac:dyDescent="0.2">
      <c r="A14" s="389">
        <v>6</v>
      </c>
      <c r="B14" s="298" t="s">
        <v>60</v>
      </c>
      <c r="C14" s="379" t="s">
        <v>61</v>
      </c>
      <c r="D14" s="297">
        <f t="shared" si="2"/>
        <v>65757756.25999999</v>
      </c>
      <c r="E14" s="372">
        <f>Долечивание!I14</f>
        <v>0</v>
      </c>
      <c r="F14" s="33">
        <f>'Кибер-нож'!K14</f>
        <v>0</v>
      </c>
      <c r="G14" s="295">
        <f>Венерология!I14</f>
        <v>9056601.5700000003</v>
      </c>
      <c r="H14" s="295">
        <f>'Паллиативная МП'!H14</f>
        <v>25262609.34</v>
      </c>
      <c r="I14" s="295">
        <f>Психотерапия!Q14</f>
        <v>0</v>
      </c>
      <c r="J14" s="295">
        <f>Наркология!Q14</f>
        <v>30432552.849999998</v>
      </c>
      <c r="K14" s="296">
        <f>Фтизиатрия!K14</f>
        <v>1005992.5</v>
      </c>
    </row>
    <row r="15" spans="1:13" x14ac:dyDescent="0.2">
      <c r="A15" s="389">
        <v>7</v>
      </c>
      <c r="B15" s="293" t="s">
        <v>62</v>
      </c>
      <c r="C15" s="379" t="s">
        <v>216</v>
      </c>
      <c r="D15" s="297">
        <f t="shared" si="2"/>
        <v>21068265.649999999</v>
      </c>
      <c r="E15" s="372">
        <f>Долечивание!I15</f>
        <v>0</v>
      </c>
      <c r="F15" s="33">
        <f>'Кибер-нож'!K15</f>
        <v>0</v>
      </c>
      <c r="G15" s="295">
        <f>Венерология!I15</f>
        <v>2010150</v>
      </c>
      <c r="H15" s="295">
        <f>'Паллиативная МП'!H15</f>
        <v>12212817.4</v>
      </c>
      <c r="I15" s="295">
        <f>Психотерапия!Q15</f>
        <v>0</v>
      </c>
      <c r="J15" s="295">
        <f>Наркология!Q15</f>
        <v>3071957.99</v>
      </c>
      <c r="K15" s="296">
        <f>Фтизиатрия!K15</f>
        <v>3773340.26</v>
      </c>
    </row>
    <row r="16" spans="1:13" x14ac:dyDescent="0.2">
      <c r="A16" s="389">
        <v>8</v>
      </c>
      <c r="B16" s="375" t="s">
        <v>63</v>
      </c>
      <c r="C16" s="379" t="s">
        <v>17</v>
      </c>
      <c r="D16" s="297">
        <f t="shared" si="2"/>
        <v>14282169.689999999</v>
      </c>
      <c r="E16" s="372">
        <f>Долечивание!I16</f>
        <v>0</v>
      </c>
      <c r="F16" s="33">
        <f>'Кибер-нож'!K16</f>
        <v>0</v>
      </c>
      <c r="G16" s="295">
        <f>Венерология!I16</f>
        <v>860344.2</v>
      </c>
      <c r="H16" s="295">
        <f>'Паллиативная МП'!H16</f>
        <v>9583365</v>
      </c>
      <c r="I16" s="295">
        <f>Психотерапия!Q16</f>
        <v>0</v>
      </c>
      <c r="J16" s="295">
        <f>Наркология!Q16</f>
        <v>1575845.75</v>
      </c>
      <c r="K16" s="296">
        <f>Фтизиатрия!K16</f>
        <v>2262614.7400000002</v>
      </c>
    </row>
    <row r="17" spans="1:11" x14ac:dyDescent="0.2">
      <c r="A17" s="389">
        <v>9</v>
      </c>
      <c r="B17" s="375" t="s">
        <v>64</v>
      </c>
      <c r="C17" s="379" t="s">
        <v>6</v>
      </c>
      <c r="D17" s="297">
        <f t="shared" si="2"/>
        <v>15624125.57</v>
      </c>
      <c r="E17" s="372">
        <f>Долечивание!I17</f>
        <v>0</v>
      </c>
      <c r="F17" s="33">
        <f>'Кибер-нож'!K17</f>
        <v>0</v>
      </c>
      <c r="G17" s="295">
        <f>Венерология!I17</f>
        <v>1058232.3</v>
      </c>
      <c r="H17" s="295">
        <f>'Паллиативная МП'!H17</f>
        <v>5423379.5600000005</v>
      </c>
      <c r="I17" s="295">
        <f>Психотерапия!Q17</f>
        <v>0</v>
      </c>
      <c r="J17" s="295">
        <f>Наркология!Q17</f>
        <v>6627532.46</v>
      </c>
      <c r="K17" s="296">
        <f>Фтизиатрия!K17</f>
        <v>2514981.25</v>
      </c>
    </row>
    <row r="18" spans="1:11" x14ac:dyDescent="0.2">
      <c r="A18" s="389">
        <v>10</v>
      </c>
      <c r="B18" s="375" t="s">
        <v>65</v>
      </c>
      <c r="C18" s="379" t="s">
        <v>18</v>
      </c>
      <c r="D18" s="297">
        <f t="shared" si="2"/>
        <v>26255031.91</v>
      </c>
      <c r="E18" s="372">
        <f>Долечивание!I18</f>
        <v>0</v>
      </c>
      <c r="F18" s="33">
        <f>'Кибер-нож'!K18</f>
        <v>0</v>
      </c>
      <c r="G18" s="295">
        <f>Венерология!I18</f>
        <v>1047064.8</v>
      </c>
      <c r="H18" s="295">
        <f>'Паллиативная МП'!H18</f>
        <v>9583365</v>
      </c>
      <c r="I18" s="295">
        <f>Психотерапия!Q18</f>
        <v>13863246.85</v>
      </c>
      <c r="J18" s="295">
        <f>Наркология!Q18</f>
        <v>0</v>
      </c>
      <c r="K18" s="296">
        <f>Фтизиатрия!K18</f>
        <v>1761355.26</v>
      </c>
    </row>
    <row r="19" spans="1:11" x14ac:dyDescent="0.2">
      <c r="A19" s="389">
        <v>11</v>
      </c>
      <c r="B19" s="375" t="s">
        <v>66</v>
      </c>
      <c r="C19" s="379" t="s">
        <v>7</v>
      </c>
      <c r="D19" s="297">
        <f t="shared" si="2"/>
        <v>14231004.09</v>
      </c>
      <c r="E19" s="372">
        <f>Долечивание!I19</f>
        <v>0</v>
      </c>
      <c r="F19" s="33">
        <f>'Кибер-нож'!K19</f>
        <v>0</v>
      </c>
      <c r="G19" s="295">
        <f>Венерология!I19</f>
        <v>748222.5</v>
      </c>
      <c r="H19" s="295">
        <f>'Паллиативная МП'!H19</f>
        <v>9583365</v>
      </c>
      <c r="I19" s="295">
        <f>Психотерапия!Q19</f>
        <v>0</v>
      </c>
      <c r="J19" s="295">
        <f>Наркология!Q19</f>
        <v>1608252.8599999999</v>
      </c>
      <c r="K19" s="296">
        <f>Фтизиатрия!K19</f>
        <v>2291163.73</v>
      </c>
    </row>
    <row r="20" spans="1:11" x14ac:dyDescent="0.2">
      <c r="A20" s="389">
        <v>12</v>
      </c>
      <c r="B20" s="375" t="s">
        <v>67</v>
      </c>
      <c r="C20" s="379" t="s">
        <v>19</v>
      </c>
      <c r="D20" s="297">
        <f t="shared" si="2"/>
        <v>18992576.829999998</v>
      </c>
      <c r="E20" s="372">
        <f>Долечивание!I20</f>
        <v>0</v>
      </c>
      <c r="F20" s="33">
        <f>'Кибер-нож'!K20</f>
        <v>0</v>
      </c>
      <c r="G20" s="295">
        <f>Венерология!I20</f>
        <v>1421846.1</v>
      </c>
      <c r="H20" s="295">
        <f>'Паллиативная МП'!H20</f>
        <v>10362408.199999999</v>
      </c>
      <c r="I20" s="295">
        <f>Психотерапия!Q20</f>
        <v>0</v>
      </c>
      <c r="J20" s="295">
        <f>Наркология!Q20</f>
        <v>2831386.77</v>
      </c>
      <c r="K20" s="296">
        <f>Фтизиатрия!K20</f>
        <v>4376935.76</v>
      </c>
    </row>
    <row r="21" spans="1:11" x14ac:dyDescent="0.2">
      <c r="A21" s="389">
        <v>13</v>
      </c>
      <c r="B21" s="375" t="s">
        <v>240</v>
      </c>
      <c r="C21" s="41" t="s">
        <v>241</v>
      </c>
      <c r="D21" s="297">
        <f t="shared" si="2"/>
        <v>0</v>
      </c>
      <c r="E21" s="372">
        <f>Долечивание!I21</f>
        <v>0</v>
      </c>
      <c r="F21" s="33">
        <f>'Кибер-нож'!K21</f>
        <v>0</v>
      </c>
      <c r="G21" s="295">
        <f>Венерология!I21</f>
        <v>0</v>
      </c>
      <c r="H21" s="295">
        <f>'Паллиативная МП'!H21</f>
        <v>0</v>
      </c>
      <c r="I21" s="295">
        <f>Психотерапия!Q21</f>
        <v>0</v>
      </c>
      <c r="J21" s="295">
        <f>Наркология!Q21</f>
        <v>0</v>
      </c>
      <c r="K21" s="296">
        <f>Фтизиатрия!K21</f>
        <v>0</v>
      </c>
    </row>
    <row r="22" spans="1:11" x14ac:dyDescent="0.2">
      <c r="A22" s="389">
        <v>14</v>
      </c>
      <c r="B22" s="375" t="s">
        <v>68</v>
      </c>
      <c r="C22" s="379" t="s">
        <v>22</v>
      </c>
      <c r="D22" s="297">
        <f t="shared" si="2"/>
        <v>15642932.619999999</v>
      </c>
      <c r="E22" s="372">
        <f>Долечивание!I22</f>
        <v>0</v>
      </c>
      <c r="F22" s="33">
        <f>'Кибер-нож'!K22</f>
        <v>0</v>
      </c>
      <c r="G22" s="295">
        <f>Венерология!I22</f>
        <v>1230658.5</v>
      </c>
      <c r="H22" s="295">
        <f>'Паллиативная МП'!H22</f>
        <v>9583365</v>
      </c>
      <c r="I22" s="295">
        <f>Психотерапия!Q22</f>
        <v>0</v>
      </c>
      <c r="J22" s="295">
        <f>Наркология!Q22</f>
        <v>1761500.38</v>
      </c>
      <c r="K22" s="296">
        <f>Фтизиатрия!K22</f>
        <v>3067408.74</v>
      </c>
    </row>
    <row r="23" spans="1:11" x14ac:dyDescent="0.2">
      <c r="A23" s="389">
        <v>15</v>
      </c>
      <c r="B23" s="375" t="s">
        <v>69</v>
      </c>
      <c r="C23" s="379" t="s">
        <v>10</v>
      </c>
      <c r="D23" s="297">
        <f t="shared" si="2"/>
        <v>27952709.379999999</v>
      </c>
      <c r="E23" s="372">
        <f>Долечивание!I23</f>
        <v>0</v>
      </c>
      <c r="F23" s="33">
        <f>'Кибер-нож'!K23</f>
        <v>0</v>
      </c>
      <c r="G23" s="295">
        <f>Венерология!I23</f>
        <v>1990048.5</v>
      </c>
      <c r="H23" s="295">
        <f>'Паллиативная МП'!H23</f>
        <v>9583365</v>
      </c>
      <c r="I23" s="295">
        <f>Психотерапия!Q23</f>
        <v>0</v>
      </c>
      <c r="J23" s="295">
        <f>Наркология!Q23</f>
        <v>12355325.879999999</v>
      </c>
      <c r="K23" s="296">
        <f>Фтизиатрия!K23</f>
        <v>4023970</v>
      </c>
    </row>
    <row r="24" spans="1:11" x14ac:dyDescent="0.2">
      <c r="A24" s="389">
        <v>16</v>
      </c>
      <c r="B24" s="375" t="s">
        <v>70</v>
      </c>
      <c r="C24" s="379" t="s">
        <v>217</v>
      </c>
      <c r="D24" s="297">
        <f t="shared" si="2"/>
        <v>25640677.890000001</v>
      </c>
      <c r="E24" s="372">
        <f>Долечивание!I24</f>
        <v>0</v>
      </c>
      <c r="F24" s="33">
        <f>'Кибер-нож'!K24</f>
        <v>0</v>
      </c>
      <c r="G24" s="295">
        <f>Венерология!I24</f>
        <v>1717561.5</v>
      </c>
      <c r="H24" s="295">
        <f>'Паллиативная МП'!H24</f>
        <v>11159171.699999999</v>
      </c>
      <c r="I24" s="295">
        <f>Психотерапия!Q24</f>
        <v>0</v>
      </c>
      <c r="J24" s="295">
        <f>Наркология!Q24</f>
        <v>7733982.1899999995</v>
      </c>
      <c r="K24" s="296">
        <f>Фтизиатрия!K24</f>
        <v>5029962.5</v>
      </c>
    </row>
    <row r="25" spans="1:11" x14ac:dyDescent="0.2">
      <c r="A25" s="389">
        <v>17</v>
      </c>
      <c r="B25" s="298" t="s">
        <v>71</v>
      </c>
      <c r="C25" s="379" t="s">
        <v>9</v>
      </c>
      <c r="D25" s="297">
        <f t="shared" si="2"/>
        <v>50481688.640000001</v>
      </c>
      <c r="E25" s="372">
        <f>Долечивание!I25</f>
        <v>0</v>
      </c>
      <c r="F25" s="33">
        <f>'Кибер-нож'!K25</f>
        <v>0</v>
      </c>
      <c r="G25" s="295">
        <f>Венерология!I25</f>
        <v>6267353.3700000001</v>
      </c>
      <c r="H25" s="295">
        <f>'Паллиативная МП'!H25</f>
        <v>20003334.120000001</v>
      </c>
      <c r="I25" s="295">
        <f>Психотерапия!Q25</f>
        <v>2284132.62</v>
      </c>
      <c r="J25" s="295">
        <f>Наркология!Q25</f>
        <v>21926868.530000001</v>
      </c>
      <c r="K25" s="296">
        <f>Фтизиатрия!K25</f>
        <v>0</v>
      </c>
    </row>
    <row r="26" spans="1:11" x14ac:dyDescent="0.2">
      <c r="A26" s="389">
        <v>18</v>
      </c>
      <c r="B26" s="293" t="s">
        <v>72</v>
      </c>
      <c r="C26" s="379" t="s">
        <v>11</v>
      </c>
      <c r="D26" s="297">
        <f t="shared" si="2"/>
        <v>9199993.5800000001</v>
      </c>
      <c r="E26" s="372">
        <f>Долечивание!I26</f>
        <v>0</v>
      </c>
      <c r="F26" s="33">
        <f>'Кибер-нож'!K26</f>
        <v>0</v>
      </c>
      <c r="G26" s="295">
        <f>Венерология!I26</f>
        <v>469481.7</v>
      </c>
      <c r="H26" s="295">
        <f>'Паллиативная МП'!H26</f>
        <v>5314332.5999999996</v>
      </c>
      <c r="I26" s="295">
        <f>Психотерапия!Q26</f>
        <v>0</v>
      </c>
      <c r="J26" s="295">
        <f>Наркология!Q26</f>
        <v>1907190.53</v>
      </c>
      <c r="K26" s="296">
        <f>Фтизиатрия!K26</f>
        <v>1508988.75</v>
      </c>
    </row>
    <row r="27" spans="1:11" x14ac:dyDescent="0.2">
      <c r="A27" s="389">
        <v>19</v>
      </c>
      <c r="B27" s="293" t="s">
        <v>73</v>
      </c>
      <c r="C27" s="379" t="s">
        <v>218</v>
      </c>
      <c r="D27" s="297">
        <f t="shared" si="2"/>
        <v>14577863.68</v>
      </c>
      <c r="E27" s="372">
        <f>Долечивание!I27</f>
        <v>0</v>
      </c>
      <c r="F27" s="33">
        <f>'Кибер-нож'!K27</f>
        <v>0</v>
      </c>
      <c r="G27" s="295">
        <f>Венерология!I27</f>
        <v>879999</v>
      </c>
      <c r="H27" s="295">
        <f>'Паллиативная МП'!H27</f>
        <v>10790761.48</v>
      </c>
      <c r="I27" s="295">
        <f>Психотерапия!Q27</f>
        <v>0</v>
      </c>
      <c r="J27" s="295">
        <f>Наркология!Q27</f>
        <v>1398114.45</v>
      </c>
      <c r="K27" s="296">
        <f>Фтизиатрия!K27</f>
        <v>1508988.75</v>
      </c>
    </row>
    <row r="28" spans="1:11" x14ac:dyDescent="0.2">
      <c r="A28" s="389">
        <v>20</v>
      </c>
      <c r="B28" s="293" t="s">
        <v>74</v>
      </c>
      <c r="C28" s="379" t="s">
        <v>75</v>
      </c>
      <c r="D28" s="297">
        <f t="shared" si="2"/>
        <v>46155562.439999998</v>
      </c>
      <c r="E28" s="372">
        <f>Долечивание!I28</f>
        <v>0</v>
      </c>
      <c r="F28" s="33">
        <f>'Кибер-нож'!K28</f>
        <v>0</v>
      </c>
      <c r="G28" s="295">
        <f>Венерология!I28</f>
        <v>3504072.5999999996</v>
      </c>
      <c r="H28" s="295">
        <f>'Паллиативная МП'!H28</f>
        <v>11560979.039999999</v>
      </c>
      <c r="I28" s="295">
        <f>Психотерапия!Q28</f>
        <v>13873032.1</v>
      </c>
      <c r="J28" s="295">
        <f>Наркология!Q28</f>
        <v>13696504.949999999</v>
      </c>
      <c r="K28" s="296">
        <f>Фтизиатрия!K28</f>
        <v>3520973.75</v>
      </c>
    </row>
    <row r="29" spans="1:11" x14ac:dyDescent="0.2">
      <c r="A29" s="389">
        <v>21</v>
      </c>
      <c r="B29" s="295" t="s">
        <v>76</v>
      </c>
      <c r="C29" s="379" t="s">
        <v>38</v>
      </c>
      <c r="D29" s="297">
        <f t="shared" si="2"/>
        <v>58798895.909999996</v>
      </c>
      <c r="E29" s="372">
        <f>Долечивание!I29</f>
        <v>0</v>
      </c>
      <c r="F29" s="33">
        <f>'Кибер-нож'!K29</f>
        <v>0</v>
      </c>
      <c r="G29" s="295">
        <f>Венерология!I29</f>
        <v>2191924.77</v>
      </c>
      <c r="H29" s="295">
        <f>'Паллиативная МП'!H29</f>
        <v>17513886.740000002</v>
      </c>
      <c r="I29" s="295">
        <f>Психотерапия!Q29</f>
        <v>12053215.67</v>
      </c>
      <c r="J29" s="295">
        <f>Наркология!Q29</f>
        <v>27039868.73</v>
      </c>
      <c r="K29" s="296">
        <f>Фтизиатрия!K29</f>
        <v>0</v>
      </c>
    </row>
    <row r="30" spans="1:11" x14ac:dyDescent="0.2">
      <c r="A30" s="389">
        <v>22</v>
      </c>
      <c r="B30" s="298" t="s">
        <v>77</v>
      </c>
      <c r="C30" s="379" t="s">
        <v>78</v>
      </c>
      <c r="D30" s="297">
        <f t="shared" si="2"/>
        <v>0</v>
      </c>
      <c r="E30" s="372">
        <f>Долечивание!I30</f>
        <v>0</v>
      </c>
      <c r="F30" s="33">
        <f>'Кибер-нож'!K30</f>
        <v>0</v>
      </c>
      <c r="G30" s="295">
        <f>Венерология!I30</f>
        <v>0</v>
      </c>
      <c r="H30" s="295">
        <f>'Паллиативная МП'!H30</f>
        <v>0</v>
      </c>
      <c r="I30" s="295">
        <f>Психотерапия!Q30</f>
        <v>0</v>
      </c>
      <c r="J30" s="295">
        <f>Наркология!Q30</f>
        <v>0</v>
      </c>
      <c r="K30" s="296">
        <f>Фтизиатрия!K30</f>
        <v>0</v>
      </c>
    </row>
    <row r="31" spans="1:11" x14ac:dyDescent="0.2">
      <c r="A31" s="389">
        <v>23</v>
      </c>
      <c r="B31" s="375" t="s">
        <v>79</v>
      </c>
      <c r="C31" s="379" t="s">
        <v>80</v>
      </c>
      <c r="D31" s="297">
        <f t="shared" si="2"/>
        <v>0</v>
      </c>
      <c r="E31" s="372">
        <f>Долечивание!I31</f>
        <v>0</v>
      </c>
      <c r="F31" s="33">
        <f>'Кибер-нож'!K31</f>
        <v>0</v>
      </c>
      <c r="G31" s="295">
        <f>Венерология!I31</f>
        <v>0</v>
      </c>
      <c r="H31" s="295">
        <f>'Паллиативная МП'!H31</f>
        <v>0</v>
      </c>
      <c r="I31" s="295">
        <f>Психотерапия!Q31</f>
        <v>0</v>
      </c>
      <c r="J31" s="295">
        <f>Наркология!Q31</f>
        <v>0</v>
      </c>
      <c r="K31" s="296">
        <f>Фтизиатрия!K31</f>
        <v>0</v>
      </c>
    </row>
    <row r="32" spans="1:11" ht="27" customHeight="1" x14ac:dyDescent="0.2">
      <c r="A32" s="389">
        <v>24</v>
      </c>
      <c r="B32" s="375" t="s">
        <v>81</v>
      </c>
      <c r="C32" s="379" t="s">
        <v>82</v>
      </c>
      <c r="D32" s="297">
        <f t="shared" si="2"/>
        <v>0</v>
      </c>
      <c r="E32" s="372">
        <f>Долечивание!I32</f>
        <v>0</v>
      </c>
      <c r="F32" s="33">
        <f>'Кибер-нож'!K32</f>
        <v>0</v>
      </c>
      <c r="G32" s="295">
        <f>Венерология!I32</f>
        <v>0</v>
      </c>
      <c r="H32" s="295">
        <f>'Паллиативная МП'!H32</f>
        <v>0</v>
      </c>
      <c r="I32" s="295">
        <f>Психотерапия!Q32</f>
        <v>0</v>
      </c>
      <c r="J32" s="295">
        <f>Наркология!Q32</f>
        <v>0</v>
      </c>
      <c r="K32" s="296">
        <f>Фтизиатрия!K32</f>
        <v>0</v>
      </c>
    </row>
    <row r="33" spans="1:11" x14ac:dyDescent="0.2">
      <c r="A33" s="389">
        <v>25</v>
      </c>
      <c r="B33" s="293" t="s">
        <v>83</v>
      </c>
      <c r="C33" s="379" t="s">
        <v>84</v>
      </c>
      <c r="D33" s="297">
        <f t="shared" si="2"/>
        <v>61239205.07</v>
      </c>
      <c r="E33" s="372">
        <f>Долечивание!I33</f>
        <v>0</v>
      </c>
      <c r="F33" s="33">
        <f>'Кибер-нож'!K33</f>
        <v>0</v>
      </c>
      <c r="G33" s="295">
        <f>Венерология!I33</f>
        <v>2909803.8</v>
      </c>
      <c r="H33" s="295">
        <f>'Паллиативная МП'!H33</f>
        <v>27056988.16</v>
      </c>
      <c r="I33" s="295">
        <f>Психотерапия!Q33</f>
        <v>23704958.440000001</v>
      </c>
      <c r="J33" s="295">
        <f>Наркология!Q33</f>
        <v>3794114.41</v>
      </c>
      <c r="K33" s="296">
        <f>Фтизиатрия!K33</f>
        <v>3773340.26</v>
      </c>
    </row>
    <row r="34" spans="1:11" x14ac:dyDescent="0.2">
      <c r="A34" s="389">
        <v>26</v>
      </c>
      <c r="B34" s="375" t="s">
        <v>85</v>
      </c>
      <c r="C34" s="379" t="s">
        <v>86</v>
      </c>
      <c r="D34" s="297">
        <f t="shared" si="2"/>
        <v>3415784.76</v>
      </c>
      <c r="E34" s="372">
        <f>Долечивание!I34</f>
        <v>0</v>
      </c>
      <c r="F34" s="33">
        <f>'Кибер-нож'!K34</f>
        <v>0</v>
      </c>
      <c r="G34" s="295">
        <f>Венерология!I34</f>
        <v>0</v>
      </c>
      <c r="H34" s="295">
        <f>'Паллиативная МП'!H34</f>
        <v>3415784.76</v>
      </c>
      <c r="I34" s="295">
        <f>Психотерапия!Q34</f>
        <v>0</v>
      </c>
      <c r="J34" s="295">
        <f>Наркология!Q34</f>
        <v>0</v>
      </c>
      <c r="K34" s="296">
        <f>Фтизиатрия!K34</f>
        <v>0</v>
      </c>
    </row>
    <row r="35" spans="1:11" x14ac:dyDescent="0.2">
      <c r="A35" s="389">
        <v>27</v>
      </c>
      <c r="B35" s="293" t="s">
        <v>87</v>
      </c>
      <c r="C35" s="379" t="s">
        <v>88</v>
      </c>
      <c r="D35" s="297">
        <f t="shared" si="2"/>
        <v>0</v>
      </c>
      <c r="E35" s="372">
        <f>Долечивание!I35</f>
        <v>0</v>
      </c>
      <c r="F35" s="33">
        <f>'Кибер-нож'!K35</f>
        <v>0</v>
      </c>
      <c r="G35" s="295">
        <f>Венерология!I35</f>
        <v>0</v>
      </c>
      <c r="H35" s="295">
        <f>'Паллиативная МП'!H35</f>
        <v>0</v>
      </c>
      <c r="I35" s="295">
        <f>Психотерапия!Q35</f>
        <v>0</v>
      </c>
      <c r="J35" s="295">
        <f>Наркология!Q35</f>
        <v>0</v>
      </c>
      <c r="K35" s="296">
        <f>Фтизиатрия!K35</f>
        <v>0</v>
      </c>
    </row>
    <row r="36" spans="1:11" x14ac:dyDescent="0.2">
      <c r="A36" s="389">
        <v>28</v>
      </c>
      <c r="B36" s="295" t="s">
        <v>89</v>
      </c>
      <c r="C36" s="383" t="s">
        <v>315</v>
      </c>
      <c r="D36" s="297">
        <f t="shared" si="2"/>
        <v>0</v>
      </c>
      <c r="E36" s="372">
        <f>Долечивание!I36</f>
        <v>0</v>
      </c>
      <c r="F36" s="33">
        <f>'Кибер-нож'!K36</f>
        <v>0</v>
      </c>
      <c r="G36" s="295">
        <f>Венерология!I36</f>
        <v>0</v>
      </c>
      <c r="H36" s="295">
        <f>'Паллиативная МП'!H36</f>
        <v>0</v>
      </c>
      <c r="I36" s="295">
        <f>Психотерапия!Q36</f>
        <v>0</v>
      </c>
      <c r="J36" s="295">
        <f>Наркология!Q36</f>
        <v>0</v>
      </c>
      <c r="K36" s="296">
        <f>Фтизиатрия!K36</f>
        <v>0</v>
      </c>
    </row>
    <row r="37" spans="1:11" x14ac:dyDescent="0.2">
      <c r="A37" s="389">
        <v>29</v>
      </c>
      <c r="B37" s="295" t="s">
        <v>90</v>
      </c>
      <c r="C37" s="379" t="s">
        <v>39</v>
      </c>
      <c r="D37" s="297">
        <f t="shared" si="2"/>
        <v>54312101.550000004</v>
      </c>
      <c r="E37" s="372">
        <f>Долечивание!I37</f>
        <v>0</v>
      </c>
      <c r="F37" s="33">
        <f>'Кибер-нож'!K37</f>
        <v>0</v>
      </c>
      <c r="G37" s="295">
        <f>Венерология!I37</f>
        <v>2966055.87</v>
      </c>
      <c r="H37" s="295">
        <f>'Паллиативная МП'!H37</f>
        <v>19219372.34</v>
      </c>
      <c r="I37" s="295">
        <f>Психотерапия!Q37</f>
        <v>10653273.1</v>
      </c>
      <c r="J37" s="295">
        <f>Наркология!Q37</f>
        <v>21473400.240000002</v>
      </c>
      <c r="K37" s="296">
        <f>Фтизиатрия!K37</f>
        <v>0</v>
      </c>
    </row>
    <row r="38" spans="1:11" x14ac:dyDescent="0.2">
      <c r="A38" s="389">
        <v>30</v>
      </c>
      <c r="B38" s="293" t="s">
        <v>91</v>
      </c>
      <c r="C38" s="379" t="s">
        <v>37</v>
      </c>
      <c r="D38" s="297">
        <f t="shared" ref="D38:D68" si="3">E38+F38+G38+H38+I38+J38+K38</f>
        <v>59716355.510000005</v>
      </c>
      <c r="E38" s="372">
        <f>Долечивание!I38</f>
        <v>0</v>
      </c>
      <c r="F38" s="33">
        <f>'Кибер-нож'!K38</f>
        <v>0</v>
      </c>
      <c r="G38" s="295">
        <f>Венерология!I38</f>
        <v>0</v>
      </c>
      <c r="H38" s="295">
        <f>'Паллиативная МП'!H38</f>
        <v>18602901.100000001</v>
      </c>
      <c r="I38" s="295">
        <f>Психотерапия!Q38</f>
        <v>0</v>
      </c>
      <c r="J38" s="295">
        <f>Наркология!Q38</f>
        <v>41113454.410000004</v>
      </c>
      <c r="K38" s="296">
        <f>Фтизиатрия!K38</f>
        <v>0</v>
      </c>
    </row>
    <row r="39" spans="1:11" x14ac:dyDescent="0.2">
      <c r="A39" s="389">
        <v>31</v>
      </c>
      <c r="B39" s="293" t="s">
        <v>92</v>
      </c>
      <c r="C39" s="379" t="s">
        <v>16</v>
      </c>
      <c r="D39" s="297">
        <f t="shared" si="3"/>
        <v>22784578.439999998</v>
      </c>
      <c r="E39" s="372">
        <f>Долечивание!I39</f>
        <v>0</v>
      </c>
      <c r="F39" s="33">
        <f>'Кибер-нож'!K39</f>
        <v>0</v>
      </c>
      <c r="G39" s="295">
        <f>Венерология!I39</f>
        <v>1280242.2</v>
      </c>
      <c r="H39" s="295">
        <f>'Паллиативная МП'!H39</f>
        <v>10374708.5</v>
      </c>
      <c r="I39" s="295">
        <f>Психотерапия!Q39</f>
        <v>0</v>
      </c>
      <c r="J39" s="295">
        <f>Наркология!Q39</f>
        <v>8614646.4900000002</v>
      </c>
      <c r="K39" s="296">
        <f>Фтизиатрия!K39</f>
        <v>2514981.25</v>
      </c>
    </row>
    <row r="40" spans="1:11" x14ac:dyDescent="0.2">
      <c r="A40" s="389">
        <v>32</v>
      </c>
      <c r="B40" s="375" t="s">
        <v>93</v>
      </c>
      <c r="C40" s="379" t="s">
        <v>21</v>
      </c>
      <c r="D40" s="297">
        <f t="shared" si="3"/>
        <v>38458080.019999996</v>
      </c>
      <c r="E40" s="372">
        <f>Долечивание!I40</f>
        <v>0</v>
      </c>
      <c r="F40" s="33">
        <f>'Кибер-нож'!K40</f>
        <v>0</v>
      </c>
      <c r="G40" s="295">
        <f>Венерология!I40</f>
        <v>3578513.7</v>
      </c>
      <c r="H40" s="295">
        <f>'Паллиативная МП'!H40</f>
        <v>16940156.34</v>
      </c>
      <c r="I40" s="295">
        <f>Психотерапия!Q40</f>
        <v>0</v>
      </c>
      <c r="J40" s="295">
        <f>Наркология!Q40</f>
        <v>17939409.98</v>
      </c>
      <c r="K40" s="296">
        <f>Фтизиатрия!K40</f>
        <v>0</v>
      </c>
    </row>
    <row r="41" spans="1:11" x14ac:dyDescent="0.2">
      <c r="A41" s="389">
        <v>33</v>
      </c>
      <c r="B41" s="293" t="s">
        <v>94</v>
      </c>
      <c r="C41" s="379" t="s">
        <v>24</v>
      </c>
      <c r="D41" s="297">
        <f t="shared" si="3"/>
        <v>20630267.030000001</v>
      </c>
      <c r="E41" s="372">
        <f>Долечивание!I41</f>
        <v>0</v>
      </c>
      <c r="F41" s="33">
        <f>'Кибер-нож'!K41</f>
        <v>0</v>
      </c>
      <c r="G41" s="295">
        <f>Венерология!I41</f>
        <v>1134171.3</v>
      </c>
      <c r="H41" s="295">
        <f>'Паллиативная МП'!H41</f>
        <v>9583365</v>
      </c>
      <c r="I41" s="295">
        <f>Психотерапия!Q41</f>
        <v>0</v>
      </c>
      <c r="J41" s="295">
        <f>Наркология!Q41</f>
        <v>7397749.4799999995</v>
      </c>
      <c r="K41" s="296">
        <f>Фтизиатрия!K41</f>
        <v>2514981.25</v>
      </c>
    </row>
    <row r="42" spans="1:11" x14ac:dyDescent="0.2">
      <c r="A42" s="389">
        <v>34</v>
      </c>
      <c r="B42" s="293" t="s">
        <v>95</v>
      </c>
      <c r="C42" s="379" t="s">
        <v>219</v>
      </c>
      <c r="D42" s="297">
        <f t="shared" si="3"/>
        <v>58864609.219999999</v>
      </c>
      <c r="E42" s="372">
        <f>Долечивание!I42</f>
        <v>0</v>
      </c>
      <c r="F42" s="33">
        <f>'Кибер-нож'!K42</f>
        <v>0</v>
      </c>
      <c r="G42" s="295">
        <f>Венерология!I42</f>
        <v>2666352.2999999998</v>
      </c>
      <c r="H42" s="295">
        <f>'Паллиативная МП'!H42</f>
        <v>12628387.859999999</v>
      </c>
      <c r="I42" s="295">
        <f>Психотерапия!Q42</f>
        <v>13863246.85</v>
      </c>
      <c r="J42" s="295">
        <f>Наркология!Q42</f>
        <v>22161678.460000001</v>
      </c>
      <c r="K42" s="296">
        <f>Фтизиатрия!K42</f>
        <v>7544943.75</v>
      </c>
    </row>
    <row r="43" spans="1:11" x14ac:dyDescent="0.2">
      <c r="A43" s="389">
        <v>35</v>
      </c>
      <c r="B43" s="372" t="s">
        <v>96</v>
      </c>
      <c r="C43" s="379" t="s">
        <v>220</v>
      </c>
      <c r="D43" s="297">
        <f t="shared" si="3"/>
        <v>17761694.93</v>
      </c>
      <c r="E43" s="372">
        <f>Долечивание!I43</f>
        <v>0</v>
      </c>
      <c r="F43" s="33">
        <f>'Кибер-нож'!K43</f>
        <v>0</v>
      </c>
      <c r="G43" s="295">
        <f>Венерология!I43</f>
        <v>1135064.7</v>
      </c>
      <c r="H43" s="295">
        <f>'Паллиативная МП'!H43</f>
        <v>9583365</v>
      </c>
      <c r="I43" s="295">
        <f>Психотерапия!Q43</f>
        <v>2940383.27</v>
      </c>
      <c r="J43" s="295">
        <f>Наркология!Q43</f>
        <v>2090896.96</v>
      </c>
      <c r="K43" s="296">
        <f>Фтизиатрия!K43</f>
        <v>2011985</v>
      </c>
    </row>
    <row r="44" spans="1:11" x14ac:dyDescent="0.2">
      <c r="A44" s="389">
        <v>36</v>
      </c>
      <c r="B44" s="293" t="s">
        <v>97</v>
      </c>
      <c r="C44" s="379" t="s">
        <v>221</v>
      </c>
      <c r="D44" s="297">
        <f t="shared" si="3"/>
        <v>13745074.159999998</v>
      </c>
      <c r="E44" s="372">
        <f>Долечивание!I44</f>
        <v>0</v>
      </c>
      <c r="F44" s="33">
        <f>'Кибер-нож'!K44</f>
        <v>0</v>
      </c>
      <c r="G44" s="295">
        <f>Венерология!I44</f>
        <v>576689.69999999995</v>
      </c>
      <c r="H44" s="295">
        <f>'Паллиативная МП'!H44</f>
        <v>10128608.76</v>
      </c>
      <c r="I44" s="295">
        <f>Психотерапия!Q44</f>
        <v>0</v>
      </c>
      <c r="J44" s="295">
        <f>Наркология!Q44</f>
        <v>1228989.2</v>
      </c>
      <c r="K44" s="296">
        <f>Фтизиатрия!K44</f>
        <v>1810786.5</v>
      </c>
    </row>
    <row r="45" spans="1:11" x14ac:dyDescent="0.2">
      <c r="A45" s="389">
        <v>37</v>
      </c>
      <c r="B45" s="293" t="s">
        <v>98</v>
      </c>
      <c r="C45" s="42" t="s">
        <v>23</v>
      </c>
      <c r="D45" s="297">
        <f t="shared" si="3"/>
        <v>16506304.08</v>
      </c>
      <c r="E45" s="372">
        <f>Долечивание!I45</f>
        <v>0</v>
      </c>
      <c r="F45" s="33">
        <f>'Кибер-нож'!K45</f>
        <v>0</v>
      </c>
      <c r="G45" s="295">
        <f>Венерология!I45</f>
        <v>1014455.7</v>
      </c>
      <c r="H45" s="295">
        <f>'Паллиативная МП'!H45</f>
        <v>9583365</v>
      </c>
      <c r="I45" s="295">
        <f>Психотерапия!Q45</f>
        <v>0</v>
      </c>
      <c r="J45" s="295">
        <f>Наркология!Q45</f>
        <v>2537540.12</v>
      </c>
      <c r="K45" s="296">
        <f>Фтизиатрия!K45</f>
        <v>3370943.26</v>
      </c>
    </row>
    <row r="46" spans="1:11" x14ac:dyDescent="0.2">
      <c r="A46" s="389">
        <v>38</v>
      </c>
      <c r="B46" s="375" t="s">
        <v>99</v>
      </c>
      <c r="C46" s="379" t="s">
        <v>20</v>
      </c>
      <c r="D46" s="297">
        <f t="shared" si="3"/>
        <v>13882896.559999999</v>
      </c>
      <c r="E46" s="372">
        <f>Долечивание!I46</f>
        <v>0</v>
      </c>
      <c r="F46" s="33">
        <f>'Кибер-нож'!K46</f>
        <v>0</v>
      </c>
      <c r="G46" s="295">
        <f>Венерология!I46</f>
        <v>922435.5</v>
      </c>
      <c r="H46" s="295">
        <f>'Паллиативная МП'!H46</f>
        <v>9583365</v>
      </c>
      <c r="I46" s="295">
        <f>Психотерапия!Q46</f>
        <v>0</v>
      </c>
      <c r="J46" s="295">
        <f>Наркология!Q46</f>
        <v>1486211.3599999999</v>
      </c>
      <c r="K46" s="296">
        <f>Фтизиатрия!K46</f>
        <v>1890884.7000000002</v>
      </c>
    </row>
    <row r="47" spans="1:11" x14ac:dyDescent="0.2">
      <c r="A47" s="389">
        <v>39</v>
      </c>
      <c r="B47" s="293" t="s">
        <v>100</v>
      </c>
      <c r="C47" s="379" t="s">
        <v>101</v>
      </c>
      <c r="D47" s="297">
        <f t="shared" si="3"/>
        <v>0</v>
      </c>
      <c r="E47" s="372">
        <f>Долечивание!I47</f>
        <v>0</v>
      </c>
      <c r="F47" s="33">
        <f>'Кибер-нож'!K47</f>
        <v>0</v>
      </c>
      <c r="G47" s="295">
        <f>Венерология!I47</f>
        <v>0</v>
      </c>
      <c r="H47" s="295">
        <f>'Паллиативная МП'!H47</f>
        <v>0</v>
      </c>
      <c r="I47" s="295">
        <f>Психотерапия!Q47</f>
        <v>0</v>
      </c>
      <c r="J47" s="295">
        <f>Наркология!Q47</f>
        <v>0</v>
      </c>
      <c r="K47" s="296">
        <f>Фтизиатрия!K47</f>
        <v>0</v>
      </c>
    </row>
    <row r="48" spans="1:11" x14ac:dyDescent="0.2">
      <c r="A48" s="389">
        <v>40</v>
      </c>
      <c r="B48" s="298" t="s">
        <v>102</v>
      </c>
      <c r="C48" s="379" t="s">
        <v>103</v>
      </c>
      <c r="D48" s="297">
        <f t="shared" si="3"/>
        <v>43308991.170000002</v>
      </c>
      <c r="E48" s="372">
        <f>Долечивание!I48</f>
        <v>0</v>
      </c>
      <c r="F48" s="33">
        <f>'Кибер-нож'!K48</f>
        <v>0</v>
      </c>
      <c r="G48" s="295">
        <f>Венерология!I48</f>
        <v>3936288.27</v>
      </c>
      <c r="H48" s="295">
        <f>'Паллиативная МП'!H48</f>
        <v>18707032.259999998</v>
      </c>
      <c r="I48" s="295">
        <f>Психотерапия!Q48</f>
        <v>0</v>
      </c>
      <c r="J48" s="295">
        <f>Наркология!Q48</f>
        <v>20665670.640000001</v>
      </c>
      <c r="K48" s="296">
        <f>Фтизиатрия!K48</f>
        <v>0</v>
      </c>
    </row>
    <row r="49" spans="1:11" x14ac:dyDescent="0.2">
      <c r="A49" s="389">
        <v>41</v>
      </c>
      <c r="B49" s="293" t="s">
        <v>104</v>
      </c>
      <c r="C49" s="379" t="s">
        <v>226</v>
      </c>
      <c r="D49" s="297">
        <f t="shared" si="3"/>
        <v>19002342.399999999</v>
      </c>
      <c r="E49" s="372">
        <f>Долечивание!I49</f>
        <v>0</v>
      </c>
      <c r="F49" s="33">
        <f>'Кибер-нож'!K49</f>
        <v>0</v>
      </c>
      <c r="G49" s="295">
        <f>Венерология!I49</f>
        <v>1206536.7</v>
      </c>
      <c r="H49" s="295">
        <f>'Паллиативная МП'!H49</f>
        <v>10735758</v>
      </c>
      <c r="I49" s="295">
        <f>Психотерапия!Q49</f>
        <v>2940383.27</v>
      </c>
      <c r="J49" s="295">
        <f>Наркология!Q49</f>
        <v>2107679.4300000002</v>
      </c>
      <c r="K49" s="296">
        <f>Фтизиатрия!K49</f>
        <v>2011985</v>
      </c>
    </row>
    <row r="50" spans="1:11" x14ac:dyDescent="0.2">
      <c r="A50" s="389">
        <v>42</v>
      </c>
      <c r="B50" s="293" t="s">
        <v>105</v>
      </c>
      <c r="C50" s="379" t="s">
        <v>2</v>
      </c>
      <c r="D50" s="297">
        <f t="shared" si="3"/>
        <v>57438520.239999995</v>
      </c>
      <c r="E50" s="372">
        <f>Долечивание!I50</f>
        <v>0</v>
      </c>
      <c r="F50" s="33">
        <f>'Кибер-нож'!K50</f>
        <v>0</v>
      </c>
      <c r="G50" s="295">
        <f>Венерология!I50</f>
        <v>4125590.1</v>
      </c>
      <c r="H50" s="295">
        <f>'Паллиативная МП'!H50</f>
        <v>22798268.059999999</v>
      </c>
      <c r="I50" s="295">
        <f>Психотерапия!Q50</f>
        <v>0</v>
      </c>
      <c r="J50" s="295">
        <f>Наркология!Q50</f>
        <v>26490692.079999998</v>
      </c>
      <c r="K50" s="296">
        <f>Фтизиатрия!K50</f>
        <v>4023970</v>
      </c>
    </row>
    <row r="51" spans="1:11" x14ac:dyDescent="0.2">
      <c r="A51" s="389">
        <v>43</v>
      </c>
      <c r="B51" s="375" t="s">
        <v>106</v>
      </c>
      <c r="C51" s="379" t="s">
        <v>3</v>
      </c>
      <c r="D51" s="297">
        <f t="shared" si="3"/>
        <v>14554242.729999999</v>
      </c>
      <c r="E51" s="372">
        <f>Долечивание!I51</f>
        <v>0</v>
      </c>
      <c r="F51" s="33">
        <f>'Кибер-нож'!K51</f>
        <v>0</v>
      </c>
      <c r="G51" s="295">
        <f>Венерология!I51</f>
        <v>1034557.2</v>
      </c>
      <c r="H51" s="295">
        <f>'Паллиативная МП'!H51</f>
        <v>9583365</v>
      </c>
      <c r="I51" s="295">
        <f>Психотерапия!Q51</f>
        <v>0</v>
      </c>
      <c r="J51" s="295">
        <f>Наркология!Q51</f>
        <v>1673705.79</v>
      </c>
      <c r="K51" s="296">
        <f>Фтизиатрия!K51</f>
        <v>2262614.7400000002</v>
      </c>
    </row>
    <row r="52" spans="1:11" x14ac:dyDescent="0.2">
      <c r="A52" s="389">
        <v>44</v>
      </c>
      <c r="B52" s="375" t="s">
        <v>107</v>
      </c>
      <c r="C52" s="379" t="s">
        <v>222</v>
      </c>
      <c r="D52" s="297">
        <f t="shared" si="3"/>
        <v>29226122.839999996</v>
      </c>
      <c r="E52" s="372">
        <f>Долечивание!I52</f>
        <v>0</v>
      </c>
      <c r="F52" s="33">
        <f>'Кибер-нож'!K52</f>
        <v>0</v>
      </c>
      <c r="G52" s="295">
        <f>Венерология!I52</f>
        <v>1132831.2</v>
      </c>
      <c r="H52" s="295">
        <f>'Паллиативная МП'!H52</f>
        <v>9583365</v>
      </c>
      <c r="I52" s="295">
        <f>Психотерапия!Q52</f>
        <v>13863246.85</v>
      </c>
      <c r="J52" s="295">
        <f>Наркология!Q52</f>
        <v>2131698.54</v>
      </c>
      <c r="K52" s="296">
        <f>Фтизиатрия!K52</f>
        <v>2514981.25</v>
      </c>
    </row>
    <row r="53" spans="1:11" x14ac:dyDescent="0.2">
      <c r="A53" s="389">
        <v>45</v>
      </c>
      <c r="B53" s="293" t="s">
        <v>108</v>
      </c>
      <c r="C53" s="379" t="s">
        <v>0</v>
      </c>
      <c r="D53" s="297">
        <f t="shared" si="3"/>
        <v>32030901.759999998</v>
      </c>
      <c r="E53" s="372">
        <f>Долечивание!I53</f>
        <v>0</v>
      </c>
      <c r="F53" s="33">
        <f>'Кибер-нож'!K53</f>
        <v>0</v>
      </c>
      <c r="G53" s="295">
        <f>Венерология!I53</f>
        <v>1019369.4</v>
      </c>
      <c r="H53" s="295">
        <f>'Паллиативная МП'!H53</f>
        <v>11219116.16</v>
      </c>
      <c r="I53" s="295">
        <f>Психотерапия!Q53</f>
        <v>0</v>
      </c>
      <c r="J53" s="295">
        <f>Наркология!Q53</f>
        <v>16019075.939999999</v>
      </c>
      <c r="K53" s="296">
        <f>Фтизиатрия!K53</f>
        <v>3773340.26</v>
      </c>
    </row>
    <row r="54" spans="1:11" x14ac:dyDescent="0.2">
      <c r="A54" s="389">
        <v>46</v>
      </c>
      <c r="B54" s="375" t="s">
        <v>109</v>
      </c>
      <c r="C54" s="379" t="s">
        <v>4</v>
      </c>
      <c r="D54" s="297">
        <f t="shared" si="3"/>
        <v>13009011.5</v>
      </c>
      <c r="E54" s="372">
        <f>Долечивание!I54</f>
        <v>0</v>
      </c>
      <c r="F54" s="33">
        <f>'Кибер-нож'!K54</f>
        <v>0</v>
      </c>
      <c r="G54" s="295">
        <f>Венерология!I54</f>
        <v>562842</v>
      </c>
      <c r="H54" s="295">
        <f>'Паллиативная МП'!H54</f>
        <v>9828473.8000000007</v>
      </c>
      <c r="I54" s="295">
        <f>Психотерапия!Q54</f>
        <v>0</v>
      </c>
      <c r="J54" s="295">
        <f>Наркология!Q54</f>
        <v>1108706.95</v>
      </c>
      <c r="K54" s="296">
        <f>Фтизиатрия!K54</f>
        <v>1508988.75</v>
      </c>
    </row>
    <row r="55" spans="1:11" x14ac:dyDescent="0.2">
      <c r="A55" s="389">
        <v>47</v>
      </c>
      <c r="B55" s="293" t="s">
        <v>110</v>
      </c>
      <c r="C55" s="379" t="s">
        <v>1</v>
      </c>
      <c r="D55" s="297">
        <f t="shared" si="3"/>
        <v>15694264.800000001</v>
      </c>
      <c r="E55" s="372">
        <f>Долечивание!I55</f>
        <v>0</v>
      </c>
      <c r="F55" s="33">
        <f>'Кибер-нож'!K55</f>
        <v>0</v>
      </c>
      <c r="G55" s="295">
        <f>Венерология!I55</f>
        <v>1136404.8</v>
      </c>
      <c r="H55" s="295">
        <f>'Паллиативная МП'!H55</f>
        <v>10317233.619999999</v>
      </c>
      <c r="I55" s="295">
        <f>Психотерапия!Q55</f>
        <v>0</v>
      </c>
      <c r="J55" s="295">
        <f>Наркология!Q55</f>
        <v>1725645.13</v>
      </c>
      <c r="K55" s="296">
        <f>Фтизиатрия!K55</f>
        <v>2514981.25</v>
      </c>
    </row>
    <row r="56" spans="1:11" x14ac:dyDescent="0.2">
      <c r="A56" s="389">
        <v>48</v>
      </c>
      <c r="B56" s="375" t="s">
        <v>111</v>
      </c>
      <c r="C56" s="379" t="s">
        <v>223</v>
      </c>
      <c r="D56" s="297">
        <f t="shared" si="3"/>
        <v>18210401.950000003</v>
      </c>
      <c r="E56" s="372">
        <f>Долечивание!I56</f>
        <v>0</v>
      </c>
      <c r="F56" s="33">
        <f>'Кибер-нож'!K56</f>
        <v>0</v>
      </c>
      <c r="G56" s="295">
        <f>Венерология!I56</f>
        <v>1250313.3</v>
      </c>
      <c r="H56" s="295">
        <f>'Паллиативная МП'!H56</f>
        <v>10267115.4</v>
      </c>
      <c r="I56" s="295">
        <f>Психотерапия!Q56</f>
        <v>0</v>
      </c>
      <c r="J56" s="295">
        <f>Наркология!Q56</f>
        <v>2769602.5</v>
      </c>
      <c r="K56" s="296">
        <f>Фтизиатрия!K56</f>
        <v>3923370.75</v>
      </c>
    </row>
    <row r="57" spans="1:11" x14ac:dyDescent="0.2">
      <c r="A57" s="389">
        <v>49</v>
      </c>
      <c r="B57" s="375" t="s">
        <v>112</v>
      </c>
      <c r="C57" s="379" t="s">
        <v>25</v>
      </c>
      <c r="D57" s="297">
        <f t="shared" si="3"/>
        <v>65706382.350000001</v>
      </c>
      <c r="E57" s="372">
        <f>Долечивание!I57</f>
        <v>0</v>
      </c>
      <c r="F57" s="33">
        <f>'Кибер-нож'!K57</f>
        <v>0</v>
      </c>
      <c r="G57" s="295">
        <f>Венерология!I57</f>
        <v>4816766.0999999996</v>
      </c>
      <c r="H57" s="295">
        <f>'Паллиативная МП'!H57</f>
        <v>18591127.420000002</v>
      </c>
      <c r="I57" s="295">
        <f>Психотерапия!Q57</f>
        <v>0</v>
      </c>
      <c r="J57" s="295">
        <f>Наркология!Q57</f>
        <v>34753545.079999998</v>
      </c>
      <c r="K57" s="296">
        <f>Фтизиатрия!K57</f>
        <v>7544943.75</v>
      </c>
    </row>
    <row r="58" spans="1:11" x14ac:dyDescent="0.2">
      <c r="A58" s="389">
        <v>50</v>
      </c>
      <c r="B58" s="375" t="s">
        <v>113</v>
      </c>
      <c r="C58" s="379" t="s">
        <v>224</v>
      </c>
      <c r="D58" s="297">
        <f t="shared" si="3"/>
        <v>14284635.49</v>
      </c>
      <c r="E58" s="372">
        <f>Долечивание!I58</f>
        <v>0</v>
      </c>
      <c r="F58" s="33">
        <f>'Кибер-нож'!K58</f>
        <v>0</v>
      </c>
      <c r="G58" s="295">
        <f>Венерология!I58</f>
        <v>936729.9</v>
      </c>
      <c r="H58" s="295">
        <f>'Паллиативная МП'!H58</f>
        <v>9966009.8000000007</v>
      </c>
      <c r="I58" s="295">
        <f>Психотерапия!Q58</f>
        <v>0</v>
      </c>
      <c r="J58" s="295">
        <f>Наркология!Q58</f>
        <v>1320479.5499999998</v>
      </c>
      <c r="K58" s="296">
        <f>Фтизиатрия!K58</f>
        <v>2061416.24</v>
      </c>
    </row>
    <row r="59" spans="1:11" x14ac:dyDescent="0.2">
      <c r="A59" s="389">
        <v>51</v>
      </c>
      <c r="B59" s="375" t="s">
        <v>228</v>
      </c>
      <c r="C59" s="379" t="s">
        <v>227</v>
      </c>
      <c r="D59" s="297">
        <f t="shared" si="3"/>
        <v>0</v>
      </c>
      <c r="E59" s="372">
        <f>Долечивание!I59</f>
        <v>0</v>
      </c>
      <c r="F59" s="33">
        <f>'Кибер-нож'!K59</f>
        <v>0</v>
      </c>
      <c r="G59" s="295">
        <f>Венерология!I59</f>
        <v>0</v>
      </c>
      <c r="H59" s="295">
        <f>'Паллиативная МП'!H59</f>
        <v>0</v>
      </c>
      <c r="I59" s="295">
        <f>Психотерапия!Q59</f>
        <v>0</v>
      </c>
      <c r="J59" s="295">
        <f>Наркология!Q59</f>
        <v>0</v>
      </c>
      <c r="K59" s="296">
        <f>Фтизиатрия!K59</f>
        <v>0</v>
      </c>
    </row>
    <row r="60" spans="1:11" x14ac:dyDescent="0.2">
      <c r="A60" s="389">
        <v>52</v>
      </c>
      <c r="B60" s="375" t="s">
        <v>242</v>
      </c>
      <c r="C60" s="41" t="s">
        <v>243</v>
      </c>
      <c r="D60" s="297">
        <f t="shared" si="3"/>
        <v>0</v>
      </c>
      <c r="E60" s="372">
        <f>Долечивание!I60</f>
        <v>0</v>
      </c>
      <c r="F60" s="33">
        <f>'Кибер-нож'!K60</f>
        <v>0</v>
      </c>
      <c r="G60" s="295">
        <f>Венерология!I60</f>
        <v>0</v>
      </c>
      <c r="H60" s="295">
        <f>'Паллиативная МП'!H60</f>
        <v>0</v>
      </c>
      <c r="I60" s="295">
        <f>Психотерапия!Q60</f>
        <v>0</v>
      </c>
      <c r="J60" s="295">
        <f>Наркология!Q60</f>
        <v>0</v>
      </c>
      <c r="K60" s="296">
        <f>Фтизиатрия!K60</f>
        <v>0</v>
      </c>
    </row>
    <row r="61" spans="1:11" ht="24" x14ac:dyDescent="0.2">
      <c r="A61" s="389">
        <v>53</v>
      </c>
      <c r="B61" s="375" t="s">
        <v>114</v>
      </c>
      <c r="C61" s="379" t="s">
        <v>52</v>
      </c>
      <c r="D61" s="297">
        <f t="shared" si="3"/>
        <v>0</v>
      </c>
      <c r="E61" s="372">
        <f>Долечивание!I61</f>
        <v>0</v>
      </c>
      <c r="F61" s="33">
        <f>'Кибер-нож'!K61</f>
        <v>0</v>
      </c>
      <c r="G61" s="295">
        <f>Венерология!I61</f>
        <v>0</v>
      </c>
      <c r="H61" s="295">
        <f>'Паллиативная МП'!H61</f>
        <v>0</v>
      </c>
      <c r="I61" s="295">
        <f>Психотерапия!Q61</f>
        <v>0</v>
      </c>
      <c r="J61" s="295">
        <f>Наркология!Q61</f>
        <v>0</v>
      </c>
      <c r="K61" s="296">
        <f>Фтизиатрия!K61</f>
        <v>0</v>
      </c>
    </row>
    <row r="62" spans="1:11" ht="24" x14ac:dyDescent="0.2">
      <c r="A62" s="389">
        <v>54</v>
      </c>
      <c r="B62" s="293" t="s">
        <v>115</v>
      </c>
      <c r="C62" s="379" t="s">
        <v>244</v>
      </c>
      <c r="D62" s="297">
        <f t="shared" si="3"/>
        <v>0</v>
      </c>
      <c r="E62" s="372">
        <f>Долечивание!I62</f>
        <v>0</v>
      </c>
      <c r="F62" s="33">
        <f>'Кибер-нож'!K62</f>
        <v>0</v>
      </c>
      <c r="G62" s="295">
        <f>Венерология!I62</f>
        <v>0</v>
      </c>
      <c r="H62" s="295">
        <f>'Паллиативная МП'!H62</f>
        <v>0</v>
      </c>
      <c r="I62" s="295">
        <f>Психотерапия!Q62</f>
        <v>0</v>
      </c>
      <c r="J62" s="295">
        <f>Наркология!Q62</f>
        <v>0</v>
      </c>
      <c r="K62" s="296">
        <f>Фтизиатрия!K62</f>
        <v>0</v>
      </c>
    </row>
    <row r="63" spans="1:11" ht="24" x14ac:dyDescent="0.2">
      <c r="A63" s="389">
        <v>55</v>
      </c>
      <c r="B63" s="293" t="s">
        <v>116</v>
      </c>
      <c r="C63" s="379" t="s">
        <v>117</v>
      </c>
      <c r="D63" s="297">
        <f t="shared" si="3"/>
        <v>0</v>
      </c>
      <c r="E63" s="372">
        <f>Долечивание!I63</f>
        <v>0</v>
      </c>
      <c r="F63" s="33">
        <f>'Кибер-нож'!K63</f>
        <v>0</v>
      </c>
      <c r="G63" s="295">
        <f>Венерология!I63</f>
        <v>0</v>
      </c>
      <c r="H63" s="295">
        <f>'Паллиативная МП'!H63</f>
        <v>0</v>
      </c>
      <c r="I63" s="295">
        <f>Психотерапия!Q63</f>
        <v>0</v>
      </c>
      <c r="J63" s="295">
        <f>Наркология!Q63</f>
        <v>0</v>
      </c>
      <c r="K63" s="296">
        <f>Фтизиатрия!K63</f>
        <v>0</v>
      </c>
    </row>
    <row r="64" spans="1:11" ht="24" x14ac:dyDescent="0.2">
      <c r="A64" s="389">
        <v>56</v>
      </c>
      <c r="B64" s="293" t="s">
        <v>118</v>
      </c>
      <c r="C64" s="379" t="s">
        <v>245</v>
      </c>
      <c r="D64" s="297">
        <f t="shared" si="3"/>
        <v>1191227.8999999999</v>
      </c>
      <c r="E64" s="372">
        <f>Долечивание!I64</f>
        <v>0</v>
      </c>
      <c r="F64" s="33">
        <f>'Кибер-нож'!K64</f>
        <v>0</v>
      </c>
      <c r="G64" s="295">
        <f>Венерология!I64</f>
        <v>0</v>
      </c>
      <c r="H64" s="295">
        <f>'Паллиативная МП'!H64</f>
        <v>1191227.8999999999</v>
      </c>
      <c r="I64" s="295">
        <f>Психотерапия!Q64</f>
        <v>0</v>
      </c>
      <c r="J64" s="295">
        <f>Наркология!Q64</f>
        <v>0</v>
      </c>
      <c r="K64" s="296">
        <f>Фтизиатрия!K64</f>
        <v>0</v>
      </c>
    </row>
    <row r="65" spans="1:11" ht="24" x14ac:dyDescent="0.2">
      <c r="A65" s="389">
        <v>57</v>
      </c>
      <c r="B65" s="375" t="s">
        <v>119</v>
      </c>
      <c r="C65" s="379" t="s">
        <v>280</v>
      </c>
      <c r="D65" s="297">
        <f t="shared" si="3"/>
        <v>0</v>
      </c>
      <c r="E65" s="372">
        <f>Долечивание!I65</f>
        <v>0</v>
      </c>
      <c r="F65" s="33">
        <f>'Кибер-нож'!K65</f>
        <v>0</v>
      </c>
      <c r="G65" s="295">
        <f>Венерология!I65</f>
        <v>0</v>
      </c>
      <c r="H65" s="295">
        <f>'Паллиативная МП'!H65</f>
        <v>0</v>
      </c>
      <c r="I65" s="295">
        <f>Психотерапия!Q65</f>
        <v>0</v>
      </c>
      <c r="J65" s="295">
        <f>Наркология!Q65</f>
        <v>0</v>
      </c>
      <c r="K65" s="296">
        <f>Фтизиатрия!K65</f>
        <v>0</v>
      </c>
    </row>
    <row r="66" spans="1:11" ht="30.75" customHeight="1" x14ac:dyDescent="0.2">
      <c r="A66" s="389">
        <v>58</v>
      </c>
      <c r="B66" s="293" t="s">
        <v>120</v>
      </c>
      <c r="C66" s="379" t="s">
        <v>246</v>
      </c>
      <c r="D66" s="297">
        <f t="shared" si="3"/>
        <v>0</v>
      </c>
      <c r="E66" s="372">
        <f>Долечивание!I66</f>
        <v>0</v>
      </c>
      <c r="F66" s="33">
        <f>'Кибер-нож'!K66</f>
        <v>0</v>
      </c>
      <c r="G66" s="295">
        <f>Венерология!I66</f>
        <v>0</v>
      </c>
      <c r="H66" s="295">
        <f>'Паллиативная МП'!H66</f>
        <v>0</v>
      </c>
      <c r="I66" s="295">
        <f>Психотерапия!Q66</f>
        <v>0</v>
      </c>
      <c r="J66" s="295">
        <f>Наркология!Q66</f>
        <v>0</v>
      </c>
      <c r="K66" s="296">
        <f>Фтизиатрия!K66</f>
        <v>0</v>
      </c>
    </row>
    <row r="67" spans="1:11" ht="24" x14ac:dyDescent="0.2">
      <c r="A67" s="389">
        <v>59</v>
      </c>
      <c r="B67" s="293" t="s">
        <v>121</v>
      </c>
      <c r="C67" s="379" t="s">
        <v>247</v>
      </c>
      <c r="D67" s="297">
        <f t="shared" si="3"/>
        <v>0</v>
      </c>
      <c r="E67" s="372">
        <f>Долечивание!I67</f>
        <v>0</v>
      </c>
      <c r="F67" s="33">
        <f>'Кибер-нож'!K67</f>
        <v>0</v>
      </c>
      <c r="G67" s="295">
        <f>Венерология!I67</f>
        <v>0</v>
      </c>
      <c r="H67" s="295">
        <f>'Паллиативная МП'!H67</f>
        <v>0</v>
      </c>
      <c r="I67" s="295">
        <f>Психотерапия!Q67</f>
        <v>0</v>
      </c>
      <c r="J67" s="295">
        <f>Наркология!Q67</f>
        <v>0</v>
      </c>
      <c r="K67" s="296">
        <f>Фтизиатрия!K67</f>
        <v>0</v>
      </c>
    </row>
    <row r="68" spans="1:11" x14ac:dyDescent="0.2">
      <c r="A68" s="389">
        <v>60</v>
      </c>
      <c r="B68" s="293" t="s">
        <v>122</v>
      </c>
      <c r="C68" s="379" t="s">
        <v>248</v>
      </c>
      <c r="D68" s="297">
        <f t="shared" si="3"/>
        <v>3737162.8600000003</v>
      </c>
      <c r="E68" s="372">
        <f>Долечивание!I68</f>
        <v>0</v>
      </c>
      <c r="F68" s="33">
        <f>'Кибер-нож'!K68</f>
        <v>0</v>
      </c>
      <c r="G68" s="295">
        <f>Венерология!I68</f>
        <v>0</v>
      </c>
      <c r="H68" s="295">
        <f>'Паллиативная МП'!H68</f>
        <v>3737162.8600000003</v>
      </c>
      <c r="I68" s="295">
        <f>Психотерапия!Q68</f>
        <v>0</v>
      </c>
      <c r="J68" s="295">
        <f>Наркология!Q68</f>
        <v>0</v>
      </c>
      <c r="K68" s="296">
        <f>Фтизиатрия!K68</f>
        <v>0</v>
      </c>
    </row>
    <row r="69" spans="1:11" x14ac:dyDescent="0.2">
      <c r="A69" s="389">
        <v>61</v>
      </c>
      <c r="B69" s="293" t="s">
        <v>123</v>
      </c>
      <c r="C69" s="379" t="s">
        <v>51</v>
      </c>
      <c r="D69" s="297">
        <f t="shared" ref="D69:D100" si="4">E69+F69+G69+H69+I69+J69+K69</f>
        <v>3305904.8</v>
      </c>
      <c r="E69" s="372">
        <f>Долечивание!I69</f>
        <v>0</v>
      </c>
      <c r="F69" s="33">
        <f>'Кибер-нож'!K69</f>
        <v>0</v>
      </c>
      <c r="G69" s="295">
        <f>Венерология!I69</f>
        <v>0</v>
      </c>
      <c r="H69" s="295">
        <f>'Паллиативная МП'!H69</f>
        <v>3305904.8</v>
      </c>
      <c r="I69" s="295">
        <f>Психотерапия!Q69</f>
        <v>0</v>
      </c>
      <c r="J69" s="295">
        <f>Наркология!Q69</f>
        <v>0</v>
      </c>
      <c r="K69" s="296">
        <f>Фтизиатрия!K69</f>
        <v>0</v>
      </c>
    </row>
    <row r="70" spans="1:11" x14ac:dyDescent="0.2">
      <c r="A70" s="389">
        <v>62</v>
      </c>
      <c r="B70" s="293" t="s">
        <v>124</v>
      </c>
      <c r="C70" s="379" t="s">
        <v>249</v>
      </c>
      <c r="D70" s="297">
        <f t="shared" si="4"/>
        <v>2463859.2000000002</v>
      </c>
      <c r="E70" s="372">
        <f>Долечивание!I70</f>
        <v>0</v>
      </c>
      <c r="F70" s="33">
        <f>'Кибер-нож'!K70</f>
        <v>0</v>
      </c>
      <c r="G70" s="295">
        <f>Венерология!I70</f>
        <v>0</v>
      </c>
      <c r="H70" s="295">
        <f>'Паллиативная МП'!H70</f>
        <v>2463859.2000000002</v>
      </c>
      <c r="I70" s="295">
        <f>Психотерапия!Q70</f>
        <v>0</v>
      </c>
      <c r="J70" s="295">
        <f>Наркология!Q70</f>
        <v>0</v>
      </c>
      <c r="K70" s="296">
        <f>Фтизиатрия!K70</f>
        <v>0</v>
      </c>
    </row>
    <row r="71" spans="1:11" ht="24" x14ac:dyDescent="0.2">
      <c r="A71" s="389">
        <v>63</v>
      </c>
      <c r="B71" s="293" t="s">
        <v>125</v>
      </c>
      <c r="C71" s="379" t="s">
        <v>250</v>
      </c>
      <c r="D71" s="297">
        <f t="shared" si="4"/>
        <v>0</v>
      </c>
      <c r="E71" s="372">
        <f>Долечивание!I71</f>
        <v>0</v>
      </c>
      <c r="F71" s="33">
        <f>'Кибер-нож'!K71</f>
        <v>0</v>
      </c>
      <c r="G71" s="295">
        <f>Венерология!I71</f>
        <v>0</v>
      </c>
      <c r="H71" s="295">
        <f>'Паллиативная МП'!H71</f>
        <v>0</v>
      </c>
      <c r="I71" s="295">
        <f>Психотерапия!Q71</f>
        <v>0</v>
      </c>
      <c r="J71" s="295">
        <f>Наркология!Q71</f>
        <v>0</v>
      </c>
      <c r="K71" s="296">
        <f>Фтизиатрия!K71</f>
        <v>0</v>
      </c>
    </row>
    <row r="72" spans="1:11" ht="24" x14ac:dyDescent="0.2">
      <c r="A72" s="389">
        <v>64</v>
      </c>
      <c r="B72" s="293" t="s">
        <v>126</v>
      </c>
      <c r="C72" s="379" t="s">
        <v>251</v>
      </c>
      <c r="D72" s="297">
        <f t="shared" si="4"/>
        <v>0</v>
      </c>
      <c r="E72" s="372">
        <f>Долечивание!I72</f>
        <v>0</v>
      </c>
      <c r="F72" s="33">
        <f>'Кибер-нож'!K72</f>
        <v>0</v>
      </c>
      <c r="G72" s="295">
        <f>Венерология!I72</f>
        <v>0</v>
      </c>
      <c r="H72" s="295">
        <f>'Паллиативная МП'!H72</f>
        <v>0</v>
      </c>
      <c r="I72" s="295">
        <f>Психотерапия!Q72</f>
        <v>0</v>
      </c>
      <c r="J72" s="295">
        <f>Наркология!Q72</f>
        <v>0</v>
      </c>
      <c r="K72" s="296">
        <f>Фтизиатрия!K72</f>
        <v>0</v>
      </c>
    </row>
    <row r="73" spans="1:11" ht="24" x14ac:dyDescent="0.2">
      <c r="A73" s="389">
        <v>65</v>
      </c>
      <c r="B73" s="293" t="s">
        <v>127</v>
      </c>
      <c r="C73" s="379" t="s">
        <v>252</v>
      </c>
      <c r="D73" s="297">
        <f t="shared" si="4"/>
        <v>0</v>
      </c>
      <c r="E73" s="372">
        <f>Долечивание!I73</f>
        <v>0</v>
      </c>
      <c r="F73" s="33">
        <f>'Кибер-нож'!K73</f>
        <v>0</v>
      </c>
      <c r="G73" s="295">
        <f>Венерология!I73</f>
        <v>0</v>
      </c>
      <c r="H73" s="295">
        <f>'Паллиативная МП'!H73</f>
        <v>0</v>
      </c>
      <c r="I73" s="295">
        <f>Психотерапия!Q73</f>
        <v>0</v>
      </c>
      <c r="J73" s="295">
        <f>Наркология!Q73</f>
        <v>0</v>
      </c>
      <c r="K73" s="296">
        <f>Фтизиатрия!K73</f>
        <v>0</v>
      </c>
    </row>
    <row r="74" spans="1:11" ht="24" x14ac:dyDescent="0.2">
      <c r="A74" s="389">
        <v>66</v>
      </c>
      <c r="B74" s="293" t="s">
        <v>128</v>
      </c>
      <c r="C74" s="379" t="s">
        <v>253</v>
      </c>
      <c r="D74" s="297">
        <f t="shared" si="4"/>
        <v>0</v>
      </c>
      <c r="E74" s="372">
        <f>Долечивание!I74</f>
        <v>0</v>
      </c>
      <c r="F74" s="33">
        <f>'Кибер-нож'!K74</f>
        <v>0</v>
      </c>
      <c r="G74" s="295">
        <f>Венерология!I74</f>
        <v>0</v>
      </c>
      <c r="H74" s="295">
        <f>'Паллиативная МП'!H74</f>
        <v>0</v>
      </c>
      <c r="I74" s="295">
        <f>Психотерапия!Q74</f>
        <v>0</v>
      </c>
      <c r="J74" s="295">
        <f>Наркология!Q74</f>
        <v>0</v>
      </c>
      <c r="K74" s="296">
        <f>Фтизиатрия!K74</f>
        <v>0</v>
      </c>
    </row>
    <row r="75" spans="1:11" ht="24" x14ac:dyDescent="0.2">
      <c r="A75" s="389">
        <v>67</v>
      </c>
      <c r="B75" s="293" t="s">
        <v>129</v>
      </c>
      <c r="C75" s="379" t="s">
        <v>254</v>
      </c>
      <c r="D75" s="297">
        <f t="shared" si="4"/>
        <v>0</v>
      </c>
      <c r="E75" s="372">
        <f>Долечивание!I75</f>
        <v>0</v>
      </c>
      <c r="F75" s="33">
        <f>'Кибер-нож'!K75</f>
        <v>0</v>
      </c>
      <c r="G75" s="295">
        <f>Венерология!I75</f>
        <v>0</v>
      </c>
      <c r="H75" s="295">
        <f>'Паллиативная МП'!H75</f>
        <v>0</v>
      </c>
      <c r="I75" s="295">
        <f>Психотерапия!Q75</f>
        <v>0</v>
      </c>
      <c r="J75" s="295">
        <f>Наркология!Q75</f>
        <v>0</v>
      </c>
      <c r="K75" s="296">
        <f>Фтизиатрия!K75</f>
        <v>0</v>
      </c>
    </row>
    <row r="76" spans="1:11" ht="24" x14ac:dyDescent="0.2">
      <c r="A76" s="389">
        <v>68</v>
      </c>
      <c r="B76" s="293" t="s">
        <v>130</v>
      </c>
      <c r="C76" s="379" t="s">
        <v>255</v>
      </c>
      <c r="D76" s="297">
        <f t="shared" si="4"/>
        <v>0</v>
      </c>
      <c r="E76" s="372">
        <f>Долечивание!I76</f>
        <v>0</v>
      </c>
      <c r="F76" s="33">
        <f>'Кибер-нож'!K76</f>
        <v>0</v>
      </c>
      <c r="G76" s="295">
        <f>Венерология!I76</f>
        <v>0</v>
      </c>
      <c r="H76" s="295">
        <f>'Паллиативная МП'!H76</f>
        <v>0</v>
      </c>
      <c r="I76" s="295">
        <f>Психотерапия!Q76</f>
        <v>0</v>
      </c>
      <c r="J76" s="295">
        <f>Наркология!Q76</f>
        <v>0</v>
      </c>
      <c r="K76" s="296">
        <f>Фтизиатрия!K76</f>
        <v>0</v>
      </c>
    </row>
    <row r="77" spans="1:11" ht="24" x14ac:dyDescent="0.2">
      <c r="A77" s="389">
        <v>69</v>
      </c>
      <c r="B77" s="293" t="s">
        <v>131</v>
      </c>
      <c r="C77" s="379" t="s">
        <v>256</v>
      </c>
      <c r="D77" s="297">
        <f t="shared" si="4"/>
        <v>0</v>
      </c>
      <c r="E77" s="372">
        <f>Долечивание!I77</f>
        <v>0</v>
      </c>
      <c r="F77" s="33">
        <f>'Кибер-нож'!K77</f>
        <v>0</v>
      </c>
      <c r="G77" s="295">
        <f>Венерология!I77</f>
        <v>0</v>
      </c>
      <c r="H77" s="295">
        <f>'Паллиативная МП'!H77</f>
        <v>0</v>
      </c>
      <c r="I77" s="295">
        <f>Психотерапия!Q77</f>
        <v>0</v>
      </c>
      <c r="J77" s="295">
        <f>Наркология!Q77</f>
        <v>0</v>
      </c>
      <c r="K77" s="296">
        <f>Фтизиатрия!K77</f>
        <v>0</v>
      </c>
    </row>
    <row r="78" spans="1:11" x14ac:dyDescent="0.2">
      <c r="A78" s="389">
        <v>70</v>
      </c>
      <c r="B78" s="375" t="s">
        <v>132</v>
      </c>
      <c r="C78" s="379" t="s">
        <v>133</v>
      </c>
      <c r="D78" s="297">
        <f t="shared" si="4"/>
        <v>15633501.9</v>
      </c>
      <c r="E78" s="372">
        <f>Долечивание!I78</f>
        <v>0</v>
      </c>
      <c r="F78" s="33">
        <f>'Кибер-нож'!K78</f>
        <v>0</v>
      </c>
      <c r="G78" s="295">
        <f>Венерология!I78</f>
        <v>0</v>
      </c>
      <c r="H78" s="295">
        <f>'Паллиативная МП'!H78</f>
        <v>15633501.9</v>
      </c>
      <c r="I78" s="295">
        <f>Психотерапия!Q78</f>
        <v>0</v>
      </c>
      <c r="J78" s="295">
        <f>Наркология!Q78</f>
        <v>0</v>
      </c>
      <c r="K78" s="296">
        <f>Фтизиатрия!K78</f>
        <v>0</v>
      </c>
    </row>
    <row r="79" spans="1:11" x14ac:dyDescent="0.2">
      <c r="A79" s="389">
        <v>71</v>
      </c>
      <c r="B79" s="293" t="s">
        <v>134</v>
      </c>
      <c r="C79" s="379" t="s">
        <v>257</v>
      </c>
      <c r="D79" s="297">
        <f t="shared" si="4"/>
        <v>34621551.539999999</v>
      </c>
      <c r="E79" s="372">
        <f>Долечивание!I79</f>
        <v>0</v>
      </c>
      <c r="F79" s="33">
        <f>'Кибер-нож'!K79</f>
        <v>0</v>
      </c>
      <c r="G79" s="295">
        <f>Венерология!I79</f>
        <v>0</v>
      </c>
      <c r="H79" s="295">
        <f>'Паллиативная МП'!H79</f>
        <v>34621551.539999999</v>
      </c>
      <c r="I79" s="295">
        <f>Психотерапия!Q79</f>
        <v>0</v>
      </c>
      <c r="J79" s="295">
        <f>Наркология!Q79</f>
        <v>0</v>
      </c>
      <c r="K79" s="296">
        <f>Фтизиатрия!K79</f>
        <v>0</v>
      </c>
    </row>
    <row r="80" spans="1:11" x14ac:dyDescent="0.2">
      <c r="A80" s="389">
        <v>72</v>
      </c>
      <c r="B80" s="375" t="s">
        <v>135</v>
      </c>
      <c r="C80" s="379" t="s">
        <v>34</v>
      </c>
      <c r="D80" s="297">
        <f t="shared" si="4"/>
        <v>12674553.940000001</v>
      </c>
      <c r="E80" s="372">
        <f>Долечивание!I80</f>
        <v>0</v>
      </c>
      <c r="F80" s="33">
        <f>'Кибер-нож'!K80</f>
        <v>0</v>
      </c>
      <c r="G80" s="295">
        <f>Венерология!I80</f>
        <v>0</v>
      </c>
      <c r="H80" s="295">
        <f>'Паллиативная МП'!H80</f>
        <v>12674553.940000001</v>
      </c>
      <c r="I80" s="295">
        <f>Психотерапия!Q80</f>
        <v>0</v>
      </c>
      <c r="J80" s="295">
        <f>Наркология!Q80</f>
        <v>0</v>
      </c>
      <c r="K80" s="296">
        <f>Фтизиатрия!K80</f>
        <v>0</v>
      </c>
    </row>
    <row r="81" spans="1:11" x14ac:dyDescent="0.2">
      <c r="A81" s="389">
        <v>73</v>
      </c>
      <c r="B81" s="293" t="s">
        <v>136</v>
      </c>
      <c r="C81" s="379" t="s">
        <v>36</v>
      </c>
      <c r="D81" s="297">
        <f t="shared" si="4"/>
        <v>14832354.699999999</v>
      </c>
      <c r="E81" s="372">
        <f>Долечивание!I81</f>
        <v>0</v>
      </c>
      <c r="F81" s="33">
        <f>'Кибер-нож'!K81</f>
        <v>0</v>
      </c>
      <c r="G81" s="295">
        <f>Венерология!I81</f>
        <v>0</v>
      </c>
      <c r="H81" s="295">
        <f>'Паллиативная МП'!H81</f>
        <v>14832354.699999999</v>
      </c>
      <c r="I81" s="295">
        <f>Психотерапия!Q81</f>
        <v>0</v>
      </c>
      <c r="J81" s="295">
        <f>Наркология!Q81</f>
        <v>0</v>
      </c>
      <c r="K81" s="296">
        <f>Фтизиатрия!K81</f>
        <v>0</v>
      </c>
    </row>
    <row r="82" spans="1:11" x14ac:dyDescent="0.2">
      <c r="A82" s="389">
        <v>74</v>
      </c>
      <c r="B82" s="293" t="s">
        <v>137</v>
      </c>
      <c r="C82" s="379" t="s">
        <v>35</v>
      </c>
      <c r="D82" s="297">
        <f t="shared" si="4"/>
        <v>19207567.740000002</v>
      </c>
      <c r="E82" s="372">
        <f>Долечивание!I82</f>
        <v>0</v>
      </c>
      <c r="F82" s="33">
        <f>'Кибер-нож'!K82</f>
        <v>0</v>
      </c>
      <c r="G82" s="295">
        <f>Венерология!I82</f>
        <v>0</v>
      </c>
      <c r="H82" s="295">
        <f>'Паллиативная МП'!H82</f>
        <v>19207567.740000002</v>
      </c>
      <c r="I82" s="295">
        <f>Психотерапия!Q82</f>
        <v>0</v>
      </c>
      <c r="J82" s="295">
        <f>Наркология!Q82</f>
        <v>0</v>
      </c>
      <c r="K82" s="296">
        <f>Фтизиатрия!K82</f>
        <v>0</v>
      </c>
    </row>
    <row r="83" spans="1:11" x14ac:dyDescent="0.2">
      <c r="A83" s="389">
        <v>75</v>
      </c>
      <c r="B83" s="293" t="s">
        <v>138</v>
      </c>
      <c r="C83" s="379" t="s">
        <v>50</v>
      </c>
      <c r="D83" s="297">
        <f t="shared" si="4"/>
        <v>12454753.039999999</v>
      </c>
      <c r="E83" s="372">
        <f>Долечивание!I83</f>
        <v>0</v>
      </c>
      <c r="F83" s="33">
        <f>'Кибер-нож'!K83</f>
        <v>0</v>
      </c>
      <c r="G83" s="295">
        <f>Венерология!I83</f>
        <v>0</v>
      </c>
      <c r="H83" s="295">
        <f>'Паллиативная МП'!H83</f>
        <v>12454753.039999999</v>
      </c>
      <c r="I83" s="295">
        <f>Психотерапия!Q83</f>
        <v>0</v>
      </c>
      <c r="J83" s="295">
        <f>Наркология!Q83</f>
        <v>0</v>
      </c>
      <c r="K83" s="296">
        <f>Фтизиатрия!K83</f>
        <v>0</v>
      </c>
    </row>
    <row r="84" spans="1:11" x14ac:dyDescent="0.2">
      <c r="A84" s="389">
        <v>76</v>
      </c>
      <c r="B84" s="293" t="s">
        <v>139</v>
      </c>
      <c r="C84" s="379" t="s">
        <v>236</v>
      </c>
      <c r="D84" s="297">
        <f t="shared" si="4"/>
        <v>17893027.199999999</v>
      </c>
      <c r="E84" s="372">
        <f>Долечивание!I84</f>
        <v>0</v>
      </c>
      <c r="F84" s="33">
        <f>'Кибер-нож'!K84</f>
        <v>0</v>
      </c>
      <c r="G84" s="295">
        <f>Венерология!I84</f>
        <v>0</v>
      </c>
      <c r="H84" s="295">
        <f>'Паллиативная МП'!H84</f>
        <v>17893027.199999999</v>
      </c>
      <c r="I84" s="295">
        <f>Психотерапия!Q84</f>
        <v>0</v>
      </c>
      <c r="J84" s="295">
        <f>Наркология!Q84</f>
        <v>0</v>
      </c>
      <c r="K84" s="296">
        <f>Фтизиатрия!K84</f>
        <v>0</v>
      </c>
    </row>
    <row r="85" spans="1:11" x14ac:dyDescent="0.2">
      <c r="A85" s="389">
        <v>77</v>
      </c>
      <c r="B85" s="293" t="s">
        <v>140</v>
      </c>
      <c r="C85" s="326" t="s">
        <v>302</v>
      </c>
      <c r="D85" s="297">
        <f t="shared" si="4"/>
        <v>0</v>
      </c>
      <c r="E85" s="372">
        <f>Долечивание!I85</f>
        <v>0</v>
      </c>
      <c r="F85" s="33">
        <f>'Кибер-нож'!K85</f>
        <v>0</v>
      </c>
      <c r="G85" s="295">
        <f>Венерология!I85</f>
        <v>0</v>
      </c>
      <c r="H85" s="295">
        <f>'Паллиативная МП'!H85</f>
        <v>0</v>
      </c>
      <c r="I85" s="295">
        <f>Психотерапия!Q85</f>
        <v>0</v>
      </c>
      <c r="J85" s="295">
        <f>Наркология!Q85</f>
        <v>0</v>
      </c>
      <c r="K85" s="296">
        <f>Фтизиатрия!K85</f>
        <v>0</v>
      </c>
    </row>
    <row r="86" spans="1:11" x14ac:dyDescent="0.2">
      <c r="A86" s="389">
        <v>78</v>
      </c>
      <c r="B86" s="293" t="s">
        <v>141</v>
      </c>
      <c r="C86" s="326" t="s">
        <v>270</v>
      </c>
      <c r="D86" s="297">
        <f t="shared" si="4"/>
        <v>0</v>
      </c>
      <c r="E86" s="372">
        <f>Долечивание!I86</f>
        <v>0</v>
      </c>
      <c r="F86" s="33">
        <f>'Кибер-нож'!K86</f>
        <v>0</v>
      </c>
      <c r="G86" s="295">
        <f>Венерология!I86</f>
        <v>0</v>
      </c>
      <c r="H86" s="295">
        <f>'Паллиативная МП'!H86</f>
        <v>0</v>
      </c>
      <c r="I86" s="295">
        <f>Психотерапия!Q86</f>
        <v>0</v>
      </c>
      <c r="J86" s="295">
        <f>Наркология!Q86</f>
        <v>0</v>
      </c>
      <c r="K86" s="296">
        <f>Фтизиатрия!K86</f>
        <v>0</v>
      </c>
    </row>
    <row r="87" spans="1:11" ht="24" x14ac:dyDescent="0.2">
      <c r="A87" s="441">
        <v>79</v>
      </c>
      <c r="B87" s="442" t="s">
        <v>142</v>
      </c>
      <c r="C87" s="384" t="s">
        <v>258</v>
      </c>
      <c r="D87" s="297">
        <f t="shared" si="4"/>
        <v>0</v>
      </c>
      <c r="E87" s="372">
        <f>Долечивание!I87</f>
        <v>0</v>
      </c>
      <c r="F87" s="33">
        <f>'Кибер-нож'!K87</f>
        <v>0</v>
      </c>
      <c r="G87" s="295">
        <f>Венерология!I87</f>
        <v>0</v>
      </c>
      <c r="H87" s="295">
        <f>'Паллиативная МП'!H87</f>
        <v>0</v>
      </c>
      <c r="I87" s="295">
        <f>Психотерапия!Q87</f>
        <v>0</v>
      </c>
      <c r="J87" s="295">
        <f>Наркология!Q87</f>
        <v>0</v>
      </c>
      <c r="K87" s="296">
        <f>Фтизиатрия!K87</f>
        <v>0</v>
      </c>
    </row>
    <row r="88" spans="1:11" ht="48" x14ac:dyDescent="0.2">
      <c r="A88" s="441"/>
      <c r="B88" s="442"/>
      <c r="C88" s="326" t="s">
        <v>300</v>
      </c>
      <c r="D88" s="297">
        <f t="shared" si="4"/>
        <v>0</v>
      </c>
      <c r="E88" s="372">
        <f>Долечивание!I88</f>
        <v>0</v>
      </c>
      <c r="F88" s="33">
        <f>'Кибер-нож'!K88</f>
        <v>0</v>
      </c>
      <c r="G88" s="295">
        <f>Венерология!I88</f>
        <v>0</v>
      </c>
      <c r="H88" s="295">
        <f>'Паллиативная МП'!H88</f>
        <v>0</v>
      </c>
      <c r="I88" s="295">
        <f>Психотерапия!Q88</f>
        <v>0</v>
      </c>
      <c r="J88" s="295">
        <f>Наркология!Q88</f>
        <v>0</v>
      </c>
      <c r="K88" s="296">
        <f>Фтизиатрия!K88</f>
        <v>0</v>
      </c>
    </row>
    <row r="89" spans="1:11" ht="24" x14ac:dyDescent="0.2">
      <c r="A89" s="441"/>
      <c r="B89" s="442"/>
      <c r="C89" s="326" t="s">
        <v>259</v>
      </c>
      <c r="D89" s="297">
        <f t="shared" si="4"/>
        <v>0</v>
      </c>
      <c r="E89" s="372">
        <f>Долечивание!I89</f>
        <v>0</v>
      </c>
      <c r="F89" s="33">
        <f>'Кибер-нож'!K89</f>
        <v>0</v>
      </c>
      <c r="G89" s="295">
        <f>Венерология!I89</f>
        <v>0</v>
      </c>
      <c r="H89" s="295">
        <f>'Паллиативная МП'!H89</f>
        <v>0</v>
      </c>
      <c r="I89" s="295">
        <f>Психотерапия!Q89</f>
        <v>0</v>
      </c>
      <c r="J89" s="295">
        <f>Наркология!Q89</f>
        <v>0</v>
      </c>
      <c r="K89" s="296">
        <f>Фтизиатрия!K89</f>
        <v>0</v>
      </c>
    </row>
    <row r="90" spans="1:11" ht="36" x14ac:dyDescent="0.2">
      <c r="A90" s="441"/>
      <c r="B90" s="442"/>
      <c r="C90" s="327" t="s">
        <v>301</v>
      </c>
      <c r="D90" s="297">
        <f t="shared" si="4"/>
        <v>0</v>
      </c>
      <c r="E90" s="372">
        <f>Долечивание!I90</f>
        <v>0</v>
      </c>
      <c r="F90" s="33">
        <f>'Кибер-нож'!K90</f>
        <v>0</v>
      </c>
      <c r="G90" s="295">
        <f>Венерология!I90</f>
        <v>0</v>
      </c>
      <c r="H90" s="295">
        <f>'Паллиативная МП'!H90</f>
        <v>0</v>
      </c>
      <c r="I90" s="295">
        <f>Психотерапия!Q90</f>
        <v>0</v>
      </c>
      <c r="J90" s="295">
        <f>Наркология!Q90</f>
        <v>0</v>
      </c>
      <c r="K90" s="296">
        <f>Фтизиатрия!K90</f>
        <v>0</v>
      </c>
    </row>
    <row r="91" spans="1:11" ht="24" x14ac:dyDescent="0.2">
      <c r="A91" s="389">
        <v>80</v>
      </c>
      <c r="B91" s="293" t="s">
        <v>143</v>
      </c>
      <c r="C91" s="379" t="s">
        <v>49</v>
      </c>
      <c r="D91" s="297">
        <f t="shared" si="4"/>
        <v>0</v>
      </c>
      <c r="E91" s="372">
        <f>Долечивание!I91</f>
        <v>0</v>
      </c>
      <c r="F91" s="33">
        <f>'Кибер-нож'!K91</f>
        <v>0</v>
      </c>
      <c r="G91" s="295">
        <f>Венерология!I91</f>
        <v>0</v>
      </c>
      <c r="H91" s="295">
        <f>'Паллиативная МП'!H91</f>
        <v>0</v>
      </c>
      <c r="I91" s="295">
        <f>Психотерапия!Q91</f>
        <v>0</v>
      </c>
      <c r="J91" s="295">
        <f>Наркология!Q91</f>
        <v>0</v>
      </c>
      <c r="K91" s="296">
        <f>Фтизиатрия!K91</f>
        <v>0</v>
      </c>
    </row>
    <row r="92" spans="1:11" x14ac:dyDescent="0.2">
      <c r="A92" s="389">
        <v>81</v>
      </c>
      <c r="B92" s="293" t="s">
        <v>144</v>
      </c>
      <c r="C92" s="379" t="s">
        <v>145</v>
      </c>
      <c r="D92" s="297">
        <f t="shared" si="4"/>
        <v>0</v>
      </c>
      <c r="E92" s="372">
        <f>Долечивание!I92</f>
        <v>0</v>
      </c>
      <c r="F92" s="33">
        <f>'Кибер-нож'!K92</f>
        <v>0</v>
      </c>
      <c r="G92" s="295">
        <f>Венерология!I92</f>
        <v>0</v>
      </c>
      <c r="H92" s="295">
        <f>'Паллиативная МП'!H92</f>
        <v>0</v>
      </c>
      <c r="I92" s="295">
        <f>Психотерапия!Q92</f>
        <v>0</v>
      </c>
      <c r="J92" s="295">
        <f>Наркология!Q92</f>
        <v>0</v>
      </c>
      <c r="K92" s="296">
        <f>Фтизиатрия!K92</f>
        <v>0</v>
      </c>
    </row>
    <row r="93" spans="1:11" x14ac:dyDescent="0.2">
      <c r="A93" s="389">
        <v>82</v>
      </c>
      <c r="B93" s="375" t="s">
        <v>146</v>
      </c>
      <c r="C93" s="379" t="s">
        <v>147</v>
      </c>
      <c r="D93" s="297">
        <f t="shared" si="4"/>
        <v>0</v>
      </c>
      <c r="E93" s="372">
        <f>Долечивание!I93</f>
        <v>0</v>
      </c>
      <c r="F93" s="33">
        <f>'Кибер-нож'!K93</f>
        <v>0</v>
      </c>
      <c r="G93" s="295">
        <f>Венерология!I93</f>
        <v>0</v>
      </c>
      <c r="H93" s="295">
        <f>'Паллиативная МП'!H93</f>
        <v>0</v>
      </c>
      <c r="I93" s="295">
        <f>Психотерапия!Q93</f>
        <v>0</v>
      </c>
      <c r="J93" s="295">
        <f>Наркология!Q93</f>
        <v>0</v>
      </c>
      <c r="K93" s="296">
        <f>Фтизиатрия!K93</f>
        <v>0</v>
      </c>
    </row>
    <row r="94" spans="1:11" x14ac:dyDescent="0.2">
      <c r="A94" s="389">
        <v>83</v>
      </c>
      <c r="B94" s="293" t="s">
        <v>148</v>
      </c>
      <c r="C94" s="379" t="s">
        <v>27</v>
      </c>
      <c r="D94" s="297">
        <f t="shared" si="4"/>
        <v>20690136.59</v>
      </c>
      <c r="E94" s="372">
        <f>Долечивание!I94</f>
        <v>0</v>
      </c>
      <c r="F94" s="33">
        <f>'Кибер-нож'!K94</f>
        <v>0</v>
      </c>
      <c r="G94" s="295">
        <f>Венерология!I94</f>
        <v>738395.1</v>
      </c>
      <c r="H94" s="295">
        <f>'Паллиативная МП'!H94</f>
        <v>9583365</v>
      </c>
      <c r="I94" s="295">
        <f>Психотерапия!Q94</f>
        <v>7263866.2699999996</v>
      </c>
      <c r="J94" s="295">
        <f>Наркология!Q94</f>
        <v>1443754.21</v>
      </c>
      <c r="K94" s="296">
        <f>Фтизиатрия!K94</f>
        <v>1660756.01</v>
      </c>
    </row>
    <row r="95" spans="1:11" x14ac:dyDescent="0.2">
      <c r="A95" s="389">
        <v>84</v>
      </c>
      <c r="B95" s="375" t="s">
        <v>149</v>
      </c>
      <c r="C95" s="379" t="s">
        <v>12</v>
      </c>
      <c r="D95" s="297">
        <f t="shared" si="4"/>
        <v>14670948.380000001</v>
      </c>
      <c r="E95" s="372">
        <f>Долечивание!I95</f>
        <v>0</v>
      </c>
      <c r="F95" s="33">
        <f>'Кибер-нож'!K95</f>
        <v>0</v>
      </c>
      <c r="G95" s="295">
        <f>Венерология!I95</f>
        <v>951471</v>
      </c>
      <c r="H95" s="295">
        <f>'Паллиативная МП'!H95</f>
        <v>9583365</v>
      </c>
      <c r="I95" s="295">
        <f>Психотерапия!Q95</f>
        <v>732935.2699999999</v>
      </c>
      <c r="J95" s="295">
        <f>Наркология!Q95</f>
        <v>1140562.3700000001</v>
      </c>
      <c r="K95" s="296">
        <f>Фтизиатрия!K95</f>
        <v>2262614.7400000002</v>
      </c>
    </row>
    <row r="96" spans="1:11" x14ac:dyDescent="0.2">
      <c r="A96" s="389">
        <v>85</v>
      </c>
      <c r="B96" s="375" t="s">
        <v>150</v>
      </c>
      <c r="C96" s="379" t="s">
        <v>26</v>
      </c>
      <c r="D96" s="297">
        <f t="shared" si="4"/>
        <v>20934828.780000001</v>
      </c>
      <c r="E96" s="372">
        <f>Долечивание!I96</f>
        <v>0</v>
      </c>
      <c r="F96" s="33">
        <f>'Кибер-нож'!K96</f>
        <v>0</v>
      </c>
      <c r="G96" s="295">
        <f>Венерология!I96</f>
        <v>1657703.7</v>
      </c>
      <c r="H96" s="295">
        <f>'Паллиативная МП'!H96</f>
        <v>10976438.16</v>
      </c>
      <c r="I96" s="295">
        <f>Психотерапия!Q96</f>
        <v>0</v>
      </c>
      <c r="J96" s="295">
        <f>Наркология!Q96</f>
        <v>3974919.17</v>
      </c>
      <c r="K96" s="296">
        <f>Фтизиатрия!K96</f>
        <v>4325767.75</v>
      </c>
    </row>
    <row r="97" spans="1:11" x14ac:dyDescent="0.2">
      <c r="A97" s="389">
        <v>86</v>
      </c>
      <c r="B97" s="293" t="s">
        <v>151</v>
      </c>
      <c r="C97" s="379" t="s">
        <v>43</v>
      </c>
      <c r="D97" s="297">
        <f t="shared" si="4"/>
        <v>10232587.83</v>
      </c>
      <c r="E97" s="372">
        <f>Долечивание!I97</f>
        <v>0</v>
      </c>
      <c r="F97" s="33">
        <f>'Кибер-нож'!K97</f>
        <v>0</v>
      </c>
      <c r="G97" s="295">
        <f>Венерология!I97</f>
        <v>734374.8</v>
      </c>
      <c r="H97" s="295">
        <f>'Паллиативная МП'!H97</f>
        <v>5468573.04</v>
      </c>
      <c r="I97" s="295">
        <f>Психотерапия!Q97</f>
        <v>0</v>
      </c>
      <c r="J97" s="295">
        <f>Наркология!Q97</f>
        <v>1767025.25</v>
      </c>
      <c r="K97" s="296">
        <f>Фтизиатрия!K97</f>
        <v>2262614.7400000002</v>
      </c>
    </row>
    <row r="98" spans="1:11" x14ac:dyDescent="0.2">
      <c r="A98" s="389">
        <v>87</v>
      </c>
      <c r="B98" s="293" t="s">
        <v>152</v>
      </c>
      <c r="C98" s="379" t="s">
        <v>32</v>
      </c>
      <c r="D98" s="297">
        <f t="shared" si="4"/>
        <v>21221606.75</v>
      </c>
      <c r="E98" s="372">
        <f>Долечивание!I98</f>
        <v>0</v>
      </c>
      <c r="F98" s="33">
        <f>'Кибер-нож'!K98</f>
        <v>0</v>
      </c>
      <c r="G98" s="295">
        <f>Венерология!I98</f>
        <v>1089948</v>
      </c>
      <c r="H98" s="295">
        <f>'Паллиативная МП'!H98</f>
        <v>10074565</v>
      </c>
      <c r="I98" s="295">
        <f>Психотерапия!Q98</f>
        <v>0</v>
      </c>
      <c r="J98" s="295">
        <f>Наркология!Q98</f>
        <v>7542112.5</v>
      </c>
      <c r="K98" s="296">
        <f>Фтизиатрия!K98</f>
        <v>2514981.25</v>
      </c>
    </row>
    <row r="99" spans="1:11" x14ac:dyDescent="0.2">
      <c r="A99" s="389">
        <v>88</v>
      </c>
      <c r="B99" s="293" t="s">
        <v>153</v>
      </c>
      <c r="C99" s="379" t="s">
        <v>28</v>
      </c>
      <c r="D99" s="297">
        <f t="shared" si="4"/>
        <v>21431896.559999999</v>
      </c>
      <c r="E99" s="372">
        <f>Долечивание!I99</f>
        <v>0</v>
      </c>
      <c r="F99" s="33">
        <f>'Кибер-нож'!K99</f>
        <v>0</v>
      </c>
      <c r="G99" s="295">
        <f>Венерология!I99</f>
        <v>2249134.5</v>
      </c>
      <c r="H99" s="295">
        <f>'Паллиативная МП'!H99</f>
        <v>11269694.640000001</v>
      </c>
      <c r="I99" s="295">
        <f>Психотерапия!Q99</f>
        <v>0</v>
      </c>
      <c r="J99" s="295">
        <f>Наркология!Q99</f>
        <v>3792817.86</v>
      </c>
      <c r="K99" s="296">
        <f>Фтизиатрия!K99</f>
        <v>4120249.56</v>
      </c>
    </row>
    <row r="100" spans="1:11" x14ac:dyDescent="0.2">
      <c r="A100" s="389">
        <v>89</v>
      </c>
      <c r="B100" s="293" t="s">
        <v>154</v>
      </c>
      <c r="C100" s="379" t="s">
        <v>29</v>
      </c>
      <c r="D100" s="297">
        <f t="shared" si="4"/>
        <v>19788433.670000002</v>
      </c>
      <c r="E100" s="372">
        <f>Долечивание!I100</f>
        <v>0</v>
      </c>
      <c r="F100" s="33">
        <f>'Кибер-нож'!K100</f>
        <v>0</v>
      </c>
      <c r="G100" s="295">
        <f>Венерология!I100</f>
        <v>1613033.7</v>
      </c>
      <c r="H100" s="295">
        <f>'Паллиативная МП'!H100</f>
        <v>12167126</v>
      </c>
      <c r="I100" s="295">
        <f>Психотерапия!Q100</f>
        <v>0</v>
      </c>
      <c r="J100" s="295">
        <f>Наркология!Q100</f>
        <v>3242662.9799999995</v>
      </c>
      <c r="K100" s="296">
        <f>Фтизиатрия!K100</f>
        <v>2765610.99</v>
      </c>
    </row>
    <row r="101" spans="1:11" x14ac:dyDescent="0.2">
      <c r="A101" s="389">
        <v>90</v>
      </c>
      <c r="B101" s="375" t="s">
        <v>155</v>
      </c>
      <c r="C101" s="379" t="s">
        <v>14</v>
      </c>
      <c r="D101" s="297">
        <f t="shared" ref="D101:D129" si="5">E101+F101+G101+H101+I101+J101+K101</f>
        <v>29088602.219999999</v>
      </c>
      <c r="E101" s="372">
        <f>Долечивание!I101</f>
        <v>0</v>
      </c>
      <c r="F101" s="33">
        <f>'Кибер-нож'!K101</f>
        <v>0</v>
      </c>
      <c r="G101" s="295">
        <f>Венерология!I101</f>
        <v>737501.7</v>
      </c>
      <c r="H101" s="295">
        <f>'Паллиативная МП'!H101</f>
        <v>4791682.5</v>
      </c>
      <c r="I101" s="295">
        <f>Психотерапия!Q101</f>
        <v>13835655.699999999</v>
      </c>
      <c r="J101" s="295">
        <f>Наркология!Q101</f>
        <v>8214773.5700000003</v>
      </c>
      <c r="K101" s="296">
        <f>Фтизиатрия!K101</f>
        <v>1508988.75</v>
      </c>
    </row>
    <row r="102" spans="1:11" x14ac:dyDescent="0.2">
      <c r="A102" s="389">
        <v>91</v>
      </c>
      <c r="B102" s="293" t="s">
        <v>156</v>
      </c>
      <c r="C102" s="379" t="s">
        <v>30</v>
      </c>
      <c r="D102" s="297">
        <f t="shared" si="5"/>
        <v>14865447.920000002</v>
      </c>
      <c r="E102" s="372">
        <f>Долечивание!I102</f>
        <v>0</v>
      </c>
      <c r="F102" s="33">
        <f>'Кибер-нож'!K102</f>
        <v>0</v>
      </c>
      <c r="G102" s="295">
        <f>Венерология!I102</f>
        <v>997034.4</v>
      </c>
      <c r="H102" s="295">
        <f>'Паллиативная МП'!H102</f>
        <v>10036251.4</v>
      </c>
      <c r="I102" s="295">
        <f>Психотерапия!Q102</f>
        <v>0</v>
      </c>
      <c r="J102" s="295">
        <f>Наркология!Q102</f>
        <v>1820177.12</v>
      </c>
      <c r="K102" s="296">
        <f>Фтизиатрия!K102</f>
        <v>2011985</v>
      </c>
    </row>
    <row r="103" spans="1:11" x14ac:dyDescent="0.2">
      <c r="A103" s="389">
        <v>92</v>
      </c>
      <c r="B103" s="293" t="s">
        <v>157</v>
      </c>
      <c r="C103" s="379" t="s">
        <v>15</v>
      </c>
      <c r="D103" s="297">
        <f t="shared" si="5"/>
        <v>18696830.34</v>
      </c>
      <c r="E103" s="372">
        <f>Долечивание!I103</f>
        <v>0</v>
      </c>
      <c r="F103" s="33">
        <f>'Кибер-нож'!K103</f>
        <v>0</v>
      </c>
      <c r="G103" s="295">
        <f>Венерология!I103</f>
        <v>760283.4</v>
      </c>
      <c r="H103" s="295">
        <f>'Паллиативная МП'!H103</f>
        <v>9583365</v>
      </c>
      <c r="I103" s="295">
        <f>Психотерапия!Q103</f>
        <v>0</v>
      </c>
      <c r="J103" s="295">
        <f>Наркология!Q103</f>
        <v>6341196.9399999995</v>
      </c>
      <c r="K103" s="296">
        <f>Фтизиатрия!K103</f>
        <v>2011985</v>
      </c>
    </row>
    <row r="104" spans="1:11" x14ac:dyDescent="0.2">
      <c r="A104" s="389">
        <v>93</v>
      </c>
      <c r="B104" s="295" t="s">
        <v>158</v>
      </c>
      <c r="C104" s="379" t="s">
        <v>13</v>
      </c>
      <c r="D104" s="297">
        <f t="shared" si="5"/>
        <v>26532538.770000003</v>
      </c>
      <c r="E104" s="372">
        <f>Долечивание!I104</f>
        <v>0</v>
      </c>
      <c r="F104" s="33">
        <f>'Кибер-нож'!K104</f>
        <v>0</v>
      </c>
      <c r="G104" s="295">
        <f>Венерология!I104</f>
        <v>1327113.5699999998</v>
      </c>
      <c r="H104" s="295">
        <f>'Паллиативная МП'!H104</f>
        <v>13292983.26</v>
      </c>
      <c r="I104" s="295">
        <f>Психотерапия!Q104</f>
        <v>0</v>
      </c>
      <c r="J104" s="295">
        <f>Наркология!Q104</f>
        <v>9397460.6900000013</v>
      </c>
      <c r="K104" s="296">
        <f>Фтизиатрия!K104</f>
        <v>2514981.25</v>
      </c>
    </row>
    <row r="105" spans="1:11" x14ac:dyDescent="0.2">
      <c r="A105" s="389">
        <v>94</v>
      </c>
      <c r="B105" s="375" t="s">
        <v>159</v>
      </c>
      <c r="C105" s="379" t="s">
        <v>31</v>
      </c>
      <c r="D105" s="297">
        <f t="shared" si="5"/>
        <v>15442154.830000002</v>
      </c>
      <c r="E105" s="372">
        <f>Долечивание!I105</f>
        <v>0</v>
      </c>
      <c r="F105" s="33">
        <f>'Кибер-нож'!K105</f>
        <v>0</v>
      </c>
      <c r="G105" s="295">
        <f>Венерология!I105</f>
        <v>2063307.3</v>
      </c>
      <c r="H105" s="295">
        <f>'Паллиативная МП'!H105</f>
        <v>9920819.4000000004</v>
      </c>
      <c r="I105" s="295">
        <f>Психотерапия!Q105</f>
        <v>0</v>
      </c>
      <c r="J105" s="295">
        <f>Наркология!Q105</f>
        <v>1546642.38</v>
      </c>
      <c r="K105" s="296">
        <f>Фтизиатрия!K105</f>
        <v>1911385.75</v>
      </c>
    </row>
    <row r="106" spans="1:11" x14ac:dyDescent="0.2">
      <c r="A106" s="389">
        <v>95</v>
      </c>
      <c r="B106" s="375" t="s">
        <v>160</v>
      </c>
      <c r="C106" s="379" t="s">
        <v>53</v>
      </c>
      <c r="D106" s="297">
        <f t="shared" si="5"/>
        <v>19578749</v>
      </c>
      <c r="E106" s="372">
        <f>Долечивание!I106</f>
        <v>0</v>
      </c>
      <c r="F106" s="33">
        <f>'Кибер-нож'!K106</f>
        <v>0</v>
      </c>
      <c r="G106" s="295">
        <f>Венерология!I106</f>
        <v>927349.2</v>
      </c>
      <c r="H106" s="295">
        <f>'Паллиативная МП'!H106</f>
        <v>10988739.859999999</v>
      </c>
      <c r="I106" s="295">
        <f>Психотерапия!Q106</f>
        <v>2940383.27</v>
      </c>
      <c r="J106" s="295">
        <f>Наркология!Q106</f>
        <v>1905497.67</v>
      </c>
      <c r="K106" s="296">
        <f>Фтизиатрия!K106</f>
        <v>2816779</v>
      </c>
    </row>
    <row r="107" spans="1:11" x14ac:dyDescent="0.2">
      <c r="A107" s="389">
        <v>96</v>
      </c>
      <c r="B107" s="293" t="s">
        <v>161</v>
      </c>
      <c r="C107" s="379" t="s">
        <v>33</v>
      </c>
      <c r="D107" s="297">
        <f t="shared" si="5"/>
        <v>31573083.229999997</v>
      </c>
      <c r="E107" s="372">
        <f>Долечивание!I107</f>
        <v>0</v>
      </c>
      <c r="F107" s="33">
        <f>'Кибер-нож'!K107</f>
        <v>0</v>
      </c>
      <c r="G107" s="295">
        <f>Венерология!I107</f>
        <v>2089662.6</v>
      </c>
      <c r="H107" s="295">
        <f>'Паллиативная МП'!H107</f>
        <v>11783504.26</v>
      </c>
      <c r="I107" s="295">
        <f>Психотерапия!Q107</f>
        <v>0</v>
      </c>
      <c r="J107" s="295">
        <f>Наркология!Q107</f>
        <v>13172950.119999999</v>
      </c>
      <c r="K107" s="296">
        <f>Фтизиатрия!K107</f>
        <v>4526966.25</v>
      </c>
    </row>
    <row r="108" spans="1:11" x14ac:dyDescent="0.2">
      <c r="A108" s="389">
        <v>97</v>
      </c>
      <c r="B108" s="293" t="s">
        <v>162</v>
      </c>
      <c r="C108" s="379" t="s">
        <v>225</v>
      </c>
      <c r="D108" s="297">
        <f t="shared" si="5"/>
        <v>14499026.5</v>
      </c>
      <c r="E108" s="372">
        <f>Долечивание!I108</f>
        <v>0</v>
      </c>
      <c r="F108" s="33">
        <f>'Кибер-нож'!K108</f>
        <v>0</v>
      </c>
      <c r="G108" s="295">
        <f>Венерология!I108</f>
        <v>827735.1</v>
      </c>
      <c r="H108" s="295">
        <f>'Паллиативная МП'!H108</f>
        <v>9583365</v>
      </c>
      <c r="I108" s="295">
        <f>Психотерапия!Q108</f>
        <v>0</v>
      </c>
      <c r="J108" s="295">
        <f>Наркология!Q108</f>
        <v>1924174.1400000001</v>
      </c>
      <c r="K108" s="296">
        <f>Фтизиатрия!K108</f>
        <v>2163752.2599999998</v>
      </c>
    </row>
    <row r="109" spans="1:11" x14ac:dyDescent="0.2">
      <c r="A109" s="389">
        <v>98</v>
      </c>
      <c r="B109" s="293" t="s">
        <v>163</v>
      </c>
      <c r="C109" s="379" t="s">
        <v>164</v>
      </c>
      <c r="D109" s="297">
        <f t="shared" si="5"/>
        <v>0</v>
      </c>
      <c r="E109" s="372">
        <f>Долечивание!I109</f>
        <v>0</v>
      </c>
      <c r="F109" s="33">
        <f>'Кибер-нож'!K109</f>
        <v>0</v>
      </c>
      <c r="G109" s="295">
        <f>Венерология!I109</f>
        <v>0</v>
      </c>
      <c r="H109" s="295">
        <f>'Паллиативная МП'!H109</f>
        <v>0</v>
      </c>
      <c r="I109" s="295">
        <f>Психотерапия!Q109</f>
        <v>0</v>
      </c>
      <c r="J109" s="295">
        <f>Наркология!Q109</f>
        <v>0</v>
      </c>
      <c r="K109" s="296">
        <f>Фтизиатрия!K109</f>
        <v>0</v>
      </c>
    </row>
    <row r="110" spans="1:11" x14ac:dyDescent="0.2">
      <c r="A110" s="389">
        <v>99</v>
      </c>
      <c r="B110" s="293" t="s">
        <v>165</v>
      </c>
      <c r="C110" s="379" t="s">
        <v>166</v>
      </c>
      <c r="D110" s="297">
        <f t="shared" si="5"/>
        <v>0</v>
      </c>
      <c r="E110" s="372">
        <f>Долечивание!I110</f>
        <v>0</v>
      </c>
      <c r="F110" s="33">
        <f>'Кибер-нож'!K110</f>
        <v>0</v>
      </c>
      <c r="G110" s="295">
        <f>Венерология!I110</f>
        <v>0</v>
      </c>
      <c r="H110" s="295">
        <f>'Паллиативная МП'!H110</f>
        <v>0</v>
      </c>
      <c r="I110" s="295">
        <f>Психотерапия!Q110</f>
        <v>0</v>
      </c>
      <c r="J110" s="295">
        <f>Наркология!Q110</f>
        <v>0</v>
      </c>
      <c r="K110" s="296">
        <f>Фтизиатрия!K110</f>
        <v>0</v>
      </c>
    </row>
    <row r="111" spans="1:11" x14ac:dyDescent="0.2">
      <c r="A111" s="389">
        <v>100</v>
      </c>
      <c r="B111" s="375" t="s">
        <v>167</v>
      </c>
      <c r="C111" s="379" t="s">
        <v>168</v>
      </c>
      <c r="D111" s="297">
        <f t="shared" si="5"/>
        <v>0</v>
      </c>
      <c r="E111" s="372">
        <f>Долечивание!I111</f>
        <v>0</v>
      </c>
      <c r="F111" s="33">
        <f>'Кибер-нож'!K111</f>
        <v>0</v>
      </c>
      <c r="G111" s="295">
        <f>Венерология!I111</f>
        <v>0</v>
      </c>
      <c r="H111" s="295">
        <f>'Паллиативная МП'!H111</f>
        <v>0</v>
      </c>
      <c r="I111" s="295">
        <f>Психотерапия!Q111</f>
        <v>0</v>
      </c>
      <c r="J111" s="295">
        <f>Наркология!Q111</f>
        <v>0</v>
      </c>
      <c r="K111" s="296">
        <f>Фтизиатрия!K111</f>
        <v>0</v>
      </c>
    </row>
    <row r="112" spans="1:11" x14ac:dyDescent="0.2">
      <c r="A112" s="389">
        <v>101</v>
      </c>
      <c r="B112" s="375" t="s">
        <v>169</v>
      </c>
      <c r="C112" s="379" t="s">
        <v>170</v>
      </c>
      <c r="D112" s="297">
        <f t="shared" si="5"/>
        <v>0</v>
      </c>
      <c r="E112" s="372">
        <f>Долечивание!I112</f>
        <v>0</v>
      </c>
      <c r="F112" s="33">
        <f>'Кибер-нож'!K112</f>
        <v>0</v>
      </c>
      <c r="G112" s="295">
        <f>Венерология!I112</f>
        <v>0</v>
      </c>
      <c r="H112" s="295">
        <f>'Паллиативная МП'!H112</f>
        <v>0</v>
      </c>
      <c r="I112" s="295">
        <f>Психотерапия!Q112</f>
        <v>0</v>
      </c>
      <c r="J112" s="295">
        <f>Наркология!Q112</f>
        <v>0</v>
      </c>
      <c r="K112" s="296">
        <f>Фтизиатрия!K112</f>
        <v>0</v>
      </c>
    </row>
    <row r="113" spans="1:11" ht="24" x14ac:dyDescent="0.2">
      <c r="A113" s="389">
        <v>102</v>
      </c>
      <c r="B113" s="375" t="s">
        <v>171</v>
      </c>
      <c r="C113" s="379" t="s">
        <v>172</v>
      </c>
      <c r="D113" s="297">
        <f t="shared" si="5"/>
        <v>0</v>
      </c>
      <c r="E113" s="372">
        <f>Долечивание!I113</f>
        <v>0</v>
      </c>
      <c r="F113" s="33">
        <f>'Кибер-нож'!K113</f>
        <v>0</v>
      </c>
      <c r="G113" s="295">
        <f>Венерология!I113</f>
        <v>0</v>
      </c>
      <c r="H113" s="295">
        <f>'Паллиативная МП'!H113</f>
        <v>0</v>
      </c>
      <c r="I113" s="295">
        <f>Психотерапия!Q113</f>
        <v>0</v>
      </c>
      <c r="J113" s="295">
        <f>Наркология!Q113</f>
        <v>0</v>
      </c>
      <c r="K113" s="296">
        <f>Фтизиатрия!K113</f>
        <v>0</v>
      </c>
    </row>
    <row r="114" spans="1:11" x14ac:dyDescent="0.2">
      <c r="A114" s="389">
        <v>103</v>
      </c>
      <c r="B114" s="375" t="s">
        <v>173</v>
      </c>
      <c r="C114" s="379" t="s">
        <v>174</v>
      </c>
      <c r="D114" s="297">
        <f t="shared" si="5"/>
        <v>0</v>
      </c>
      <c r="E114" s="372">
        <f>Долечивание!I114</f>
        <v>0</v>
      </c>
      <c r="F114" s="33">
        <f>'Кибер-нож'!K114</f>
        <v>0</v>
      </c>
      <c r="G114" s="295">
        <f>Венерология!I114</f>
        <v>0</v>
      </c>
      <c r="H114" s="295">
        <f>'Паллиативная МП'!H114</f>
        <v>0</v>
      </c>
      <c r="I114" s="295">
        <f>Психотерапия!Q114</f>
        <v>0</v>
      </c>
      <c r="J114" s="295">
        <f>Наркология!Q114</f>
        <v>0</v>
      </c>
      <c r="K114" s="296">
        <f>Фтизиатрия!K114</f>
        <v>0</v>
      </c>
    </row>
    <row r="115" spans="1:11" x14ac:dyDescent="0.2">
      <c r="A115" s="389">
        <v>104</v>
      </c>
      <c r="B115" s="375" t="s">
        <v>175</v>
      </c>
      <c r="C115" s="379" t="s">
        <v>176</v>
      </c>
      <c r="D115" s="297">
        <f t="shared" si="5"/>
        <v>0</v>
      </c>
      <c r="E115" s="372">
        <f>Долечивание!I115</f>
        <v>0</v>
      </c>
      <c r="F115" s="33">
        <f>'Кибер-нож'!K115</f>
        <v>0</v>
      </c>
      <c r="G115" s="295">
        <f>Венерология!I115</f>
        <v>0</v>
      </c>
      <c r="H115" s="295">
        <f>'Паллиативная МП'!H115</f>
        <v>0</v>
      </c>
      <c r="I115" s="295">
        <f>Психотерапия!Q115</f>
        <v>0</v>
      </c>
      <c r="J115" s="295">
        <f>Наркология!Q115</f>
        <v>0</v>
      </c>
      <c r="K115" s="296">
        <f>Фтизиатрия!K115</f>
        <v>0</v>
      </c>
    </row>
    <row r="116" spans="1:11" x14ac:dyDescent="0.2">
      <c r="A116" s="389">
        <v>105</v>
      </c>
      <c r="B116" s="299" t="s">
        <v>177</v>
      </c>
      <c r="C116" s="379" t="s">
        <v>178</v>
      </c>
      <c r="D116" s="297">
        <f t="shared" si="5"/>
        <v>0</v>
      </c>
      <c r="E116" s="372">
        <f>Долечивание!I116</f>
        <v>0</v>
      </c>
      <c r="F116" s="33">
        <f>'Кибер-нож'!K116</f>
        <v>0</v>
      </c>
      <c r="G116" s="295">
        <f>Венерология!I116</f>
        <v>0</v>
      </c>
      <c r="H116" s="295">
        <f>'Паллиативная МП'!H116</f>
        <v>0</v>
      </c>
      <c r="I116" s="295">
        <f>Психотерапия!Q116</f>
        <v>0</v>
      </c>
      <c r="J116" s="295">
        <f>Наркология!Q116</f>
        <v>0</v>
      </c>
      <c r="K116" s="296">
        <f>Фтизиатрия!K116</f>
        <v>0</v>
      </c>
    </row>
    <row r="117" spans="1:11" x14ac:dyDescent="0.2">
      <c r="A117" s="389">
        <v>106</v>
      </c>
      <c r="B117" s="293" t="s">
        <v>179</v>
      </c>
      <c r="C117" s="379" t="s">
        <v>180</v>
      </c>
      <c r="D117" s="297">
        <f t="shared" si="5"/>
        <v>0</v>
      </c>
      <c r="E117" s="372">
        <f>Долечивание!I117</f>
        <v>0</v>
      </c>
      <c r="F117" s="33">
        <f>'Кибер-нож'!K117</f>
        <v>0</v>
      </c>
      <c r="G117" s="295">
        <f>Венерология!I117</f>
        <v>0</v>
      </c>
      <c r="H117" s="295">
        <f>'Паллиативная МП'!H117</f>
        <v>0</v>
      </c>
      <c r="I117" s="295">
        <f>Психотерапия!Q117</f>
        <v>0</v>
      </c>
      <c r="J117" s="295">
        <f>Наркология!Q117</f>
        <v>0</v>
      </c>
      <c r="K117" s="296">
        <f>Фтизиатрия!K117</f>
        <v>0</v>
      </c>
    </row>
    <row r="118" spans="1:11" x14ac:dyDescent="0.2">
      <c r="A118" s="389">
        <v>107</v>
      </c>
      <c r="B118" s="375" t="s">
        <v>181</v>
      </c>
      <c r="C118" s="379" t="s">
        <v>182</v>
      </c>
      <c r="D118" s="297">
        <f t="shared" si="5"/>
        <v>0</v>
      </c>
      <c r="E118" s="372">
        <f>Долечивание!I118</f>
        <v>0</v>
      </c>
      <c r="F118" s="33">
        <f>'Кибер-нож'!K118</f>
        <v>0</v>
      </c>
      <c r="G118" s="295">
        <f>Венерология!I118</f>
        <v>0</v>
      </c>
      <c r="H118" s="295">
        <f>'Паллиативная МП'!H118</f>
        <v>0</v>
      </c>
      <c r="I118" s="295">
        <f>Психотерапия!Q118</f>
        <v>0</v>
      </c>
      <c r="J118" s="295">
        <f>Наркология!Q118</f>
        <v>0</v>
      </c>
      <c r="K118" s="296">
        <f>Фтизиатрия!K118</f>
        <v>0</v>
      </c>
    </row>
    <row r="119" spans="1:11" x14ac:dyDescent="0.2">
      <c r="A119" s="389">
        <v>108</v>
      </c>
      <c r="B119" s="293" t="s">
        <v>183</v>
      </c>
      <c r="C119" s="379" t="s">
        <v>184</v>
      </c>
      <c r="D119" s="297">
        <f t="shared" si="5"/>
        <v>0</v>
      </c>
      <c r="E119" s="372">
        <f>Долечивание!I119</f>
        <v>0</v>
      </c>
      <c r="F119" s="33">
        <f>'Кибер-нож'!K119</f>
        <v>0</v>
      </c>
      <c r="G119" s="295">
        <f>Венерология!I119</f>
        <v>0</v>
      </c>
      <c r="H119" s="295">
        <f>'Паллиативная МП'!H119</f>
        <v>0</v>
      </c>
      <c r="I119" s="295">
        <f>Психотерапия!Q119</f>
        <v>0</v>
      </c>
      <c r="J119" s="295">
        <f>Наркология!Q119</f>
        <v>0</v>
      </c>
      <c r="K119" s="296">
        <f>Фтизиатрия!K119</f>
        <v>0</v>
      </c>
    </row>
    <row r="120" spans="1:11" x14ac:dyDescent="0.2">
      <c r="A120" s="389">
        <v>109</v>
      </c>
      <c r="B120" s="298" t="s">
        <v>185</v>
      </c>
      <c r="C120" s="326" t="s">
        <v>273</v>
      </c>
      <c r="D120" s="297">
        <f t="shared" si="5"/>
        <v>0</v>
      </c>
      <c r="E120" s="372">
        <f>Долечивание!I120</f>
        <v>0</v>
      </c>
      <c r="F120" s="33">
        <f>'Кибер-нож'!K120</f>
        <v>0</v>
      </c>
      <c r="G120" s="295">
        <f>Венерология!I120</f>
        <v>0</v>
      </c>
      <c r="H120" s="295">
        <f>'Паллиативная МП'!H120</f>
        <v>0</v>
      </c>
      <c r="I120" s="295">
        <f>Психотерапия!Q120</f>
        <v>0</v>
      </c>
      <c r="J120" s="295">
        <f>Наркология!Q120</f>
        <v>0</v>
      </c>
      <c r="K120" s="296">
        <f>Фтизиатрия!K120</f>
        <v>0</v>
      </c>
    </row>
    <row r="121" spans="1:11" x14ac:dyDescent="0.2">
      <c r="A121" s="389">
        <v>110</v>
      </c>
      <c r="B121" s="295" t="s">
        <v>186</v>
      </c>
      <c r="C121" s="379" t="s">
        <v>260</v>
      </c>
      <c r="D121" s="297">
        <f t="shared" si="5"/>
        <v>0</v>
      </c>
      <c r="E121" s="372">
        <f>Долечивание!I121</f>
        <v>0</v>
      </c>
      <c r="F121" s="33">
        <f>'Кибер-нож'!K121</f>
        <v>0</v>
      </c>
      <c r="G121" s="295">
        <f>Венерология!I121</f>
        <v>0</v>
      </c>
      <c r="H121" s="295">
        <f>'Паллиативная МП'!H121</f>
        <v>0</v>
      </c>
      <c r="I121" s="295">
        <f>Психотерапия!Q121</f>
        <v>0</v>
      </c>
      <c r="J121" s="295">
        <f>Наркология!Q121</f>
        <v>0</v>
      </c>
      <c r="K121" s="296">
        <f>Фтизиатрия!K121</f>
        <v>0</v>
      </c>
    </row>
    <row r="122" spans="1:11" x14ac:dyDescent="0.2">
      <c r="A122" s="389">
        <v>111</v>
      </c>
      <c r="B122" s="295" t="s">
        <v>187</v>
      </c>
      <c r="C122" s="326" t="s">
        <v>316</v>
      </c>
      <c r="D122" s="297">
        <f t="shared" si="5"/>
        <v>72635774.399999991</v>
      </c>
      <c r="E122" s="372">
        <f>Долечивание!I122</f>
        <v>72635774.399999991</v>
      </c>
      <c r="F122" s="33">
        <f>'Кибер-нож'!K122</f>
        <v>0</v>
      </c>
      <c r="G122" s="295">
        <f>Венерология!I122</f>
        <v>0</v>
      </c>
      <c r="H122" s="295">
        <f>'Паллиативная МП'!H122</f>
        <v>0</v>
      </c>
      <c r="I122" s="295">
        <f>Психотерапия!Q122</f>
        <v>0</v>
      </c>
      <c r="J122" s="295">
        <f>Наркология!Q122</f>
        <v>0</v>
      </c>
      <c r="K122" s="296">
        <f>Фтизиатрия!K122</f>
        <v>0</v>
      </c>
    </row>
    <row r="123" spans="1:11" x14ac:dyDescent="0.2">
      <c r="A123" s="389">
        <v>112</v>
      </c>
      <c r="B123" s="295" t="s">
        <v>188</v>
      </c>
      <c r="C123" s="379" t="s">
        <v>189</v>
      </c>
      <c r="D123" s="297">
        <f t="shared" si="5"/>
        <v>42896783.159999996</v>
      </c>
      <c r="E123" s="372">
        <f>Долечивание!I123</f>
        <v>42896783.159999996</v>
      </c>
      <c r="F123" s="33">
        <f>'Кибер-нож'!K123</f>
        <v>0</v>
      </c>
      <c r="G123" s="295">
        <f>Венерология!I123</f>
        <v>0</v>
      </c>
      <c r="H123" s="295">
        <f>'Паллиативная МП'!H123</f>
        <v>0</v>
      </c>
      <c r="I123" s="295">
        <f>Психотерапия!Q123</f>
        <v>0</v>
      </c>
      <c r="J123" s="295">
        <f>Наркология!Q123</f>
        <v>0</v>
      </c>
      <c r="K123" s="296">
        <f>Фтизиатрия!K123</f>
        <v>0</v>
      </c>
    </row>
    <row r="124" spans="1:11" x14ac:dyDescent="0.2">
      <c r="A124" s="389">
        <v>113</v>
      </c>
      <c r="B124" s="295" t="s">
        <v>190</v>
      </c>
      <c r="C124" s="34" t="s">
        <v>322</v>
      </c>
      <c r="D124" s="297">
        <f t="shared" si="5"/>
        <v>0</v>
      </c>
      <c r="E124" s="372">
        <f>Долечивание!I124</f>
        <v>0</v>
      </c>
      <c r="F124" s="33">
        <f>'Кибер-нож'!K124</f>
        <v>0</v>
      </c>
      <c r="G124" s="295">
        <f>Венерология!I124</f>
        <v>0</v>
      </c>
      <c r="H124" s="295">
        <f>'Паллиативная МП'!H124</f>
        <v>0</v>
      </c>
      <c r="I124" s="295">
        <f>Психотерапия!Q124</f>
        <v>0</v>
      </c>
      <c r="J124" s="295">
        <f>Наркология!Q124</f>
        <v>0</v>
      </c>
      <c r="K124" s="296">
        <f>Фтизиатрия!K124</f>
        <v>0</v>
      </c>
    </row>
    <row r="125" spans="1:11" x14ac:dyDescent="0.2">
      <c r="A125" s="389">
        <v>114</v>
      </c>
      <c r="B125" s="298" t="s">
        <v>191</v>
      </c>
      <c r="C125" s="379" t="s">
        <v>192</v>
      </c>
      <c r="D125" s="297">
        <f t="shared" si="5"/>
        <v>0</v>
      </c>
      <c r="E125" s="372">
        <f>Долечивание!I125</f>
        <v>0</v>
      </c>
      <c r="F125" s="33">
        <f>'Кибер-нож'!K125</f>
        <v>0</v>
      </c>
      <c r="G125" s="295">
        <f>Венерология!I125</f>
        <v>0</v>
      </c>
      <c r="H125" s="295">
        <f>'Паллиативная МП'!H125</f>
        <v>0</v>
      </c>
      <c r="I125" s="295">
        <f>Психотерапия!Q125</f>
        <v>0</v>
      </c>
      <c r="J125" s="295">
        <f>Наркология!Q125</f>
        <v>0</v>
      </c>
      <c r="K125" s="296">
        <f>Фтизиатрия!K125</f>
        <v>0</v>
      </c>
    </row>
    <row r="126" spans="1:11" ht="24" x14ac:dyDescent="0.2">
      <c r="A126" s="389">
        <v>115</v>
      </c>
      <c r="B126" s="298" t="s">
        <v>193</v>
      </c>
      <c r="C126" s="383" t="s">
        <v>317</v>
      </c>
      <c r="D126" s="297">
        <f t="shared" si="5"/>
        <v>0</v>
      </c>
      <c r="E126" s="372">
        <f>Долечивание!I126</f>
        <v>0</v>
      </c>
      <c r="F126" s="33">
        <f>'Кибер-нож'!K126</f>
        <v>0</v>
      </c>
      <c r="G126" s="295">
        <f>Венерология!I126</f>
        <v>0</v>
      </c>
      <c r="H126" s="295">
        <f>'Паллиативная МП'!H126</f>
        <v>0</v>
      </c>
      <c r="I126" s="295">
        <f>Психотерапия!Q126</f>
        <v>0</v>
      </c>
      <c r="J126" s="295">
        <f>Наркология!Q126</f>
        <v>0</v>
      </c>
      <c r="K126" s="296">
        <f>Фтизиатрия!K126</f>
        <v>0</v>
      </c>
    </row>
    <row r="127" spans="1:11" x14ac:dyDescent="0.2">
      <c r="A127" s="389">
        <v>116</v>
      </c>
      <c r="B127" s="298" t="s">
        <v>194</v>
      </c>
      <c r="C127" s="379" t="s">
        <v>231</v>
      </c>
      <c r="D127" s="297">
        <f t="shared" si="5"/>
        <v>0</v>
      </c>
      <c r="E127" s="372">
        <f>Долечивание!I127</f>
        <v>0</v>
      </c>
      <c r="F127" s="33">
        <f>'Кибер-нож'!K127</f>
        <v>0</v>
      </c>
      <c r="G127" s="295">
        <f>Венерология!I127</f>
        <v>0</v>
      </c>
      <c r="H127" s="295">
        <f>'Паллиативная МП'!H127</f>
        <v>0</v>
      </c>
      <c r="I127" s="295">
        <f>Психотерапия!Q127</f>
        <v>0</v>
      </c>
      <c r="J127" s="295">
        <f>Наркология!Q127</f>
        <v>0</v>
      </c>
      <c r="K127" s="296">
        <f>Фтизиатрия!K127</f>
        <v>0</v>
      </c>
    </row>
    <row r="128" spans="1:11" x14ac:dyDescent="0.2">
      <c r="A128" s="389">
        <v>117</v>
      </c>
      <c r="B128" s="298" t="s">
        <v>195</v>
      </c>
      <c r="C128" s="379" t="s">
        <v>196</v>
      </c>
      <c r="D128" s="297">
        <f t="shared" si="5"/>
        <v>41790643.340000004</v>
      </c>
      <c r="E128" s="372">
        <f>Долечивание!I128</f>
        <v>0</v>
      </c>
      <c r="F128" s="33">
        <f>'Кибер-нож'!K128</f>
        <v>0</v>
      </c>
      <c r="G128" s="295">
        <f>Венерология!I128</f>
        <v>0</v>
      </c>
      <c r="H128" s="295">
        <f>'Паллиативная МП'!H128</f>
        <v>41790643.340000004</v>
      </c>
      <c r="I128" s="295">
        <f>Психотерапия!Q128</f>
        <v>0</v>
      </c>
      <c r="J128" s="295">
        <f>Наркология!Q128</f>
        <v>0</v>
      </c>
      <c r="K128" s="296">
        <f>Фтизиатрия!K128</f>
        <v>0</v>
      </c>
    </row>
    <row r="129" spans="1:11" x14ac:dyDescent="0.2">
      <c r="A129" s="389">
        <v>118</v>
      </c>
      <c r="B129" s="298" t="s">
        <v>197</v>
      </c>
      <c r="C129" s="379" t="s">
        <v>40</v>
      </c>
      <c r="D129" s="297">
        <f t="shared" si="5"/>
        <v>0</v>
      </c>
      <c r="E129" s="372">
        <f>Долечивание!I129</f>
        <v>0</v>
      </c>
      <c r="F129" s="33">
        <f>'Кибер-нож'!K129</f>
        <v>0</v>
      </c>
      <c r="G129" s="295">
        <f>Венерология!I129</f>
        <v>0</v>
      </c>
      <c r="H129" s="295">
        <f>'Паллиативная МП'!H129</f>
        <v>0</v>
      </c>
      <c r="I129" s="295">
        <f>Психотерапия!Q129</f>
        <v>0</v>
      </c>
      <c r="J129" s="295">
        <f>Наркология!Q129</f>
        <v>0</v>
      </c>
      <c r="K129" s="296">
        <f>Фтизиатрия!K129</f>
        <v>0</v>
      </c>
    </row>
    <row r="130" spans="1:11" x14ac:dyDescent="0.2">
      <c r="A130" s="389">
        <v>119</v>
      </c>
      <c r="B130" s="295" t="s">
        <v>198</v>
      </c>
      <c r="C130" s="379" t="s">
        <v>46</v>
      </c>
      <c r="D130" s="297">
        <f t="shared" ref="D130:D144" si="6">E130+F130+G130+H130+I130+J130+K130</f>
        <v>1021611.3</v>
      </c>
      <c r="E130" s="372">
        <f>Долечивание!I130</f>
        <v>0</v>
      </c>
      <c r="F130" s="33">
        <f>'Кибер-нож'!K130</f>
        <v>0</v>
      </c>
      <c r="G130" s="295">
        <f>Венерология!I130</f>
        <v>0</v>
      </c>
      <c r="H130" s="295">
        <f>'Паллиативная МП'!H130</f>
        <v>1021611.3</v>
      </c>
      <c r="I130" s="295">
        <f>Психотерапия!Q130</f>
        <v>0</v>
      </c>
      <c r="J130" s="295">
        <f>Наркология!Q130</f>
        <v>0</v>
      </c>
      <c r="K130" s="296">
        <f>Фтизиатрия!K130</f>
        <v>0</v>
      </c>
    </row>
    <row r="131" spans="1:11" x14ac:dyDescent="0.2">
      <c r="A131" s="389">
        <v>120</v>
      </c>
      <c r="B131" s="295" t="s">
        <v>199</v>
      </c>
      <c r="C131" s="379" t="s">
        <v>233</v>
      </c>
      <c r="D131" s="297">
        <f t="shared" si="6"/>
        <v>84474748.639999986</v>
      </c>
      <c r="E131" s="372">
        <f>Долечивание!I131</f>
        <v>0</v>
      </c>
      <c r="F131" s="33">
        <f>'Кибер-нож'!K131</f>
        <v>0</v>
      </c>
      <c r="G131" s="295">
        <f>Венерология!I131</f>
        <v>84474748.639999986</v>
      </c>
      <c r="H131" s="295">
        <f>'Паллиативная МП'!H131</f>
        <v>0</v>
      </c>
      <c r="I131" s="295">
        <f>Психотерапия!Q131</f>
        <v>0</v>
      </c>
      <c r="J131" s="295">
        <f>Наркология!Q131</f>
        <v>0</v>
      </c>
      <c r="K131" s="296">
        <f>Фтизиатрия!K131</f>
        <v>0</v>
      </c>
    </row>
    <row r="132" spans="1:11" x14ac:dyDescent="0.2">
      <c r="A132" s="389">
        <v>121</v>
      </c>
      <c r="B132" s="295" t="s">
        <v>200</v>
      </c>
      <c r="C132" s="379" t="s">
        <v>48</v>
      </c>
      <c r="D132" s="297">
        <f t="shared" si="6"/>
        <v>0</v>
      </c>
      <c r="E132" s="372">
        <f>Долечивание!I132</f>
        <v>0</v>
      </c>
      <c r="F132" s="33">
        <f>'Кибер-нож'!K132</f>
        <v>0</v>
      </c>
      <c r="G132" s="295">
        <f>Венерология!I132</f>
        <v>0</v>
      </c>
      <c r="H132" s="295">
        <f>'Паллиативная МП'!H132</f>
        <v>0</v>
      </c>
      <c r="I132" s="295">
        <f>Психотерапия!Q132</f>
        <v>0</v>
      </c>
      <c r="J132" s="295">
        <f>Наркология!Q132</f>
        <v>0</v>
      </c>
      <c r="K132" s="296">
        <f>Фтизиатрия!K132</f>
        <v>0</v>
      </c>
    </row>
    <row r="133" spans="1:11" x14ac:dyDescent="0.2">
      <c r="A133" s="389">
        <v>122</v>
      </c>
      <c r="B133" s="298" t="s">
        <v>201</v>
      </c>
      <c r="C133" s="379" t="s">
        <v>47</v>
      </c>
      <c r="D133" s="297">
        <f t="shared" si="6"/>
        <v>0</v>
      </c>
      <c r="E133" s="372">
        <f>Долечивание!I133</f>
        <v>0</v>
      </c>
      <c r="F133" s="33">
        <f>'Кибер-нож'!K133</f>
        <v>0</v>
      </c>
      <c r="G133" s="295">
        <f>Венерология!I133</f>
        <v>0</v>
      </c>
      <c r="H133" s="295">
        <f>'Паллиативная МП'!H133</f>
        <v>0</v>
      </c>
      <c r="I133" s="295">
        <f>Психотерапия!Q133</f>
        <v>0</v>
      </c>
      <c r="J133" s="295">
        <f>Наркология!Q133</f>
        <v>0</v>
      </c>
      <c r="K133" s="296">
        <f>Фтизиатрия!K133</f>
        <v>0</v>
      </c>
    </row>
    <row r="134" spans="1:11" x14ac:dyDescent="0.2">
      <c r="A134" s="389">
        <v>123</v>
      </c>
      <c r="B134" s="298" t="s">
        <v>202</v>
      </c>
      <c r="C134" s="379" t="s">
        <v>203</v>
      </c>
      <c r="D134" s="297">
        <f t="shared" si="6"/>
        <v>0</v>
      </c>
      <c r="E134" s="372">
        <f>Долечивание!I134</f>
        <v>0</v>
      </c>
      <c r="F134" s="33">
        <f>'Кибер-нож'!K134</f>
        <v>0</v>
      </c>
      <c r="G134" s="295">
        <f>Венерология!I134</f>
        <v>0</v>
      </c>
      <c r="H134" s="295">
        <f>'Паллиативная МП'!H134</f>
        <v>0</v>
      </c>
      <c r="I134" s="295">
        <f>Психотерапия!Q134</f>
        <v>0</v>
      </c>
      <c r="J134" s="295">
        <f>Наркология!Q134</f>
        <v>0</v>
      </c>
      <c r="K134" s="296">
        <f>Фтизиатрия!K134</f>
        <v>0</v>
      </c>
    </row>
    <row r="135" spans="1:11" x14ac:dyDescent="0.2">
      <c r="A135" s="389">
        <v>124</v>
      </c>
      <c r="B135" s="298" t="s">
        <v>204</v>
      </c>
      <c r="C135" s="379" t="s">
        <v>41</v>
      </c>
      <c r="D135" s="297">
        <f t="shared" si="6"/>
        <v>68395550.200000003</v>
      </c>
      <c r="E135" s="372">
        <f>Долечивание!I135</f>
        <v>0</v>
      </c>
      <c r="F135" s="33">
        <f>'Кибер-нож'!K135</f>
        <v>0</v>
      </c>
      <c r="G135" s="295">
        <f>Венерология!I135</f>
        <v>0</v>
      </c>
      <c r="H135" s="295">
        <f>'Паллиативная МП'!H135</f>
        <v>68395550.200000003</v>
      </c>
      <c r="I135" s="295">
        <f>Психотерапия!Q135</f>
        <v>0</v>
      </c>
      <c r="J135" s="295">
        <f>Наркология!Q135</f>
        <v>0</v>
      </c>
      <c r="K135" s="296">
        <f>Фтизиатрия!K135</f>
        <v>0</v>
      </c>
    </row>
    <row r="136" spans="1:11" x14ac:dyDescent="0.2">
      <c r="A136" s="389">
        <v>125</v>
      </c>
      <c r="B136" s="295" t="s">
        <v>205</v>
      </c>
      <c r="C136" s="379" t="s">
        <v>232</v>
      </c>
      <c r="D136" s="297">
        <f t="shared" si="6"/>
        <v>1340976</v>
      </c>
      <c r="E136" s="372">
        <f>Долечивание!I136</f>
        <v>0</v>
      </c>
      <c r="F136" s="33">
        <f>'Кибер-нож'!K136</f>
        <v>0</v>
      </c>
      <c r="G136" s="295">
        <f>Венерология!I136</f>
        <v>0</v>
      </c>
      <c r="H136" s="295">
        <f>'Паллиативная МП'!H136</f>
        <v>1340976</v>
      </c>
      <c r="I136" s="295">
        <f>Психотерапия!Q136</f>
        <v>0</v>
      </c>
      <c r="J136" s="295">
        <f>Наркология!Q136</f>
        <v>0</v>
      </c>
      <c r="K136" s="296">
        <f>Фтизиатрия!K136</f>
        <v>0</v>
      </c>
    </row>
    <row r="137" spans="1:11" x14ac:dyDescent="0.2">
      <c r="A137" s="389">
        <v>126</v>
      </c>
      <c r="B137" s="295" t="s">
        <v>206</v>
      </c>
      <c r="C137" s="379" t="s">
        <v>207</v>
      </c>
      <c r="D137" s="297">
        <f t="shared" si="6"/>
        <v>16149253.459999999</v>
      </c>
      <c r="E137" s="372">
        <f>Долечивание!I137</f>
        <v>0</v>
      </c>
      <c r="F137" s="33">
        <f>'Кибер-нож'!K137</f>
        <v>0</v>
      </c>
      <c r="G137" s="295">
        <f>Венерология!I137</f>
        <v>2366169.9</v>
      </c>
      <c r="H137" s="295">
        <f>'Паллиативная МП'!H137</f>
        <v>3241494.88</v>
      </c>
      <c r="I137" s="295">
        <f>Психотерапия!Q137</f>
        <v>0</v>
      </c>
      <c r="J137" s="295">
        <f>Наркология!Q137</f>
        <v>6014622.4299999997</v>
      </c>
      <c r="K137" s="296">
        <f>Фтизиатрия!K137</f>
        <v>4526966.25</v>
      </c>
    </row>
    <row r="138" spans="1:11" x14ac:dyDescent="0.2">
      <c r="A138" s="389">
        <v>127</v>
      </c>
      <c r="B138" s="298" t="s">
        <v>208</v>
      </c>
      <c r="C138" s="379" t="s">
        <v>209</v>
      </c>
      <c r="D138" s="297">
        <f t="shared" si="6"/>
        <v>0</v>
      </c>
      <c r="E138" s="372">
        <f>Долечивание!I138</f>
        <v>0</v>
      </c>
      <c r="F138" s="33">
        <f>'Кибер-нож'!K138</f>
        <v>0</v>
      </c>
      <c r="G138" s="295">
        <f>Венерология!I138</f>
        <v>0</v>
      </c>
      <c r="H138" s="295">
        <f>'Паллиативная МП'!H138</f>
        <v>0</v>
      </c>
      <c r="I138" s="295">
        <f>Психотерапия!Q138</f>
        <v>0</v>
      </c>
      <c r="J138" s="295">
        <f>Наркология!Q138</f>
        <v>0</v>
      </c>
      <c r="K138" s="296">
        <f>Фтизиатрия!K138</f>
        <v>0</v>
      </c>
    </row>
    <row r="139" spans="1:11" x14ac:dyDescent="0.2">
      <c r="A139" s="389">
        <v>128</v>
      </c>
      <c r="B139" s="295" t="s">
        <v>210</v>
      </c>
      <c r="C139" s="379" t="s">
        <v>211</v>
      </c>
      <c r="D139" s="297">
        <f t="shared" si="6"/>
        <v>0</v>
      </c>
      <c r="E139" s="372">
        <f>Долечивание!I139</f>
        <v>0</v>
      </c>
      <c r="F139" s="33">
        <f>'Кибер-нож'!K139</f>
        <v>0</v>
      </c>
      <c r="G139" s="295">
        <f>Венерология!I139</f>
        <v>0</v>
      </c>
      <c r="H139" s="295">
        <f>'Паллиативная МП'!H139</f>
        <v>0</v>
      </c>
      <c r="I139" s="295">
        <f>Психотерапия!Q139</f>
        <v>0</v>
      </c>
      <c r="J139" s="295">
        <f>Наркология!Q139</f>
        <v>0</v>
      </c>
      <c r="K139" s="296">
        <f>Фтизиатрия!K139</f>
        <v>0</v>
      </c>
    </row>
    <row r="140" spans="1:11" x14ac:dyDescent="0.2">
      <c r="A140" s="389">
        <v>129</v>
      </c>
      <c r="B140" s="298" t="s">
        <v>212</v>
      </c>
      <c r="C140" s="380" t="s">
        <v>213</v>
      </c>
      <c r="D140" s="297">
        <f t="shared" si="6"/>
        <v>75396000</v>
      </c>
      <c r="E140" s="372">
        <f>Долечивание!I140</f>
        <v>0</v>
      </c>
      <c r="F140" s="33">
        <f>'Кибер-нож'!K140</f>
        <v>75396000</v>
      </c>
      <c r="G140" s="295">
        <f>Венерология!I140</f>
        <v>0</v>
      </c>
      <c r="H140" s="295">
        <f>'Паллиативная МП'!H140</f>
        <v>0</v>
      </c>
      <c r="I140" s="295">
        <f>Психотерапия!Q140</f>
        <v>0</v>
      </c>
      <c r="J140" s="295">
        <f>Наркология!Q140</f>
        <v>0</v>
      </c>
      <c r="K140" s="296">
        <f>Фтизиатрия!K140</f>
        <v>0</v>
      </c>
    </row>
    <row r="141" spans="1:11" x14ac:dyDescent="0.2">
      <c r="A141" s="389">
        <v>130</v>
      </c>
      <c r="B141" s="298" t="s">
        <v>261</v>
      </c>
      <c r="C141" s="110" t="s">
        <v>262</v>
      </c>
      <c r="D141" s="297">
        <f t="shared" si="6"/>
        <v>502837742.63</v>
      </c>
      <c r="E141" s="372">
        <f>Долечивание!I141</f>
        <v>0</v>
      </c>
      <c r="F141" s="33">
        <f>'Кибер-нож'!K141</f>
        <v>0</v>
      </c>
      <c r="G141" s="295">
        <f>Венерология!I141</f>
        <v>0</v>
      </c>
      <c r="H141" s="295">
        <f>'Паллиативная МП'!H141</f>
        <v>0</v>
      </c>
      <c r="I141" s="295">
        <f>Психотерапия!Q141</f>
        <v>0</v>
      </c>
      <c r="J141" s="295">
        <f>Наркология!Q141</f>
        <v>502837742.63</v>
      </c>
      <c r="K141" s="296">
        <f>Фтизиатрия!K141</f>
        <v>0</v>
      </c>
    </row>
    <row r="142" spans="1:11" x14ac:dyDescent="0.2">
      <c r="A142" s="389">
        <v>131</v>
      </c>
      <c r="B142" s="298" t="s">
        <v>263</v>
      </c>
      <c r="C142" s="106" t="s">
        <v>264</v>
      </c>
      <c r="D142" s="297">
        <f t="shared" si="6"/>
        <v>325656535.59000003</v>
      </c>
      <c r="E142" s="372">
        <f>Долечивание!I142</f>
        <v>0</v>
      </c>
      <c r="F142" s="33">
        <f>'Кибер-нож'!K142</f>
        <v>0</v>
      </c>
      <c r="G142" s="295">
        <f>Венерология!I142</f>
        <v>0</v>
      </c>
      <c r="H142" s="295">
        <f>'Паллиативная МП'!H142</f>
        <v>0</v>
      </c>
      <c r="I142" s="295">
        <f>Психотерапия!Q142</f>
        <v>325656535.59000003</v>
      </c>
      <c r="J142" s="295">
        <f>Наркология!Q142</f>
        <v>0</v>
      </c>
      <c r="K142" s="296">
        <f>Фтизиатрия!K142</f>
        <v>0</v>
      </c>
    </row>
    <row r="143" spans="1:11" x14ac:dyDescent="0.2">
      <c r="A143" s="394">
        <v>132</v>
      </c>
      <c r="B143" s="298" t="s">
        <v>265</v>
      </c>
      <c r="C143" s="381" t="s">
        <v>266</v>
      </c>
      <c r="D143" s="256">
        <f t="shared" si="6"/>
        <v>2021776968.8100002</v>
      </c>
      <c r="E143" s="372">
        <f>Долечивание!I143</f>
        <v>0</v>
      </c>
      <c r="F143" s="33">
        <f>'Кибер-нож'!K143</f>
        <v>0</v>
      </c>
      <c r="G143" s="295">
        <f>Венерология!I143</f>
        <v>0</v>
      </c>
      <c r="H143" s="295">
        <f>'Паллиативная МП'!H143</f>
        <v>5750019</v>
      </c>
      <c r="I143" s="295">
        <f>Психотерапия!Q143</f>
        <v>0</v>
      </c>
      <c r="J143" s="295">
        <f>Наркология!Q143</f>
        <v>0</v>
      </c>
      <c r="K143" s="296">
        <f>Фтизиатрия!K143</f>
        <v>2016026949.8100002</v>
      </c>
    </row>
    <row r="144" spans="1:11" x14ac:dyDescent="0.2">
      <c r="A144" s="394">
        <v>133</v>
      </c>
      <c r="B144" s="300" t="s">
        <v>271</v>
      </c>
      <c r="C144" s="107" t="s">
        <v>272</v>
      </c>
      <c r="D144" s="429">
        <f t="shared" si="6"/>
        <v>0</v>
      </c>
      <c r="E144" s="392">
        <f>Долечивание!I144</f>
        <v>0</v>
      </c>
      <c r="F144" s="301">
        <f>'Кибер-нож'!K144</f>
        <v>0</v>
      </c>
      <c r="G144" s="302">
        <f>Венерология!I144</f>
        <v>0</v>
      </c>
      <c r="H144" s="302">
        <f>'Паллиативная МП'!H144</f>
        <v>0</v>
      </c>
      <c r="I144" s="302">
        <f>Психотерапия!Q144</f>
        <v>0</v>
      </c>
      <c r="J144" s="302">
        <f>Наркология!Q144</f>
        <v>0</v>
      </c>
      <c r="K144" s="303">
        <f>Фтизиатрия!K144</f>
        <v>0</v>
      </c>
    </row>
    <row r="145" spans="1:11" x14ac:dyDescent="0.2">
      <c r="A145" s="394">
        <v>134</v>
      </c>
      <c r="B145" s="105" t="s">
        <v>307</v>
      </c>
      <c r="C145" s="107" t="s">
        <v>306</v>
      </c>
      <c r="D145" s="256">
        <f t="shared" ref="D145" si="7">E145+F145+G145+H145+I145+J145+K145</f>
        <v>65359838</v>
      </c>
      <c r="E145" s="393">
        <f>Долечивание!I145</f>
        <v>0</v>
      </c>
      <c r="F145" s="33">
        <f>'Кибер-нож'!K145</f>
        <v>0</v>
      </c>
      <c r="G145" s="295">
        <f>Венерология!I145</f>
        <v>0</v>
      </c>
      <c r="H145" s="295">
        <f>'Паллиативная МП'!H145</f>
        <v>65359838</v>
      </c>
      <c r="I145" s="295">
        <f>Психотерапия!Q145</f>
        <v>0</v>
      </c>
      <c r="J145" s="295">
        <f>Наркология!Q145</f>
        <v>0</v>
      </c>
      <c r="K145" s="296">
        <f>Фтизиатрия!K145</f>
        <v>0</v>
      </c>
    </row>
    <row r="146" spans="1:11" ht="12.75" thickBot="1" x14ac:dyDescent="0.25">
      <c r="A146" s="396">
        <v>135</v>
      </c>
      <c r="B146" s="282" t="s">
        <v>319</v>
      </c>
      <c r="C146" s="415" t="s">
        <v>318</v>
      </c>
      <c r="D146" s="430">
        <f t="shared" ref="D146" si="8">E146+F146+G146+H146+I146+J146+K146</f>
        <v>0</v>
      </c>
      <c r="E146" s="304">
        <f>Долечивание!I146</f>
        <v>0</v>
      </c>
      <c r="F146" s="305">
        <f>'Кибер-нож'!K146</f>
        <v>0</v>
      </c>
      <c r="G146" s="306">
        <f>Венерология!I146</f>
        <v>0</v>
      </c>
      <c r="H146" s="306">
        <f>'Паллиативная МП'!H146</f>
        <v>0</v>
      </c>
      <c r="I146" s="306">
        <f>Психотерапия!Q146</f>
        <v>0</v>
      </c>
      <c r="J146" s="306">
        <f>Наркология!Q146</f>
        <v>0</v>
      </c>
      <c r="K146" s="307">
        <f>Фтизиатрия!K146</f>
        <v>0</v>
      </c>
    </row>
    <row r="147" spans="1:11" x14ac:dyDescent="0.2">
      <c r="D147" s="1"/>
      <c r="G147" s="1"/>
    </row>
    <row r="148" spans="1:11" x14ac:dyDescent="0.2">
      <c r="D148" s="1"/>
      <c r="G148" s="1"/>
    </row>
    <row r="149" spans="1:11" x14ac:dyDescent="0.2">
      <c r="D149" s="1"/>
      <c r="G149" s="1"/>
    </row>
  </sheetData>
  <mergeCells count="18">
    <mergeCell ref="A87:A90"/>
    <mergeCell ref="B87:B90"/>
    <mergeCell ref="G4:G5"/>
    <mergeCell ref="H4:H5"/>
    <mergeCell ref="A7:C7"/>
    <mergeCell ref="A6:C6"/>
    <mergeCell ref="A3:A5"/>
    <mergeCell ref="B3:B5"/>
    <mergeCell ref="C3:C5"/>
    <mergeCell ref="D3:K3"/>
    <mergeCell ref="D4:D5"/>
    <mergeCell ref="E4:E5"/>
    <mergeCell ref="F4:F5"/>
    <mergeCell ref="A1:K1"/>
    <mergeCell ref="I4:I5"/>
    <mergeCell ref="K4:K5"/>
    <mergeCell ref="J4:J5"/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7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E21" sqref="E21"/>
    </sheetView>
  </sheetViews>
  <sheetFormatPr defaultRowHeight="12" x14ac:dyDescent="0.2"/>
  <cols>
    <col min="1" max="1" width="5.42578125" style="2" customWidth="1"/>
    <col min="2" max="2" width="10.28515625" style="2" customWidth="1"/>
    <col min="3" max="3" width="37.5703125" style="386" customWidth="1"/>
    <col min="4" max="4" width="13.85546875" style="3" customWidth="1"/>
    <col min="5" max="5" width="13.140625" style="3" customWidth="1"/>
    <col min="6" max="6" width="10.28515625" style="3" customWidth="1"/>
    <col min="7" max="7" width="15" style="4" customWidth="1"/>
    <col min="8" max="8" width="12.5703125" style="2" customWidth="1"/>
    <col min="9" max="9" width="15.7109375" style="4" customWidth="1"/>
    <col min="10" max="16384" width="9.140625" style="2"/>
  </cols>
  <sheetData>
    <row r="1" spans="1:9" ht="35.25" customHeight="1" x14ac:dyDescent="0.2">
      <c r="A1" s="470" t="s">
        <v>309</v>
      </c>
      <c r="B1" s="470"/>
      <c r="C1" s="470"/>
      <c r="D1" s="470"/>
      <c r="E1" s="470"/>
      <c r="F1" s="470"/>
      <c r="G1" s="470"/>
      <c r="H1" s="433"/>
      <c r="I1" s="433"/>
    </row>
    <row r="2" spans="1:9" ht="12.75" customHeight="1" thickBot="1" x14ac:dyDescent="0.25">
      <c r="A2" s="5"/>
      <c r="B2" s="5"/>
      <c r="C2" s="385"/>
      <c r="D2" s="5"/>
      <c r="E2" s="5"/>
      <c r="F2" s="5"/>
      <c r="G2" s="6"/>
    </row>
    <row r="3" spans="1:9" ht="20.25" customHeight="1" x14ac:dyDescent="0.2">
      <c r="A3" s="471" t="s">
        <v>44</v>
      </c>
      <c r="B3" s="474" t="s">
        <v>274</v>
      </c>
      <c r="C3" s="477" t="s">
        <v>45</v>
      </c>
      <c r="D3" s="480" t="s">
        <v>269</v>
      </c>
      <c r="E3" s="481"/>
      <c r="F3" s="482"/>
      <c r="G3" s="483" t="s">
        <v>290</v>
      </c>
      <c r="H3" s="486" t="s">
        <v>291</v>
      </c>
      <c r="I3" s="489" t="s">
        <v>268</v>
      </c>
    </row>
    <row r="4" spans="1:9" ht="20.25" customHeight="1" x14ac:dyDescent="0.2">
      <c r="A4" s="472"/>
      <c r="B4" s="475"/>
      <c r="C4" s="478"/>
      <c r="D4" s="491" t="s">
        <v>289</v>
      </c>
      <c r="E4" s="493" t="s">
        <v>235</v>
      </c>
      <c r="F4" s="494" t="s">
        <v>239</v>
      </c>
      <c r="G4" s="484"/>
      <c r="H4" s="487"/>
      <c r="I4" s="490"/>
    </row>
    <row r="5" spans="1:9" ht="48" customHeight="1" thickBot="1" x14ac:dyDescent="0.25">
      <c r="A5" s="473"/>
      <c r="B5" s="476"/>
      <c r="C5" s="479"/>
      <c r="D5" s="492"/>
      <c r="E5" s="435"/>
      <c r="F5" s="437"/>
      <c r="G5" s="485"/>
      <c r="H5" s="488"/>
      <c r="I5" s="488"/>
    </row>
    <row r="6" spans="1:9" x14ac:dyDescent="0.2">
      <c r="A6" s="464" t="s">
        <v>230</v>
      </c>
      <c r="B6" s="465"/>
      <c r="C6" s="466"/>
      <c r="D6" s="47">
        <f t="shared" ref="D6:I6" si="0">SUM(D7:D8)</f>
        <v>0</v>
      </c>
      <c r="E6" s="45">
        <f t="shared" si="0"/>
        <v>0</v>
      </c>
      <c r="F6" s="68">
        <f t="shared" si="0"/>
        <v>0</v>
      </c>
      <c r="G6" s="50">
        <f t="shared" si="0"/>
        <v>115532557.55999999</v>
      </c>
      <c r="H6" s="46">
        <f t="shared" si="0"/>
        <v>0</v>
      </c>
      <c r="I6" s="46">
        <f t="shared" si="0"/>
        <v>115532557.55999999</v>
      </c>
    </row>
    <row r="7" spans="1:9" ht="12.75" customHeight="1" x14ac:dyDescent="0.2">
      <c r="A7" s="443" t="s">
        <v>54</v>
      </c>
      <c r="B7" s="444"/>
      <c r="C7" s="445"/>
      <c r="D7" s="48"/>
      <c r="E7" s="69"/>
      <c r="F7" s="70"/>
      <c r="G7" s="16"/>
      <c r="H7" s="49"/>
      <c r="I7" s="59"/>
    </row>
    <row r="8" spans="1:9" x14ac:dyDescent="0.2">
      <c r="A8" s="467" t="s">
        <v>229</v>
      </c>
      <c r="B8" s="468"/>
      <c r="C8" s="469"/>
      <c r="D8" s="64">
        <f t="shared" ref="D8:I8" si="1">SUM(D9:D144)-D87</f>
        <v>0</v>
      </c>
      <c r="E8" s="373">
        <f t="shared" si="1"/>
        <v>0</v>
      </c>
      <c r="F8" s="374">
        <f t="shared" si="1"/>
        <v>0</v>
      </c>
      <c r="G8" s="18">
        <f t="shared" si="1"/>
        <v>115532557.55999999</v>
      </c>
      <c r="H8" s="43">
        <f t="shared" si="1"/>
        <v>0</v>
      </c>
      <c r="I8" s="43">
        <f t="shared" si="1"/>
        <v>115532557.55999999</v>
      </c>
    </row>
    <row r="9" spans="1:9" x14ac:dyDescent="0.2">
      <c r="A9" s="389">
        <v>1</v>
      </c>
      <c r="B9" s="27" t="s">
        <v>55</v>
      </c>
      <c r="C9" s="379" t="s">
        <v>42</v>
      </c>
      <c r="D9" s="8"/>
      <c r="E9" s="35"/>
      <c r="F9" s="52"/>
      <c r="G9" s="51"/>
      <c r="H9" s="62"/>
      <c r="I9" s="60"/>
    </row>
    <row r="10" spans="1:9" x14ac:dyDescent="0.2">
      <c r="A10" s="389">
        <v>2</v>
      </c>
      <c r="B10" s="28" t="s">
        <v>56</v>
      </c>
      <c r="C10" s="379" t="s">
        <v>214</v>
      </c>
      <c r="D10" s="8"/>
      <c r="E10" s="35"/>
      <c r="F10" s="52"/>
      <c r="G10" s="17"/>
      <c r="H10" s="62"/>
      <c r="I10" s="60"/>
    </row>
    <row r="11" spans="1:9" x14ac:dyDescent="0.2">
      <c r="A11" s="389">
        <v>3</v>
      </c>
      <c r="B11" s="377" t="s">
        <v>57</v>
      </c>
      <c r="C11" s="379" t="s">
        <v>5</v>
      </c>
      <c r="D11" s="7"/>
      <c r="E11" s="36"/>
      <c r="F11" s="53"/>
      <c r="G11" s="17"/>
      <c r="H11" s="62"/>
      <c r="I11" s="60"/>
    </row>
    <row r="12" spans="1:9" x14ac:dyDescent="0.2">
      <c r="A12" s="389">
        <v>4</v>
      </c>
      <c r="B12" s="27" t="s">
        <v>58</v>
      </c>
      <c r="C12" s="379" t="s">
        <v>215</v>
      </c>
      <c r="D12" s="8"/>
      <c r="E12" s="35"/>
      <c r="F12" s="52"/>
      <c r="G12" s="17"/>
      <c r="H12" s="62"/>
      <c r="I12" s="60"/>
    </row>
    <row r="13" spans="1:9" x14ac:dyDescent="0.2">
      <c r="A13" s="389">
        <v>5</v>
      </c>
      <c r="B13" s="27" t="s">
        <v>59</v>
      </c>
      <c r="C13" s="379" t="s">
        <v>8</v>
      </c>
      <c r="D13" s="8"/>
      <c r="E13" s="35"/>
      <c r="F13" s="52"/>
      <c r="G13" s="17"/>
      <c r="H13" s="62"/>
      <c r="I13" s="60"/>
    </row>
    <row r="14" spans="1:9" x14ac:dyDescent="0.2">
      <c r="A14" s="389">
        <v>6</v>
      </c>
      <c r="B14" s="377" t="s">
        <v>60</v>
      </c>
      <c r="C14" s="379" t="s">
        <v>61</v>
      </c>
      <c r="D14" s="7"/>
      <c r="E14" s="36"/>
      <c r="F14" s="53"/>
      <c r="G14" s="17"/>
      <c r="H14" s="62"/>
      <c r="I14" s="60"/>
    </row>
    <row r="15" spans="1:9" x14ac:dyDescent="0.2">
      <c r="A15" s="389">
        <v>7</v>
      </c>
      <c r="B15" s="27" t="s">
        <v>62</v>
      </c>
      <c r="C15" s="379" t="s">
        <v>216</v>
      </c>
      <c r="D15" s="9"/>
      <c r="E15" s="37"/>
      <c r="F15" s="54"/>
      <c r="G15" s="17"/>
      <c r="H15" s="62"/>
      <c r="I15" s="60"/>
    </row>
    <row r="16" spans="1:9" x14ac:dyDescent="0.2">
      <c r="A16" s="389">
        <v>8</v>
      </c>
      <c r="B16" s="376" t="s">
        <v>63</v>
      </c>
      <c r="C16" s="379" t="s">
        <v>17</v>
      </c>
      <c r="D16" s="7"/>
      <c r="E16" s="36"/>
      <c r="F16" s="53"/>
      <c r="G16" s="17"/>
      <c r="H16" s="62"/>
      <c r="I16" s="60"/>
    </row>
    <row r="17" spans="1:9" x14ac:dyDescent="0.2">
      <c r="A17" s="389">
        <v>9</v>
      </c>
      <c r="B17" s="376" t="s">
        <v>64</v>
      </c>
      <c r="C17" s="379" t="s">
        <v>6</v>
      </c>
      <c r="D17" s="7"/>
      <c r="E17" s="36"/>
      <c r="F17" s="53"/>
      <c r="G17" s="17"/>
      <c r="H17" s="62"/>
      <c r="I17" s="60"/>
    </row>
    <row r="18" spans="1:9" x14ac:dyDescent="0.2">
      <c r="A18" s="389">
        <v>10</v>
      </c>
      <c r="B18" s="376" t="s">
        <v>65</v>
      </c>
      <c r="C18" s="379" t="s">
        <v>18</v>
      </c>
      <c r="D18" s="7"/>
      <c r="E18" s="36"/>
      <c r="F18" s="53"/>
      <c r="G18" s="17"/>
      <c r="H18" s="62"/>
      <c r="I18" s="60"/>
    </row>
    <row r="19" spans="1:9" x14ac:dyDescent="0.2">
      <c r="A19" s="389">
        <v>11</v>
      </c>
      <c r="B19" s="376" t="s">
        <v>66</v>
      </c>
      <c r="C19" s="379" t="s">
        <v>7</v>
      </c>
      <c r="D19" s="7"/>
      <c r="E19" s="36"/>
      <c r="F19" s="53"/>
      <c r="G19" s="17"/>
      <c r="H19" s="62"/>
      <c r="I19" s="60"/>
    </row>
    <row r="20" spans="1:9" x14ac:dyDescent="0.2">
      <c r="A20" s="389">
        <v>12</v>
      </c>
      <c r="B20" s="376" t="s">
        <v>67</v>
      </c>
      <c r="C20" s="379" t="s">
        <v>19</v>
      </c>
      <c r="D20" s="7"/>
      <c r="E20" s="36"/>
      <c r="F20" s="53"/>
      <c r="G20" s="17"/>
      <c r="H20" s="62"/>
      <c r="I20" s="60"/>
    </row>
    <row r="21" spans="1:9" x14ac:dyDescent="0.2">
      <c r="A21" s="389">
        <v>13</v>
      </c>
      <c r="B21" s="376" t="s">
        <v>240</v>
      </c>
      <c r="C21" s="41" t="s">
        <v>241</v>
      </c>
      <c r="D21" s="10"/>
      <c r="E21" s="38"/>
      <c r="F21" s="55"/>
      <c r="G21" s="17"/>
      <c r="H21" s="62"/>
      <c r="I21" s="60"/>
    </row>
    <row r="22" spans="1:9" x14ac:dyDescent="0.2">
      <c r="A22" s="389">
        <v>14</v>
      </c>
      <c r="B22" s="376" t="s">
        <v>68</v>
      </c>
      <c r="C22" s="379" t="s">
        <v>22</v>
      </c>
      <c r="D22" s="7"/>
      <c r="E22" s="36"/>
      <c r="F22" s="53"/>
      <c r="G22" s="17"/>
      <c r="H22" s="62"/>
      <c r="I22" s="60"/>
    </row>
    <row r="23" spans="1:9" x14ac:dyDescent="0.2">
      <c r="A23" s="389">
        <v>15</v>
      </c>
      <c r="B23" s="376" t="s">
        <v>69</v>
      </c>
      <c r="C23" s="379" t="s">
        <v>10</v>
      </c>
      <c r="D23" s="7"/>
      <c r="E23" s="36"/>
      <c r="F23" s="53"/>
      <c r="G23" s="17"/>
      <c r="H23" s="62"/>
      <c r="I23" s="60"/>
    </row>
    <row r="24" spans="1:9" x14ac:dyDescent="0.2">
      <c r="A24" s="389">
        <v>16</v>
      </c>
      <c r="B24" s="376" t="s">
        <v>70</v>
      </c>
      <c r="C24" s="379" t="s">
        <v>217</v>
      </c>
      <c r="D24" s="7"/>
      <c r="E24" s="36"/>
      <c r="F24" s="53"/>
      <c r="G24" s="17"/>
      <c r="H24" s="62"/>
      <c r="I24" s="60"/>
    </row>
    <row r="25" spans="1:9" x14ac:dyDescent="0.2">
      <c r="A25" s="389">
        <v>17</v>
      </c>
      <c r="B25" s="377" t="s">
        <v>71</v>
      </c>
      <c r="C25" s="379" t="s">
        <v>9</v>
      </c>
      <c r="D25" s="7"/>
      <c r="E25" s="36"/>
      <c r="F25" s="53"/>
      <c r="G25" s="17"/>
      <c r="H25" s="62"/>
      <c r="I25" s="60"/>
    </row>
    <row r="26" spans="1:9" x14ac:dyDescent="0.2">
      <c r="A26" s="389">
        <v>18</v>
      </c>
      <c r="B26" s="27" t="s">
        <v>72</v>
      </c>
      <c r="C26" s="379" t="s">
        <v>11</v>
      </c>
      <c r="D26" s="8"/>
      <c r="E26" s="35"/>
      <c r="F26" s="52"/>
      <c r="G26" s="17"/>
      <c r="H26" s="62"/>
      <c r="I26" s="60"/>
    </row>
    <row r="27" spans="1:9" x14ac:dyDescent="0.2">
      <c r="A27" s="389">
        <v>19</v>
      </c>
      <c r="B27" s="27" t="s">
        <v>73</v>
      </c>
      <c r="C27" s="379" t="s">
        <v>218</v>
      </c>
      <c r="D27" s="8"/>
      <c r="E27" s="35"/>
      <c r="F27" s="52"/>
      <c r="G27" s="17"/>
      <c r="H27" s="62"/>
      <c r="I27" s="60"/>
    </row>
    <row r="28" spans="1:9" x14ac:dyDescent="0.2">
      <c r="A28" s="389">
        <v>20</v>
      </c>
      <c r="B28" s="27" t="s">
        <v>74</v>
      </c>
      <c r="C28" s="379" t="s">
        <v>75</v>
      </c>
      <c r="D28" s="8"/>
      <c r="E28" s="35"/>
      <c r="F28" s="52"/>
      <c r="G28" s="17"/>
      <c r="H28" s="62"/>
      <c r="I28" s="60"/>
    </row>
    <row r="29" spans="1:9" x14ac:dyDescent="0.2">
      <c r="A29" s="389">
        <v>21</v>
      </c>
      <c r="B29" s="30" t="s">
        <v>76</v>
      </c>
      <c r="C29" s="379" t="s">
        <v>38</v>
      </c>
      <c r="D29" s="8"/>
      <c r="E29" s="35"/>
      <c r="F29" s="52"/>
      <c r="G29" s="17"/>
      <c r="H29" s="62"/>
      <c r="I29" s="60"/>
    </row>
    <row r="30" spans="1:9" x14ac:dyDescent="0.2">
      <c r="A30" s="389">
        <v>22</v>
      </c>
      <c r="B30" s="377" t="s">
        <v>77</v>
      </c>
      <c r="C30" s="379" t="s">
        <v>78</v>
      </c>
      <c r="D30" s="7"/>
      <c r="E30" s="36"/>
      <c r="F30" s="53"/>
      <c r="G30" s="17"/>
      <c r="H30" s="62"/>
      <c r="I30" s="60"/>
    </row>
    <row r="31" spans="1:9" x14ac:dyDescent="0.2">
      <c r="A31" s="389">
        <v>23</v>
      </c>
      <c r="B31" s="376" t="s">
        <v>79</v>
      </c>
      <c r="C31" s="379" t="s">
        <v>80</v>
      </c>
      <c r="D31" s="7"/>
      <c r="E31" s="36"/>
      <c r="F31" s="53"/>
      <c r="G31" s="17"/>
      <c r="H31" s="62"/>
      <c r="I31" s="60"/>
    </row>
    <row r="32" spans="1:9" ht="25.5" customHeight="1" x14ac:dyDescent="0.2">
      <c r="A32" s="389">
        <v>24</v>
      </c>
      <c r="B32" s="376" t="s">
        <v>81</v>
      </c>
      <c r="C32" s="379" t="s">
        <v>82</v>
      </c>
      <c r="D32" s="7"/>
      <c r="E32" s="36"/>
      <c r="F32" s="53"/>
      <c r="G32" s="17"/>
      <c r="H32" s="62"/>
      <c r="I32" s="60"/>
    </row>
    <row r="33" spans="1:9" x14ac:dyDescent="0.2">
      <c r="A33" s="389">
        <v>25</v>
      </c>
      <c r="B33" s="27" t="s">
        <v>83</v>
      </c>
      <c r="C33" s="379" t="s">
        <v>84</v>
      </c>
      <c r="D33" s="9"/>
      <c r="E33" s="37"/>
      <c r="F33" s="54"/>
      <c r="G33" s="17"/>
      <c r="H33" s="62"/>
      <c r="I33" s="60"/>
    </row>
    <row r="34" spans="1:9" x14ac:dyDescent="0.2">
      <c r="A34" s="389">
        <v>26</v>
      </c>
      <c r="B34" s="376" t="s">
        <v>85</v>
      </c>
      <c r="C34" s="379" t="s">
        <v>86</v>
      </c>
      <c r="D34" s="7"/>
      <c r="E34" s="36"/>
      <c r="F34" s="53"/>
      <c r="G34" s="17"/>
      <c r="H34" s="62"/>
      <c r="I34" s="60"/>
    </row>
    <row r="35" spans="1:9" x14ac:dyDescent="0.2">
      <c r="A35" s="389">
        <v>27</v>
      </c>
      <c r="B35" s="28" t="s">
        <v>87</v>
      </c>
      <c r="C35" s="379" t="s">
        <v>88</v>
      </c>
      <c r="D35" s="8"/>
      <c r="E35" s="35"/>
      <c r="F35" s="52"/>
      <c r="G35" s="17"/>
      <c r="H35" s="62"/>
      <c r="I35" s="60"/>
    </row>
    <row r="36" spans="1:9" x14ac:dyDescent="0.2">
      <c r="A36" s="389">
        <v>28</v>
      </c>
      <c r="B36" s="30" t="s">
        <v>89</v>
      </c>
      <c r="C36" s="383" t="s">
        <v>315</v>
      </c>
      <c r="D36" s="9"/>
      <c r="E36" s="37"/>
      <c r="F36" s="54"/>
      <c r="G36" s="17"/>
      <c r="H36" s="62"/>
      <c r="I36" s="60"/>
    </row>
    <row r="37" spans="1:9" x14ac:dyDescent="0.2">
      <c r="A37" s="389">
        <v>29</v>
      </c>
      <c r="B37" s="21" t="s">
        <v>90</v>
      </c>
      <c r="C37" s="379" t="s">
        <v>39</v>
      </c>
      <c r="D37" s="7"/>
      <c r="E37" s="36"/>
      <c r="F37" s="53"/>
      <c r="G37" s="17"/>
      <c r="H37" s="62"/>
      <c r="I37" s="60"/>
    </row>
    <row r="38" spans="1:9" x14ac:dyDescent="0.2">
      <c r="A38" s="389">
        <v>30</v>
      </c>
      <c r="B38" s="27" t="s">
        <v>91</v>
      </c>
      <c r="C38" s="379" t="s">
        <v>37</v>
      </c>
      <c r="D38" s="8"/>
      <c r="E38" s="35"/>
      <c r="F38" s="52"/>
      <c r="G38" s="17"/>
      <c r="H38" s="62"/>
      <c r="I38" s="60"/>
    </row>
    <row r="39" spans="1:9" x14ac:dyDescent="0.2">
      <c r="A39" s="389">
        <v>31</v>
      </c>
      <c r="B39" s="28" t="s">
        <v>92</v>
      </c>
      <c r="C39" s="379" t="s">
        <v>16</v>
      </c>
      <c r="D39" s="9"/>
      <c r="E39" s="37"/>
      <c r="F39" s="54"/>
      <c r="G39" s="17"/>
      <c r="H39" s="62"/>
      <c r="I39" s="60"/>
    </row>
    <row r="40" spans="1:9" x14ac:dyDescent="0.2">
      <c r="A40" s="389">
        <v>32</v>
      </c>
      <c r="B40" s="376" t="s">
        <v>93</v>
      </c>
      <c r="C40" s="379" t="s">
        <v>21</v>
      </c>
      <c r="D40" s="8"/>
      <c r="E40" s="35"/>
      <c r="F40" s="52"/>
      <c r="G40" s="17"/>
      <c r="H40" s="62"/>
      <c r="I40" s="60"/>
    </row>
    <row r="41" spans="1:9" x14ac:dyDescent="0.2">
      <c r="A41" s="389">
        <v>33</v>
      </c>
      <c r="B41" s="28" t="s">
        <v>94</v>
      </c>
      <c r="C41" s="379" t="s">
        <v>24</v>
      </c>
      <c r="D41" s="8"/>
      <c r="E41" s="35"/>
      <c r="F41" s="52"/>
      <c r="G41" s="17"/>
      <c r="H41" s="62"/>
      <c r="I41" s="60"/>
    </row>
    <row r="42" spans="1:9" x14ac:dyDescent="0.2">
      <c r="A42" s="389">
        <v>34</v>
      </c>
      <c r="B42" s="27" t="s">
        <v>95</v>
      </c>
      <c r="C42" s="379" t="s">
        <v>219</v>
      </c>
      <c r="D42" s="7"/>
      <c r="E42" s="36"/>
      <c r="F42" s="53"/>
      <c r="G42" s="17"/>
      <c r="H42" s="62"/>
      <c r="I42" s="60"/>
    </row>
    <row r="43" spans="1:9" x14ac:dyDescent="0.2">
      <c r="A43" s="389">
        <v>35</v>
      </c>
      <c r="B43" s="31" t="s">
        <v>96</v>
      </c>
      <c r="C43" s="379" t="s">
        <v>220</v>
      </c>
      <c r="D43" s="8"/>
      <c r="E43" s="35"/>
      <c r="F43" s="52"/>
      <c r="G43" s="17"/>
      <c r="H43" s="62"/>
      <c r="I43" s="60"/>
    </row>
    <row r="44" spans="1:9" x14ac:dyDescent="0.2">
      <c r="A44" s="389">
        <v>36</v>
      </c>
      <c r="B44" s="27" t="s">
        <v>97</v>
      </c>
      <c r="C44" s="379" t="s">
        <v>221</v>
      </c>
      <c r="D44" s="8"/>
      <c r="E44" s="35"/>
      <c r="F44" s="52"/>
      <c r="G44" s="17"/>
      <c r="H44" s="62"/>
      <c r="I44" s="60"/>
    </row>
    <row r="45" spans="1:9" x14ac:dyDescent="0.2">
      <c r="A45" s="389">
        <v>37</v>
      </c>
      <c r="B45" s="27" t="s">
        <v>98</v>
      </c>
      <c r="C45" s="42" t="s">
        <v>23</v>
      </c>
      <c r="D45" s="11"/>
      <c r="E45" s="39"/>
      <c r="F45" s="56"/>
      <c r="G45" s="17"/>
      <c r="H45" s="62"/>
      <c r="I45" s="60"/>
    </row>
    <row r="46" spans="1:9" x14ac:dyDescent="0.2">
      <c r="A46" s="389">
        <v>38</v>
      </c>
      <c r="B46" s="376" t="s">
        <v>99</v>
      </c>
      <c r="C46" s="379" t="s">
        <v>20</v>
      </c>
      <c r="D46" s="8"/>
      <c r="E46" s="35"/>
      <c r="F46" s="52"/>
      <c r="G46" s="17"/>
      <c r="H46" s="62"/>
      <c r="I46" s="60"/>
    </row>
    <row r="47" spans="1:9" x14ac:dyDescent="0.2">
      <c r="A47" s="389">
        <v>39</v>
      </c>
      <c r="B47" s="28" t="s">
        <v>100</v>
      </c>
      <c r="C47" s="379" t="s">
        <v>101</v>
      </c>
      <c r="D47" s="9"/>
      <c r="E47" s="37"/>
      <c r="F47" s="54"/>
      <c r="G47" s="17"/>
      <c r="H47" s="62"/>
      <c r="I47" s="60"/>
    </row>
    <row r="48" spans="1:9" x14ac:dyDescent="0.2">
      <c r="A48" s="389">
        <v>40</v>
      </c>
      <c r="B48" s="377" t="s">
        <v>102</v>
      </c>
      <c r="C48" s="379" t="s">
        <v>103</v>
      </c>
      <c r="D48" s="7"/>
      <c r="E48" s="36"/>
      <c r="F48" s="53"/>
      <c r="G48" s="17"/>
      <c r="H48" s="62"/>
      <c r="I48" s="60"/>
    </row>
    <row r="49" spans="1:9" x14ac:dyDescent="0.2">
      <c r="A49" s="389">
        <v>41</v>
      </c>
      <c r="B49" s="27" t="s">
        <v>104</v>
      </c>
      <c r="C49" s="379" t="s">
        <v>226</v>
      </c>
      <c r="D49" s="8"/>
      <c r="E49" s="35"/>
      <c r="F49" s="52"/>
      <c r="G49" s="17"/>
      <c r="H49" s="62"/>
      <c r="I49" s="60"/>
    </row>
    <row r="50" spans="1:9" x14ac:dyDescent="0.2">
      <c r="A50" s="389">
        <v>42</v>
      </c>
      <c r="B50" s="27" t="s">
        <v>105</v>
      </c>
      <c r="C50" s="379" t="s">
        <v>2</v>
      </c>
      <c r="D50" s="7"/>
      <c r="E50" s="36"/>
      <c r="F50" s="53"/>
      <c r="G50" s="17"/>
      <c r="H50" s="62"/>
      <c r="I50" s="60"/>
    </row>
    <row r="51" spans="1:9" x14ac:dyDescent="0.2">
      <c r="A51" s="389">
        <v>43</v>
      </c>
      <c r="B51" s="376" t="s">
        <v>106</v>
      </c>
      <c r="C51" s="379" t="s">
        <v>3</v>
      </c>
      <c r="D51" s="8"/>
      <c r="E51" s="35"/>
      <c r="F51" s="52"/>
      <c r="G51" s="17"/>
      <c r="H51" s="62"/>
      <c r="I51" s="60"/>
    </row>
    <row r="52" spans="1:9" x14ac:dyDescent="0.2">
      <c r="A52" s="389">
        <v>44</v>
      </c>
      <c r="B52" s="376" t="s">
        <v>107</v>
      </c>
      <c r="C52" s="379" t="s">
        <v>222</v>
      </c>
      <c r="D52" s="8"/>
      <c r="E52" s="35"/>
      <c r="F52" s="52"/>
      <c r="G52" s="17"/>
      <c r="H52" s="62"/>
      <c r="I52" s="60"/>
    </row>
    <row r="53" spans="1:9" x14ac:dyDescent="0.2">
      <c r="A53" s="389">
        <v>45</v>
      </c>
      <c r="B53" s="28" t="s">
        <v>108</v>
      </c>
      <c r="C53" s="379" t="s">
        <v>0</v>
      </c>
      <c r="D53" s="7"/>
      <c r="E53" s="36"/>
      <c r="F53" s="53"/>
      <c r="G53" s="17"/>
      <c r="H53" s="62"/>
      <c r="I53" s="60"/>
    </row>
    <row r="54" spans="1:9" x14ac:dyDescent="0.2">
      <c r="A54" s="389">
        <v>46</v>
      </c>
      <c r="B54" s="376" t="s">
        <v>109</v>
      </c>
      <c r="C54" s="379" t="s">
        <v>4</v>
      </c>
      <c r="D54" s="7"/>
      <c r="E54" s="36"/>
      <c r="F54" s="53"/>
      <c r="G54" s="17"/>
      <c r="H54" s="62"/>
      <c r="I54" s="60"/>
    </row>
    <row r="55" spans="1:9" x14ac:dyDescent="0.2">
      <c r="A55" s="389">
        <v>47</v>
      </c>
      <c r="B55" s="28" t="s">
        <v>110</v>
      </c>
      <c r="C55" s="379" t="s">
        <v>1</v>
      </c>
      <c r="D55" s="8"/>
      <c r="E55" s="35"/>
      <c r="F55" s="52"/>
      <c r="G55" s="17"/>
      <c r="H55" s="62"/>
      <c r="I55" s="60"/>
    </row>
    <row r="56" spans="1:9" x14ac:dyDescent="0.2">
      <c r="A56" s="389">
        <v>48</v>
      </c>
      <c r="B56" s="376" t="s">
        <v>111</v>
      </c>
      <c r="C56" s="379" t="s">
        <v>223</v>
      </c>
      <c r="D56" s="7"/>
      <c r="E56" s="36"/>
      <c r="F56" s="53"/>
      <c r="G56" s="17"/>
      <c r="H56" s="62"/>
      <c r="I56" s="60"/>
    </row>
    <row r="57" spans="1:9" x14ac:dyDescent="0.2">
      <c r="A57" s="389">
        <v>49</v>
      </c>
      <c r="B57" s="376" t="s">
        <v>112</v>
      </c>
      <c r="C57" s="379" t="s">
        <v>25</v>
      </c>
      <c r="D57" s="8"/>
      <c r="E57" s="35"/>
      <c r="F57" s="52"/>
      <c r="G57" s="17"/>
      <c r="H57" s="62"/>
      <c r="I57" s="60"/>
    </row>
    <row r="58" spans="1:9" x14ac:dyDescent="0.2">
      <c r="A58" s="389">
        <v>50</v>
      </c>
      <c r="B58" s="376" t="s">
        <v>113</v>
      </c>
      <c r="C58" s="379" t="s">
        <v>224</v>
      </c>
      <c r="D58" s="7"/>
      <c r="E58" s="36"/>
      <c r="F58" s="53"/>
      <c r="G58" s="17"/>
      <c r="H58" s="62"/>
      <c r="I58" s="60"/>
    </row>
    <row r="59" spans="1:9" x14ac:dyDescent="0.2">
      <c r="A59" s="389">
        <v>51</v>
      </c>
      <c r="B59" s="376" t="s">
        <v>228</v>
      </c>
      <c r="C59" s="379" t="s">
        <v>227</v>
      </c>
      <c r="D59" s="7"/>
      <c r="E59" s="36"/>
      <c r="F59" s="53"/>
      <c r="G59" s="17"/>
      <c r="H59" s="62"/>
      <c r="I59" s="60"/>
    </row>
    <row r="60" spans="1:9" x14ac:dyDescent="0.2">
      <c r="A60" s="389">
        <v>52</v>
      </c>
      <c r="B60" s="376" t="s">
        <v>242</v>
      </c>
      <c r="C60" s="41" t="s">
        <v>243</v>
      </c>
      <c r="D60" s="12"/>
      <c r="E60" s="34"/>
      <c r="F60" s="57"/>
      <c r="G60" s="17"/>
      <c r="H60" s="62"/>
      <c r="I60" s="60"/>
    </row>
    <row r="61" spans="1:9" x14ac:dyDescent="0.2">
      <c r="A61" s="389">
        <v>53</v>
      </c>
      <c r="B61" s="376" t="s">
        <v>114</v>
      </c>
      <c r="C61" s="379" t="s">
        <v>52</v>
      </c>
      <c r="D61" s="7"/>
      <c r="E61" s="36"/>
      <c r="F61" s="53"/>
      <c r="G61" s="17"/>
      <c r="H61" s="62"/>
      <c r="I61" s="60"/>
    </row>
    <row r="62" spans="1:9" x14ac:dyDescent="0.2">
      <c r="A62" s="389">
        <v>54</v>
      </c>
      <c r="B62" s="28" t="s">
        <v>115</v>
      </c>
      <c r="C62" s="379" t="s">
        <v>244</v>
      </c>
      <c r="D62" s="7"/>
      <c r="E62" s="36"/>
      <c r="F62" s="53"/>
      <c r="G62" s="17"/>
      <c r="H62" s="62"/>
      <c r="I62" s="60"/>
    </row>
    <row r="63" spans="1:9" x14ac:dyDescent="0.2">
      <c r="A63" s="389">
        <v>55</v>
      </c>
      <c r="B63" s="27" t="s">
        <v>116</v>
      </c>
      <c r="C63" s="379" t="s">
        <v>117</v>
      </c>
      <c r="D63" s="7"/>
      <c r="E63" s="36"/>
      <c r="F63" s="53"/>
      <c r="G63" s="17"/>
      <c r="H63" s="62"/>
      <c r="I63" s="60"/>
    </row>
    <row r="64" spans="1:9" x14ac:dyDescent="0.2">
      <c r="A64" s="389">
        <v>56</v>
      </c>
      <c r="B64" s="28" t="s">
        <v>118</v>
      </c>
      <c r="C64" s="379" t="s">
        <v>245</v>
      </c>
      <c r="D64" s="7"/>
      <c r="E64" s="36"/>
      <c r="F64" s="53"/>
      <c r="G64" s="17"/>
      <c r="H64" s="62"/>
      <c r="I64" s="60"/>
    </row>
    <row r="65" spans="1:9" x14ac:dyDescent="0.2">
      <c r="A65" s="389">
        <v>57</v>
      </c>
      <c r="B65" s="376" t="s">
        <v>119</v>
      </c>
      <c r="C65" s="379" t="s">
        <v>280</v>
      </c>
      <c r="D65" s="7"/>
      <c r="E65" s="36"/>
      <c r="F65" s="53"/>
      <c r="G65" s="17"/>
      <c r="H65" s="62"/>
      <c r="I65" s="60"/>
    </row>
    <row r="66" spans="1:9" ht="24" x14ac:dyDescent="0.2">
      <c r="A66" s="389">
        <v>58</v>
      </c>
      <c r="B66" s="27" t="s">
        <v>120</v>
      </c>
      <c r="C66" s="379" t="s">
        <v>246</v>
      </c>
      <c r="D66" s="7"/>
      <c r="E66" s="36"/>
      <c r="F66" s="53"/>
      <c r="G66" s="17"/>
      <c r="H66" s="62"/>
      <c r="I66" s="60"/>
    </row>
    <row r="67" spans="1:9" ht="24" x14ac:dyDescent="0.2">
      <c r="A67" s="389">
        <v>59</v>
      </c>
      <c r="B67" s="27" t="s">
        <v>121</v>
      </c>
      <c r="C67" s="379" t="s">
        <v>247</v>
      </c>
      <c r="D67" s="7"/>
      <c r="E67" s="36"/>
      <c r="F67" s="53"/>
      <c r="G67" s="17"/>
      <c r="H67" s="62"/>
      <c r="I67" s="60"/>
    </row>
    <row r="68" spans="1:9" x14ac:dyDescent="0.2">
      <c r="A68" s="389">
        <v>60</v>
      </c>
      <c r="B68" s="28" t="s">
        <v>122</v>
      </c>
      <c r="C68" s="379" t="s">
        <v>248</v>
      </c>
      <c r="D68" s="7"/>
      <c r="E68" s="36"/>
      <c r="F68" s="53"/>
      <c r="G68" s="17"/>
      <c r="H68" s="62"/>
      <c r="I68" s="60"/>
    </row>
    <row r="69" spans="1:9" x14ac:dyDescent="0.2">
      <c r="A69" s="389">
        <v>61</v>
      </c>
      <c r="B69" s="28" t="s">
        <v>123</v>
      </c>
      <c r="C69" s="379" t="s">
        <v>51</v>
      </c>
      <c r="D69" s="7"/>
      <c r="E69" s="36"/>
      <c r="F69" s="53"/>
      <c r="G69" s="17"/>
      <c r="H69" s="62"/>
      <c r="I69" s="60"/>
    </row>
    <row r="70" spans="1:9" x14ac:dyDescent="0.2">
      <c r="A70" s="389">
        <v>62</v>
      </c>
      <c r="B70" s="28" t="s">
        <v>124</v>
      </c>
      <c r="C70" s="379" t="s">
        <v>249</v>
      </c>
      <c r="D70" s="7"/>
      <c r="E70" s="36"/>
      <c r="F70" s="53"/>
      <c r="G70" s="17"/>
      <c r="H70" s="62"/>
      <c r="I70" s="60"/>
    </row>
    <row r="71" spans="1:9" ht="23.25" customHeight="1" x14ac:dyDescent="0.2">
      <c r="A71" s="389">
        <v>63</v>
      </c>
      <c r="B71" s="28" t="s">
        <v>125</v>
      </c>
      <c r="C71" s="379" t="s">
        <v>250</v>
      </c>
      <c r="D71" s="7"/>
      <c r="E71" s="36"/>
      <c r="F71" s="53"/>
      <c r="G71" s="17"/>
      <c r="H71" s="62"/>
      <c r="I71" s="60"/>
    </row>
    <row r="72" spans="1:9" ht="23.25" customHeight="1" x14ac:dyDescent="0.2">
      <c r="A72" s="389">
        <v>64</v>
      </c>
      <c r="B72" s="27" t="s">
        <v>126</v>
      </c>
      <c r="C72" s="379" t="s">
        <v>251</v>
      </c>
      <c r="D72" s="7"/>
      <c r="E72" s="36"/>
      <c r="F72" s="53"/>
      <c r="G72" s="17"/>
      <c r="H72" s="62"/>
      <c r="I72" s="60"/>
    </row>
    <row r="73" spans="1:9" ht="23.25" customHeight="1" x14ac:dyDescent="0.2">
      <c r="A73" s="389">
        <v>65</v>
      </c>
      <c r="B73" s="28" t="s">
        <v>127</v>
      </c>
      <c r="C73" s="379" t="s">
        <v>252</v>
      </c>
      <c r="D73" s="7"/>
      <c r="E73" s="36"/>
      <c r="F73" s="53"/>
      <c r="G73" s="17"/>
      <c r="H73" s="62"/>
      <c r="I73" s="60"/>
    </row>
    <row r="74" spans="1:9" ht="23.25" customHeight="1" x14ac:dyDescent="0.2">
      <c r="A74" s="389">
        <v>66</v>
      </c>
      <c r="B74" s="28" t="s">
        <v>128</v>
      </c>
      <c r="C74" s="379" t="s">
        <v>253</v>
      </c>
      <c r="D74" s="7"/>
      <c r="E74" s="36"/>
      <c r="F74" s="53"/>
      <c r="G74" s="17"/>
      <c r="H74" s="62"/>
      <c r="I74" s="60"/>
    </row>
    <row r="75" spans="1:9" ht="23.25" customHeight="1" x14ac:dyDescent="0.2">
      <c r="A75" s="389">
        <v>67</v>
      </c>
      <c r="B75" s="27" t="s">
        <v>129</v>
      </c>
      <c r="C75" s="379" t="s">
        <v>254</v>
      </c>
      <c r="D75" s="7"/>
      <c r="E75" s="36"/>
      <c r="F75" s="53"/>
      <c r="G75" s="17"/>
      <c r="H75" s="62"/>
      <c r="I75" s="60"/>
    </row>
    <row r="76" spans="1:9" ht="23.25" customHeight="1" x14ac:dyDescent="0.2">
      <c r="A76" s="389">
        <v>68</v>
      </c>
      <c r="B76" s="27" t="s">
        <v>130</v>
      </c>
      <c r="C76" s="379" t="s">
        <v>255</v>
      </c>
      <c r="D76" s="8"/>
      <c r="E76" s="35"/>
      <c r="F76" s="52"/>
      <c r="G76" s="17"/>
      <c r="H76" s="62"/>
      <c r="I76" s="60"/>
    </row>
    <row r="77" spans="1:9" ht="23.25" customHeight="1" x14ac:dyDescent="0.2">
      <c r="A77" s="389">
        <v>69</v>
      </c>
      <c r="B77" s="27" t="s">
        <v>131</v>
      </c>
      <c r="C77" s="379" t="s">
        <v>256</v>
      </c>
      <c r="D77" s="7"/>
      <c r="E77" s="36"/>
      <c r="F77" s="53"/>
      <c r="G77" s="17"/>
      <c r="H77" s="62"/>
      <c r="I77" s="60"/>
    </row>
    <row r="78" spans="1:9" x14ac:dyDescent="0.2">
      <c r="A78" s="389">
        <v>70</v>
      </c>
      <c r="B78" s="376" t="s">
        <v>132</v>
      </c>
      <c r="C78" s="379" t="s">
        <v>133</v>
      </c>
      <c r="D78" s="7"/>
      <c r="E78" s="36"/>
      <c r="F78" s="53"/>
      <c r="G78" s="17"/>
      <c r="H78" s="62"/>
      <c r="I78" s="60"/>
    </row>
    <row r="79" spans="1:9" x14ac:dyDescent="0.2">
      <c r="A79" s="389">
        <v>71</v>
      </c>
      <c r="B79" s="27" t="s">
        <v>134</v>
      </c>
      <c r="C79" s="379" t="s">
        <v>257</v>
      </c>
      <c r="D79" s="7"/>
      <c r="E79" s="36"/>
      <c r="F79" s="53"/>
      <c r="G79" s="17"/>
      <c r="H79" s="62"/>
      <c r="I79" s="60"/>
    </row>
    <row r="80" spans="1:9" x14ac:dyDescent="0.2">
      <c r="A80" s="389">
        <v>72</v>
      </c>
      <c r="B80" s="376" t="s">
        <v>135</v>
      </c>
      <c r="C80" s="379" t="s">
        <v>34</v>
      </c>
      <c r="D80" s="7"/>
      <c r="E80" s="36"/>
      <c r="F80" s="53"/>
      <c r="G80" s="17"/>
      <c r="H80" s="62"/>
      <c r="I80" s="60"/>
    </row>
    <row r="81" spans="1:9" x14ac:dyDescent="0.2">
      <c r="A81" s="389">
        <v>73</v>
      </c>
      <c r="B81" s="27" t="s">
        <v>136</v>
      </c>
      <c r="C81" s="379" t="s">
        <v>36</v>
      </c>
      <c r="D81" s="7"/>
      <c r="E81" s="36"/>
      <c r="F81" s="53"/>
      <c r="G81" s="17"/>
      <c r="H81" s="62"/>
      <c r="I81" s="60"/>
    </row>
    <row r="82" spans="1:9" x14ac:dyDescent="0.2">
      <c r="A82" s="389">
        <v>74</v>
      </c>
      <c r="B82" s="27" t="s">
        <v>137</v>
      </c>
      <c r="C82" s="379" t="s">
        <v>35</v>
      </c>
      <c r="D82" s="7"/>
      <c r="E82" s="36"/>
      <c r="F82" s="53"/>
      <c r="G82" s="17"/>
      <c r="H82" s="62"/>
      <c r="I82" s="60"/>
    </row>
    <row r="83" spans="1:9" x14ac:dyDescent="0.2">
      <c r="A83" s="389">
        <v>75</v>
      </c>
      <c r="B83" s="27" t="s">
        <v>138</v>
      </c>
      <c r="C83" s="379" t="s">
        <v>50</v>
      </c>
      <c r="D83" s="7"/>
      <c r="E83" s="36"/>
      <c r="F83" s="53"/>
      <c r="G83" s="17"/>
      <c r="H83" s="62"/>
      <c r="I83" s="60"/>
    </row>
    <row r="84" spans="1:9" x14ac:dyDescent="0.2">
      <c r="A84" s="389">
        <v>76</v>
      </c>
      <c r="B84" s="27" t="s">
        <v>139</v>
      </c>
      <c r="C84" s="379" t="s">
        <v>236</v>
      </c>
      <c r="D84" s="7"/>
      <c r="E84" s="36"/>
      <c r="F84" s="53"/>
      <c r="G84" s="17"/>
      <c r="H84" s="62"/>
      <c r="I84" s="60"/>
    </row>
    <row r="85" spans="1:9" x14ac:dyDescent="0.2">
      <c r="A85" s="389">
        <v>77</v>
      </c>
      <c r="B85" s="27" t="s">
        <v>140</v>
      </c>
      <c r="C85" s="326" t="s">
        <v>302</v>
      </c>
      <c r="D85" s="7"/>
      <c r="E85" s="36"/>
      <c r="F85" s="53"/>
      <c r="G85" s="17"/>
      <c r="H85" s="62"/>
      <c r="I85" s="60"/>
    </row>
    <row r="86" spans="1:9" x14ac:dyDescent="0.2">
      <c r="A86" s="389">
        <v>78</v>
      </c>
      <c r="B86" s="28" t="s">
        <v>141</v>
      </c>
      <c r="C86" s="326" t="s">
        <v>270</v>
      </c>
      <c r="D86" s="7"/>
      <c r="E86" s="36"/>
      <c r="F86" s="53"/>
      <c r="G86" s="17"/>
      <c r="H86" s="62"/>
      <c r="I86" s="60"/>
    </row>
    <row r="87" spans="1:9" ht="24" x14ac:dyDescent="0.2">
      <c r="A87" s="441">
        <v>79</v>
      </c>
      <c r="B87" s="463" t="s">
        <v>142</v>
      </c>
      <c r="C87" s="384" t="s">
        <v>258</v>
      </c>
      <c r="D87" s="7"/>
      <c r="E87" s="36"/>
      <c r="F87" s="53"/>
      <c r="G87" s="17"/>
      <c r="H87" s="62"/>
      <c r="I87" s="60"/>
    </row>
    <row r="88" spans="1:9" ht="36" x14ac:dyDescent="0.2">
      <c r="A88" s="441"/>
      <c r="B88" s="463"/>
      <c r="C88" s="326" t="s">
        <v>300</v>
      </c>
      <c r="D88" s="7"/>
      <c r="E88" s="36"/>
      <c r="F88" s="53"/>
      <c r="G88" s="17"/>
      <c r="H88" s="62"/>
      <c r="I88" s="60"/>
    </row>
    <row r="89" spans="1:9" ht="24" x14ac:dyDescent="0.2">
      <c r="A89" s="441"/>
      <c r="B89" s="463"/>
      <c r="C89" s="326" t="s">
        <v>259</v>
      </c>
      <c r="D89" s="7"/>
      <c r="E89" s="36"/>
      <c r="F89" s="53"/>
      <c r="G89" s="17"/>
      <c r="H89" s="62"/>
      <c r="I89" s="60"/>
    </row>
    <row r="90" spans="1:9" ht="36" x14ac:dyDescent="0.2">
      <c r="A90" s="441"/>
      <c r="B90" s="463"/>
      <c r="C90" s="327" t="s">
        <v>301</v>
      </c>
      <c r="D90" s="7"/>
      <c r="E90" s="36"/>
      <c r="F90" s="53"/>
      <c r="G90" s="17"/>
      <c r="H90" s="62"/>
      <c r="I90" s="60"/>
    </row>
    <row r="91" spans="1:9" ht="24" x14ac:dyDescent="0.2">
      <c r="A91" s="389">
        <v>80</v>
      </c>
      <c r="B91" s="28" t="s">
        <v>143</v>
      </c>
      <c r="C91" s="379" t="s">
        <v>49</v>
      </c>
      <c r="D91" s="7"/>
      <c r="E91" s="36"/>
      <c r="F91" s="53"/>
      <c r="G91" s="17"/>
      <c r="H91" s="62"/>
      <c r="I91" s="60"/>
    </row>
    <row r="92" spans="1:9" x14ac:dyDescent="0.2">
      <c r="A92" s="389">
        <v>81</v>
      </c>
      <c r="B92" s="28" t="s">
        <v>144</v>
      </c>
      <c r="C92" s="379" t="s">
        <v>145</v>
      </c>
      <c r="D92" s="7"/>
      <c r="E92" s="36"/>
      <c r="F92" s="53"/>
      <c r="G92" s="17"/>
      <c r="H92" s="62"/>
      <c r="I92" s="60"/>
    </row>
    <row r="93" spans="1:9" x14ac:dyDescent="0.2">
      <c r="A93" s="389">
        <v>82</v>
      </c>
      <c r="B93" s="376" t="s">
        <v>146</v>
      </c>
      <c r="C93" s="379" t="s">
        <v>147</v>
      </c>
      <c r="D93" s="7"/>
      <c r="E93" s="36"/>
      <c r="F93" s="53"/>
      <c r="G93" s="17"/>
      <c r="H93" s="62"/>
      <c r="I93" s="60"/>
    </row>
    <row r="94" spans="1:9" x14ac:dyDescent="0.2">
      <c r="A94" s="389">
        <v>83</v>
      </c>
      <c r="B94" s="28" t="s">
        <v>148</v>
      </c>
      <c r="C94" s="379" t="s">
        <v>27</v>
      </c>
      <c r="D94" s="9"/>
      <c r="E94" s="37"/>
      <c r="F94" s="54"/>
      <c r="G94" s="17"/>
      <c r="H94" s="62"/>
      <c r="I94" s="60"/>
    </row>
    <row r="95" spans="1:9" x14ac:dyDescent="0.2">
      <c r="A95" s="389">
        <v>84</v>
      </c>
      <c r="B95" s="376" t="s">
        <v>149</v>
      </c>
      <c r="C95" s="379" t="s">
        <v>12</v>
      </c>
      <c r="D95" s="7"/>
      <c r="E95" s="36"/>
      <c r="F95" s="53"/>
      <c r="G95" s="17"/>
      <c r="H95" s="62"/>
      <c r="I95" s="60"/>
    </row>
    <row r="96" spans="1:9" x14ac:dyDescent="0.2">
      <c r="A96" s="389">
        <v>85</v>
      </c>
      <c r="B96" s="376" t="s">
        <v>150</v>
      </c>
      <c r="C96" s="379" t="s">
        <v>26</v>
      </c>
      <c r="D96" s="7"/>
      <c r="E96" s="36"/>
      <c r="F96" s="53"/>
      <c r="G96" s="17"/>
      <c r="H96" s="62"/>
      <c r="I96" s="60"/>
    </row>
    <row r="97" spans="1:9" x14ac:dyDescent="0.2">
      <c r="A97" s="389">
        <v>86</v>
      </c>
      <c r="B97" s="28" t="s">
        <v>151</v>
      </c>
      <c r="C97" s="379" t="s">
        <v>43</v>
      </c>
      <c r="D97" s="9"/>
      <c r="E97" s="37"/>
      <c r="F97" s="54"/>
      <c r="G97" s="17"/>
      <c r="H97" s="62"/>
      <c r="I97" s="60"/>
    </row>
    <row r="98" spans="1:9" x14ac:dyDescent="0.2">
      <c r="A98" s="389">
        <v>87</v>
      </c>
      <c r="B98" s="28" t="s">
        <v>152</v>
      </c>
      <c r="C98" s="379" t="s">
        <v>32</v>
      </c>
      <c r="D98" s="7"/>
      <c r="E98" s="36"/>
      <c r="F98" s="53"/>
      <c r="G98" s="17"/>
      <c r="H98" s="62"/>
      <c r="I98" s="60"/>
    </row>
    <row r="99" spans="1:9" x14ac:dyDescent="0.2">
      <c r="A99" s="389">
        <v>88</v>
      </c>
      <c r="B99" s="27" t="s">
        <v>153</v>
      </c>
      <c r="C99" s="379" t="s">
        <v>28</v>
      </c>
      <c r="D99" s="9"/>
      <c r="E99" s="37"/>
      <c r="F99" s="54"/>
      <c r="G99" s="17"/>
      <c r="H99" s="62"/>
      <c r="I99" s="60"/>
    </row>
    <row r="100" spans="1:9" x14ac:dyDescent="0.2">
      <c r="A100" s="389">
        <v>89</v>
      </c>
      <c r="B100" s="27" t="s">
        <v>154</v>
      </c>
      <c r="C100" s="379" t="s">
        <v>29</v>
      </c>
      <c r="D100" s="7"/>
      <c r="E100" s="36"/>
      <c r="F100" s="53"/>
      <c r="G100" s="17"/>
      <c r="H100" s="62"/>
      <c r="I100" s="60"/>
    </row>
    <row r="101" spans="1:9" x14ac:dyDescent="0.2">
      <c r="A101" s="389">
        <v>90</v>
      </c>
      <c r="B101" s="376" t="s">
        <v>155</v>
      </c>
      <c r="C101" s="379" t="s">
        <v>14</v>
      </c>
      <c r="D101" s="7"/>
      <c r="E101" s="36"/>
      <c r="F101" s="53"/>
      <c r="G101" s="17"/>
      <c r="H101" s="62"/>
      <c r="I101" s="60"/>
    </row>
    <row r="102" spans="1:9" x14ac:dyDescent="0.2">
      <c r="A102" s="389">
        <v>91</v>
      </c>
      <c r="B102" s="27" t="s">
        <v>156</v>
      </c>
      <c r="C102" s="379" t="s">
        <v>30</v>
      </c>
      <c r="D102" s="8"/>
      <c r="E102" s="35"/>
      <c r="F102" s="52"/>
      <c r="G102" s="17"/>
      <c r="H102" s="62"/>
      <c r="I102" s="60"/>
    </row>
    <row r="103" spans="1:9" x14ac:dyDescent="0.2">
      <c r="A103" s="389">
        <v>92</v>
      </c>
      <c r="B103" s="27" t="s">
        <v>157</v>
      </c>
      <c r="C103" s="379" t="s">
        <v>15</v>
      </c>
      <c r="D103" s="9"/>
      <c r="E103" s="37"/>
      <c r="F103" s="54"/>
      <c r="G103" s="17"/>
      <c r="H103" s="62"/>
      <c r="I103" s="60"/>
    </row>
    <row r="104" spans="1:9" x14ac:dyDescent="0.2">
      <c r="A104" s="389">
        <v>93</v>
      </c>
      <c r="B104" s="21" t="s">
        <v>158</v>
      </c>
      <c r="C104" s="379" t="s">
        <v>13</v>
      </c>
      <c r="D104" s="7"/>
      <c r="E104" s="36"/>
      <c r="F104" s="53"/>
      <c r="G104" s="17"/>
      <c r="H104" s="62"/>
      <c r="I104" s="60"/>
    </row>
    <row r="105" spans="1:9" x14ac:dyDescent="0.2">
      <c r="A105" s="389">
        <v>94</v>
      </c>
      <c r="B105" s="376" t="s">
        <v>159</v>
      </c>
      <c r="C105" s="379" t="s">
        <v>31</v>
      </c>
      <c r="D105" s="8"/>
      <c r="E105" s="35"/>
      <c r="F105" s="52"/>
      <c r="G105" s="17"/>
      <c r="H105" s="62"/>
      <c r="I105" s="60"/>
    </row>
    <row r="106" spans="1:9" x14ac:dyDescent="0.2">
      <c r="A106" s="389">
        <v>95</v>
      </c>
      <c r="B106" s="376" t="s">
        <v>160</v>
      </c>
      <c r="C106" s="379" t="s">
        <v>53</v>
      </c>
      <c r="D106" s="7"/>
      <c r="E106" s="36"/>
      <c r="F106" s="53"/>
      <c r="G106" s="17"/>
      <c r="H106" s="62"/>
      <c r="I106" s="60"/>
    </row>
    <row r="107" spans="1:9" x14ac:dyDescent="0.2">
      <c r="A107" s="389">
        <v>96</v>
      </c>
      <c r="B107" s="27" t="s">
        <v>161</v>
      </c>
      <c r="C107" s="379" t="s">
        <v>33</v>
      </c>
      <c r="D107" s="7"/>
      <c r="E107" s="36"/>
      <c r="F107" s="53"/>
      <c r="G107" s="17"/>
      <c r="H107" s="62"/>
      <c r="I107" s="60"/>
    </row>
    <row r="108" spans="1:9" x14ac:dyDescent="0.2">
      <c r="A108" s="389">
        <v>97</v>
      </c>
      <c r="B108" s="28" t="s">
        <v>162</v>
      </c>
      <c r="C108" s="379" t="s">
        <v>225</v>
      </c>
      <c r="D108" s="9"/>
      <c r="E108" s="37"/>
      <c r="F108" s="54"/>
      <c r="G108" s="17"/>
      <c r="H108" s="62"/>
      <c r="I108" s="60"/>
    </row>
    <row r="109" spans="1:9" x14ac:dyDescent="0.2">
      <c r="A109" s="389">
        <v>98</v>
      </c>
      <c r="B109" s="27" t="s">
        <v>163</v>
      </c>
      <c r="C109" s="379" t="s">
        <v>164</v>
      </c>
      <c r="D109" s="8"/>
      <c r="E109" s="35"/>
      <c r="F109" s="52"/>
      <c r="G109" s="17"/>
      <c r="H109" s="62"/>
      <c r="I109" s="60"/>
    </row>
    <row r="110" spans="1:9" x14ac:dyDescent="0.2">
      <c r="A110" s="389">
        <v>99</v>
      </c>
      <c r="B110" s="27" t="s">
        <v>165</v>
      </c>
      <c r="C110" s="379" t="s">
        <v>166</v>
      </c>
      <c r="D110" s="8"/>
      <c r="E110" s="35"/>
      <c r="F110" s="52"/>
      <c r="G110" s="17"/>
      <c r="H110" s="62"/>
      <c r="I110" s="60"/>
    </row>
    <row r="111" spans="1:9" x14ac:dyDescent="0.2">
      <c r="A111" s="389">
        <v>100</v>
      </c>
      <c r="B111" s="376" t="s">
        <v>167</v>
      </c>
      <c r="C111" s="379" t="s">
        <v>168</v>
      </c>
      <c r="D111" s="7"/>
      <c r="E111" s="36"/>
      <c r="F111" s="53"/>
      <c r="G111" s="17"/>
      <c r="H111" s="62"/>
      <c r="I111" s="60"/>
    </row>
    <row r="112" spans="1:9" x14ac:dyDescent="0.2">
      <c r="A112" s="389">
        <v>101</v>
      </c>
      <c r="B112" s="376" t="s">
        <v>169</v>
      </c>
      <c r="C112" s="379" t="s">
        <v>170</v>
      </c>
      <c r="D112" s="9"/>
      <c r="E112" s="37"/>
      <c r="F112" s="54"/>
      <c r="G112" s="17"/>
      <c r="H112" s="62"/>
      <c r="I112" s="60"/>
    </row>
    <row r="113" spans="1:9" x14ac:dyDescent="0.2">
      <c r="A113" s="389">
        <v>102</v>
      </c>
      <c r="B113" s="376" t="s">
        <v>171</v>
      </c>
      <c r="C113" s="379" t="s">
        <v>172</v>
      </c>
      <c r="D113" s="8"/>
      <c r="E113" s="35"/>
      <c r="F113" s="52"/>
      <c r="G113" s="17"/>
      <c r="H113" s="62"/>
      <c r="I113" s="60"/>
    </row>
    <row r="114" spans="1:9" x14ac:dyDescent="0.2">
      <c r="A114" s="389">
        <v>103</v>
      </c>
      <c r="B114" s="376" t="s">
        <v>173</v>
      </c>
      <c r="C114" s="379" t="s">
        <v>174</v>
      </c>
      <c r="D114" s="8"/>
      <c r="E114" s="35"/>
      <c r="F114" s="52"/>
      <c r="G114" s="17"/>
      <c r="H114" s="62"/>
      <c r="I114" s="60"/>
    </row>
    <row r="115" spans="1:9" x14ac:dyDescent="0.2">
      <c r="A115" s="389">
        <v>104</v>
      </c>
      <c r="B115" s="376" t="s">
        <v>175</v>
      </c>
      <c r="C115" s="379" t="s">
        <v>176</v>
      </c>
      <c r="D115" s="7"/>
      <c r="E115" s="36"/>
      <c r="F115" s="53"/>
      <c r="G115" s="17"/>
      <c r="H115" s="62"/>
      <c r="I115" s="60"/>
    </row>
    <row r="116" spans="1:9" x14ac:dyDescent="0.2">
      <c r="A116" s="389">
        <v>105</v>
      </c>
      <c r="B116" s="32" t="s">
        <v>177</v>
      </c>
      <c r="C116" s="379" t="s">
        <v>178</v>
      </c>
      <c r="D116" s="7"/>
      <c r="E116" s="36"/>
      <c r="F116" s="53"/>
      <c r="G116" s="17"/>
      <c r="H116" s="62"/>
      <c r="I116" s="60"/>
    </row>
    <row r="117" spans="1:9" x14ac:dyDescent="0.2">
      <c r="A117" s="389">
        <v>106</v>
      </c>
      <c r="B117" s="28" t="s">
        <v>179</v>
      </c>
      <c r="C117" s="379" t="s">
        <v>180</v>
      </c>
      <c r="D117" s="8"/>
      <c r="E117" s="35"/>
      <c r="F117" s="52"/>
      <c r="G117" s="17"/>
      <c r="H117" s="62"/>
      <c r="I117" s="60"/>
    </row>
    <row r="118" spans="1:9" x14ac:dyDescent="0.2">
      <c r="A118" s="389">
        <v>107</v>
      </c>
      <c r="B118" s="376" t="s">
        <v>181</v>
      </c>
      <c r="C118" s="379" t="s">
        <v>182</v>
      </c>
      <c r="D118" s="7"/>
      <c r="E118" s="36"/>
      <c r="F118" s="53"/>
      <c r="G118" s="17"/>
      <c r="H118" s="62"/>
      <c r="I118" s="60"/>
    </row>
    <row r="119" spans="1:9" x14ac:dyDescent="0.2">
      <c r="A119" s="389">
        <v>108</v>
      </c>
      <c r="B119" s="27" t="s">
        <v>183</v>
      </c>
      <c r="C119" s="379" t="s">
        <v>184</v>
      </c>
      <c r="D119" s="8"/>
      <c r="E119" s="35"/>
      <c r="F119" s="52"/>
      <c r="G119" s="17"/>
      <c r="H119" s="62"/>
      <c r="I119" s="60"/>
    </row>
    <row r="120" spans="1:9" x14ac:dyDescent="0.2">
      <c r="A120" s="389">
        <v>109</v>
      </c>
      <c r="B120" s="376" t="s">
        <v>185</v>
      </c>
      <c r="C120" s="326" t="s">
        <v>273</v>
      </c>
      <c r="D120" s="7"/>
      <c r="E120" s="36"/>
      <c r="F120" s="53"/>
      <c r="G120" s="17"/>
      <c r="H120" s="62"/>
      <c r="I120" s="60"/>
    </row>
    <row r="121" spans="1:9" x14ac:dyDescent="0.2">
      <c r="A121" s="389">
        <v>110</v>
      </c>
      <c r="B121" s="28" t="s">
        <v>186</v>
      </c>
      <c r="C121" s="379" t="s">
        <v>260</v>
      </c>
      <c r="D121" s="7"/>
      <c r="E121" s="36"/>
      <c r="F121" s="53"/>
      <c r="G121" s="17"/>
      <c r="H121" s="62"/>
      <c r="I121" s="60"/>
    </row>
    <row r="122" spans="1:9" x14ac:dyDescent="0.2">
      <c r="A122" s="389">
        <v>111</v>
      </c>
      <c r="B122" s="28" t="s">
        <v>187</v>
      </c>
      <c r="C122" s="326" t="s">
        <v>316</v>
      </c>
      <c r="D122" s="7"/>
      <c r="E122" s="36"/>
      <c r="F122" s="53"/>
      <c r="G122" s="51">
        <v>72635774.399999991</v>
      </c>
      <c r="H122" s="62"/>
      <c r="I122" s="61">
        <f>F122+G122+H122</f>
        <v>72635774.399999991</v>
      </c>
    </row>
    <row r="123" spans="1:9" x14ac:dyDescent="0.2">
      <c r="A123" s="389">
        <v>112</v>
      </c>
      <c r="B123" s="28" t="s">
        <v>188</v>
      </c>
      <c r="C123" s="379" t="s">
        <v>189</v>
      </c>
      <c r="D123" s="7"/>
      <c r="E123" s="36"/>
      <c r="F123" s="53"/>
      <c r="G123" s="51">
        <v>42896783.159999996</v>
      </c>
      <c r="H123" s="62"/>
      <c r="I123" s="61">
        <f>F123+G123+H123</f>
        <v>42896783.159999996</v>
      </c>
    </row>
    <row r="124" spans="1:9" x14ac:dyDescent="0.2">
      <c r="A124" s="389">
        <v>113</v>
      </c>
      <c r="B124" s="28" t="s">
        <v>190</v>
      </c>
      <c r="C124" s="34" t="s">
        <v>322</v>
      </c>
      <c r="D124" s="13"/>
      <c r="E124" s="40"/>
      <c r="F124" s="58"/>
      <c r="G124" s="17"/>
      <c r="H124" s="62"/>
      <c r="I124" s="60"/>
    </row>
    <row r="125" spans="1:9" x14ac:dyDescent="0.2">
      <c r="A125" s="389">
        <v>114</v>
      </c>
      <c r="B125" s="376" t="s">
        <v>191</v>
      </c>
      <c r="C125" s="379" t="s">
        <v>192</v>
      </c>
      <c r="D125" s="8"/>
      <c r="E125" s="35"/>
      <c r="F125" s="52"/>
      <c r="G125" s="17"/>
      <c r="H125" s="62"/>
      <c r="I125" s="60"/>
    </row>
    <row r="126" spans="1:9" x14ac:dyDescent="0.2">
      <c r="A126" s="389">
        <v>115</v>
      </c>
      <c r="B126" s="376" t="s">
        <v>193</v>
      </c>
      <c r="C126" s="383" t="s">
        <v>317</v>
      </c>
      <c r="D126" s="7"/>
      <c r="E126" s="36"/>
      <c r="F126" s="53"/>
      <c r="G126" s="17"/>
      <c r="H126" s="62"/>
      <c r="I126" s="60"/>
    </row>
    <row r="127" spans="1:9" x14ac:dyDescent="0.2">
      <c r="A127" s="389">
        <v>116</v>
      </c>
      <c r="B127" s="376" t="s">
        <v>194</v>
      </c>
      <c r="C127" s="379" t="s">
        <v>231</v>
      </c>
      <c r="D127" s="7"/>
      <c r="E127" s="36"/>
      <c r="F127" s="53"/>
      <c r="G127" s="17"/>
      <c r="H127" s="62"/>
      <c r="I127" s="60"/>
    </row>
    <row r="128" spans="1:9" x14ac:dyDescent="0.2">
      <c r="A128" s="389">
        <v>117</v>
      </c>
      <c r="B128" s="376" t="s">
        <v>195</v>
      </c>
      <c r="C128" s="379" t="s">
        <v>196</v>
      </c>
      <c r="D128" s="7"/>
      <c r="E128" s="36"/>
      <c r="F128" s="53"/>
      <c r="G128" s="17"/>
      <c r="H128" s="62"/>
      <c r="I128" s="60"/>
    </row>
    <row r="129" spans="1:9" x14ac:dyDescent="0.2">
      <c r="A129" s="389">
        <v>118</v>
      </c>
      <c r="B129" s="376" t="s">
        <v>197</v>
      </c>
      <c r="C129" s="379" t="s">
        <v>40</v>
      </c>
      <c r="D129" s="7"/>
      <c r="E129" s="36"/>
      <c r="F129" s="53"/>
      <c r="G129" s="17"/>
      <c r="H129" s="62"/>
      <c r="I129" s="60"/>
    </row>
    <row r="130" spans="1:9" x14ac:dyDescent="0.2">
      <c r="A130" s="389">
        <v>119</v>
      </c>
      <c r="B130" s="27" t="s">
        <v>198</v>
      </c>
      <c r="C130" s="379" t="s">
        <v>46</v>
      </c>
      <c r="D130" s="7"/>
      <c r="E130" s="36"/>
      <c r="F130" s="53"/>
      <c r="G130" s="17"/>
      <c r="H130" s="62"/>
      <c r="I130" s="60"/>
    </row>
    <row r="131" spans="1:9" x14ac:dyDescent="0.2">
      <c r="A131" s="389">
        <v>120</v>
      </c>
      <c r="B131" s="27" t="s">
        <v>199</v>
      </c>
      <c r="C131" s="379" t="s">
        <v>233</v>
      </c>
      <c r="D131" s="7"/>
      <c r="E131" s="36"/>
      <c r="F131" s="53"/>
      <c r="G131" s="17"/>
      <c r="H131" s="62"/>
      <c r="I131" s="60"/>
    </row>
    <row r="132" spans="1:9" x14ac:dyDescent="0.2">
      <c r="A132" s="389">
        <v>121</v>
      </c>
      <c r="B132" s="27" t="s">
        <v>200</v>
      </c>
      <c r="C132" s="379" t="s">
        <v>48</v>
      </c>
      <c r="D132" s="8"/>
      <c r="E132" s="35"/>
      <c r="F132" s="52"/>
      <c r="G132" s="17"/>
      <c r="H132" s="62"/>
      <c r="I132" s="60"/>
    </row>
    <row r="133" spans="1:9" x14ac:dyDescent="0.2">
      <c r="A133" s="389">
        <v>122</v>
      </c>
      <c r="B133" s="376" t="s">
        <v>201</v>
      </c>
      <c r="C133" s="379" t="s">
        <v>47</v>
      </c>
      <c r="D133" s="8"/>
      <c r="E133" s="35"/>
      <c r="F133" s="52"/>
      <c r="G133" s="17"/>
      <c r="H133" s="62"/>
      <c r="I133" s="60"/>
    </row>
    <row r="134" spans="1:9" x14ac:dyDescent="0.2">
      <c r="A134" s="389">
        <v>123</v>
      </c>
      <c r="B134" s="376" t="s">
        <v>202</v>
      </c>
      <c r="C134" s="379" t="s">
        <v>203</v>
      </c>
      <c r="D134" s="7"/>
      <c r="E134" s="36"/>
      <c r="F134" s="53"/>
      <c r="G134" s="17"/>
      <c r="H134" s="62"/>
      <c r="I134" s="60"/>
    </row>
    <row r="135" spans="1:9" x14ac:dyDescent="0.2">
      <c r="A135" s="389">
        <v>124</v>
      </c>
      <c r="B135" s="376" t="s">
        <v>204</v>
      </c>
      <c r="C135" s="379" t="s">
        <v>41</v>
      </c>
      <c r="D135" s="7"/>
      <c r="E135" s="36"/>
      <c r="F135" s="53"/>
      <c r="G135" s="17"/>
      <c r="H135" s="62"/>
      <c r="I135" s="60"/>
    </row>
    <row r="136" spans="1:9" x14ac:dyDescent="0.2">
      <c r="A136" s="389">
        <v>125</v>
      </c>
      <c r="B136" s="27" t="s">
        <v>205</v>
      </c>
      <c r="C136" s="379" t="s">
        <v>232</v>
      </c>
      <c r="D136" s="7"/>
      <c r="E136" s="36"/>
      <c r="F136" s="53"/>
      <c r="G136" s="17"/>
      <c r="H136" s="62"/>
      <c r="I136" s="60"/>
    </row>
    <row r="137" spans="1:9" x14ac:dyDescent="0.2">
      <c r="A137" s="389">
        <v>126</v>
      </c>
      <c r="B137" s="28" t="s">
        <v>206</v>
      </c>
      <c r="C137" s="379" t="s">
        <v>207</v>
      </c>
      <c r="D137" s="7"/>
      <c r="E137" s="36"/>
      <c r="F137" s="53"/>
      <c r="G137" s="17"/>
      <c r="H137" s="62"/>
      <c r="I137" s="60"/>
    </row>
    <row r="138" spans="1:9" x14ac:dyDescent="0.2">
      <c r="A138" s="389">
        <v>127</v>
      </c>
      <c r="B138" s="376" t="s">
        <v>208</v>
      </c>
      <c r="C138" s="379" t="s">
        <v>209</v>
      </c>
      <c r="D138" s="7"/>
      <c r="E138" s="36"/>
      <c r="F138" s="53"/>
      <c r="G138" s="17"/>
      <c r="H138" s="62"/>
      <c r="I138" s="60"/>
    </row>
    <row r="139" spans="1:9" x14ac:dyDescent="0.2">
      <c r="A139" s="389">
        <v>128</v>
      </c>
      <c r="B139" s="27" t="s">
        <v>210</v>
      </c>
      <c r="C139" s="379" t="s">
        <v>211</v>
      </c>
      <c r="D139" s="7"/>
      <c r="E139" s="36"/>
      <c r="F139" s="53"/>
      <c r="G139" s="17"/>
      <c r="H139" s="62"/>
      <c r="I139" s="60"/>
    </row>
    <row r="140" spans="1:9" x14ac:dyDescent="0.2">
      <c r="A140" s="389">
        <v>129</v>
      </c>
      <c r="B140" s="376" t="s">
        <v>212</v>
      </c>
      <c r="C140" s="380" t="s">
        <v>213</v>
      </c>
      <c r="D140" s="8"/>
      <c r="E140" s="35"/>
      <c r="F140" s="52"/>
      <c r="G140" s="17"/>
      <c r="H140" s="62"/>
      <c r="I140" s="60"/>
    </row>
    <row r="141" spans="1:9" x14ac:dyDescent="0.2">
      <c r="A141" s="389">
        <v>130</v>
      </c>
      <c r="B141" s="23" t="s">
        <v>261</v>
      </c>
      <c r="C141" s="110" t="s">
        <v>262</v>
      </c>
      <c r="D141" s="7"/>
      <c r="E141" s="36"/>
      <c r="F141" s="53"/>
      <c r="G141" s="97"/>
      <c r="H141" s="62"/>
      <c r="I141" s="60"/>
    </row>
    <row r="142" spans="1:9" x14ac:dyDescent="0.2">
      <c r="A142" s="389">
        <v>131</v>
      </c>
      <c r="B142" s="24" t="s">
        <v>263</v>
      </c>
      <c r="C142" s="106" t="s">
        <v>264</v>
      </c>
      <c r="D142" s="96"/>
      <c r="E142" s="25"/>
      <c r="F142" s="44"/>
      <c r="G142" s="97"/>
      <c r="H142" s="62"/>
      <c r="I142" s="60"/>
    </row>
    <row r="143" spans="1:9" x14ac:dyDescent="0.2">
      <c r="A143" s="389">
        <v>132</v>
      </c>
      <c r="B143" s="23" t="s">
        <v>265</v>
      </c>
      <c r="C143" s="381" t="s">
        <v>266</v>
      </c>
      <c r="D143" s="98"/>
      <c r="E143" s="26"/>
      <c r="F143" s="42"/>
      <c r="G143" s="97"/>
      <c r="H143" s="62"/>
      <c r="I143" s="60"/>
    </row>
    <row r="144" spans="1:9" x14ac:dyDescent="0.2">
      <c r="A144" s="394">
        <v>133</v>
      </c>
      <c r="B144" s="104" t="s">
        <v>271</v>
      </c>
      <c r="C144" s="395" t="s">
        <v>272</v>
      </c>
      <c r="D144" s="88"/>
      <c r="E144" s="89"/>
      <c r="F144" s="90"/>
      <c r="G144" s="91"/>
      <c r="H144" s="92"/>
      <c r="I144" s="93"/>
    </row>
    <row r="145" spans="1:9" x14ac:dyDescent="0.2">
      <c r="A145" s="394">
        <v>134</v>
      </c>
      <c r="B145" s="105" t="s">
        <v>307</v>
      </c>
      <c r="C145" s="395" t="s">
        <v>306</v>
      </c>
      <c r="D145" s="96"/>
      <c r="E145" s="25"/>
      <c r="F145" s="44"/>
      <c r="G145" s="97"/>
      <c r="H145" s="62"/>
      <c r="I145" s="60"/>
    </row>
    <row r="146" spans="1:9" ht="12.75" thickBot="1" x14ac:dyDescent="0.25">
      <c r="A146" s="396">
        <v>135</v>
      </c>
      <c r="B146" s="282" t="s">
        <v>319</v>
      </c>
      <c r="C146" s="397" t="s">
        <v>318</v>
      </c>
      <c r="D146" s="99"/>
      <c r="E146" s="94"/>
      <c r="F146" s="100"/>
      <c r="G146" s="19"/>
      <c r="H146" s="101"/>
      <c r="I146" s="95"/>
    </row>
    <row r="147" spans="1:9" x14ac:dyDescent="0.2">
      <c r="A147" s="14"/>
      <c r="B147" s="14"/>
      <c r="C147" s="387"/>
      <c r="D147" s="15"/>
      <c r="E147" s="15"/>
      <c r="F147" s="15"/>
    </row>
  </sheetData>
  <mergeCells count="16">
    <mergeCell ref="B87:B90"/>
    <mergeCell ref="A6:C6"/>
    <mergeCell ref="A8:C8"/>
    <mergeCell ref="A1:I1"/>
    <mergeCell ref="A3:A5"/>
    <mergeCell ref="B3:B5"/>
    <mergeCell ref="C3:C5"/>
    <mergeCell ref="A87:A90"/>
    <mergeCell ref="D3:F3"/>
    <mergeCell ref="G3:G5"/>
    <mergeCell ref="H3:H5"/>
    <mergeCell ref="I3:I5"/>
    <mergeCell ref="D4:D5"/>
    <mergeCell ref="E4:E5"/>
    <mergeCell ref="F4:F5"/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6"/>
  <sheetViews>
    <sheetView zoomScale="90" zoomScaleNormal="90" workbookViewId="0">
      <pane xSplit="3" ySplit="8" topLeftCell="D120" activePane="bottomRight" state="frozen"/>
      <selection activeCell="C173" sqref="C173"/>
      <selection pane="topRight" activeCell="C173" sqref="C173"/>
      <selection pane="bottomLeft" activeCell="C173" sqref="C173"/>
      <selection pane="bottomRight" activeCell="M134" sqref="M134"/>
    </sheetView>
  </sheetViews>
  <sheetFormatPr defaultRowHeight="12" x14ac:dyDescent="0.2"/>
  <cols>
    <col min="1" max="1" width="5" style="2" customWidth="1"/>
    <col min="2" max="2" width="8.5703125" style="2" customWidth="1"/>
    <col min="3" max="3" width="37.5703125" style="386" customWidth="1"/>
    <col min="4" max="4" width="13" style="3" customWidth="1"/>
    <col min="5" max="5" width="13.42578125" style="3" customWidth="1"/>
    <col min="6" max="6" width="12.7109375" style="3" customWidth="1"/>
    <col min="7" max="7" width="12.85546875" style="4" customWidth="1"/>
    <col min="8" max="10" width="14" style="4" customWidth="1"/>
    <col min="11" max="11" width="14.7109375" style="4" customWidth="1"/>
    <col min="12" max="16384" width="9.140625" style="2"/>
  </cols>
  <sheetData>
    <row r="1" spans="1:11" ht="19.5" customHeight="1" x14ac:dyDescent="0.2">
      <c r="A1" s="470" t="s">
        <v>310</v>
      </c>
      <c r="B1" s="495"/>
      <c r="C1" s="495"/>
      <c r="D1" s="495"/>
      <c r="E1" s="495"/>
      <c r="F1" s="495"/>
      <c r="G1" s="433"/>
      <c r="H1" s="433"/>
      <c r="I1" s="433"/>
      <c r="J1" s="433"/>
      <c r="K1" s="433"/>
    </row>
    <row r="2" spans="1:11" ht="12.75" customHeight="1" thickBot="1" x14ac:dyDescent="0.25">
      <c r="A2" s="5"/>
      <c r="B2" s="5"/>
      <c r="C2" s="385"/>
      <c r="D2" s="5"/>
      <c r="E2" s="5"/>
      <c r="F2" s="5"/>
      <c r="G2" s="6"/>
    </row>
    <row r="3" spans="1:11" ht="12.75" x14ac:dyDescent="0.2">
      <c r="A3" s="471" t="s">
        <v>44</v>
      </c>
      <c r="B3" s="474" t="s">
        <v>274</v>
      </c>
      <c r="C3" s="477" t="s">
        <v>45</v>
      </c>
      <c r="D3" s="480" t="s">
        <v>269</v>
      </c>
      <c r="E3" s="496"/>
      <c r="F3" s="497"/>
      <c r="G3" s="498" t="s">
        <v>292</v>
      </c>
      <c r="H3" s="501" t="s">
        <v>291</v>
      </c>
      <c r="I3" s="509" t="s">
        <v>303</v>
      </c>
      <c r="J3" s="510"/>
      <c r="K3" s="504" t="s">
        <v>268</v>
      </c>
    </row>
    <row r="4" spans="1:11" ht="12" customHeight="1" x14ac:dyDescent="0.2">
      <c r="A4" s="472"/>
      <c r="B4" s="475"/>
      <c r="C4" s="478"/>
      <c r="D4" s="491" t="s">
        <v>289</v>
      </c>
      <c r="E4" s="493" t="s">
        <v>235</v>
      </c>
      <c r="F4" s="494" t="s">
        <v>239</v>
      </c>
      <c r="G4" s="499"/>
      <c r="H4" s="502"/>
      <c r="I4" s="511"/>
      <c r="J4" s="512"/>
      <c r="K4" s="490"/>
    </row>
    <row r="5" spans="1:11" ht="58.5" customHeight="1" thickBot="1" x14ac:dyDescent="0.25">
      <c r="A5" s="473"/>
      <c r="B5" s="476"/>
      <c r="C5" s="479"/>
      <c r="D5" s="506"/>
      <c r="E5" s="507"/>
      <c r="F5" s="508"/>
      <c r="G5" s="500"/>
      <c r="H5" s="503"/>
      <c r="I5" s="80" t="s">
        <v>304</v>
      </c>
      <c r="J5" s="81" t="s">
        <v>305</v>
      </c>
      <c r="K5" s="505"/>
    </row>
    <row r="6" spans="1:11" x14ac:dyDescent="0.2">
      <c r="A6" s="464" t="s">
        <v>230</v>
      </c>
      <c r="B6" s="465"/>
      <c r="C6" s="466"/>
      <c r="D6" s="47">
        <f t="shared" ref="D6:K6" si="0">SUM(D7:D8)</f>
        <v>0</v>
      </c>
      <c r="E6" s="45">
        <f t="shared" si="0"/>
        <v>0</v>
      </c>
      <c r="F6" s="68">
        <f t="shared" si="0"/>
        <v>0</v>
      </c>
      <c r="G6" s="71">
        <f t="shared" si="0"/>
        <v>0</v>
      </c>
      <c r="H6" s="84">
        <f t="shared" si="0"/>
        <v>75396000</v>
      </c>
      <c r="I6" s="85">
        <f t="shared" si="0"/>
        <v>16644000</v>
      </c>
      <c r="J6" s="86">
        <f t="shared" si="0"/>
        <v>58752000</v>
      </c>
      <c r="K6" s="46">
        <f t="shared" si="0"/>
        <v>75396000</v>
      </c>
    </row>
    <row r="7" spans="1:11" x14ac:dyDescent="0.2">
      <c r="A7" s="443" t="s">
        <v>54</v>
      </c>
      <c r="B7" s="444"/>
      <c r="C7" s="445"/>
      <c r="D7" s="48"/>
      <c r="E7" s="69"/>
      <c r="F7" s="70"/>
      <c r="G7" s="63"/>
      <c r="H7" s="82"/>
      <c r="I7" s="33"/>
      <c r="J7" s="49"/>
      <c r="K7" s="59"/>
    </row>
    <row r="8" spans="1:11" x14ac:dyDescent="0.2">
      <c r="A8" s="467" t="s">
        <v>229</v>
      </c>
      <c r="B8" s="468"/>
      <c r="C8" s="469"/>
      <c r="D8" s="64">
        <f t="shared" ref="D8:K8" si="1">SUM(D9:D144)-D87</f>
        <v>0</v>
      </c>
      <c r="E8" s="65">
        <f t="shared" si="1"/>
        <v>0</v>
      </c>
      <c r="F8" s="66">
        <f t="shared" si="1"/>
        <v>0</v>
      </c>
      <c r="G8" s="72">
        <f t="shared" si="1"/>
        <v>0</v>
      </c>
      <c r="H8" s="83">
        <f t="shared" si="1"/>
        <v>75396000</v>
      </c>
      <c r="I8" s="67">
        <f t="shared" si="1"/>
        <v>16644000</v>
      </c>
      <c r="J8" s="43">
        <f t="shared" si="1"/>
        <v>58752000</v>
      </c>
      <c r="K8" s="43">
        <f t="shared" si="1"/>
        <v>75396000</v>
      </c>
    </row>
    <row r="9" spans="1:11" x14ac:dyDescent="0.2">
      <c r="A9" s="389">
        <v>1</v>
      </c>
      <c r="B9" s="27" t="s">
        <v>55</v>
      </c>
      <c r="C9" s="379" t="s">
        <v>42</v>
      </c>
      <c r="D9" s="8"/>
      <c r="E9" s="35"/>
      <c r="F9" s="52"/>
      <c r="G9" s="73"/>
      <c r="H9" s="76"/>
      <c r="I9" s="75"/>
      <c r="J9" s="77"/>
      <c r="K9" s="60"/>
    </row>
    <row r="10" spans="1:11" x14ac:dyDescent="0.2">
      <c r="A10" s="389">
        <v>2</v>
      </c>
      <c r="B10" s="28" t="s">
        <v>56</v>
      </c>
      <c r="C10" s="379" t="s">
        <v>214</v>
      </c>
      <c r="D10" s="8"/>
      <c r="E10" s="35"/>
      <c r="F10" s="52"/>
      <c r="G10" s="74"/>
      <c r="H10" s="76"/>
      <c r="I10" s="75"/>
      <c r="J10" s="77"/>
      <c r="K10" s="60"/>
    </row>
    <row r="11" spans="1:11" x14ac:dyDescent="0.2">
      <c r="A11" s="389">
        <v>3</v>
      </c>
      <c r="B11" s="22" t="s">
        <v>57</v>
      </c>
      <c r="C11" s="379" t="s">
        <v>5</v>
      </c>
      <c r="D11" s="7"/>
      <c r="E11" s="36"/>
      <c r="F11" s="53"/>
      <c r="G11" s="74"/>
      <c r="H11" s="76"/>
      <c r="I11" s="75"/>
      <c r="J11" s="77"/>
      <c r="K11" s="60"/>
    </row>
    <row r="12" spans="1:11" x14ac:dyDescent="0.2">
      <c r="A12" s="389">
        <v>4</v>
      </c>
      <c r="B12" s="27" t="s">
        <v>58</v>
      </c>
      <c r="C12" s="379" t="s">
        <v>215</v>
      </c>
      <c r="D12" s="8"/>
      <c r="E12" s="35"/>
      <c r="F12" s="52"/>
      <c r="G12" s="74"/>
      <c r="H12" s="76"/>
      <c r="I12" s="75"/>
      <c r="J12" s="77"/>
      <c r="K12" s="60"/>
    </row>
    <row r="13" spans="1:11" x14ac:dyDescent="0.2">
      <c r="A13" s="389">
        <v>5</v>
      </c>
      <c r="B13" s="27" t="s">
        <v>59</v>
      </c>
      <c r="C13" s="379" t="s">
        <v>8</v>
      </c>
      <c r="D13" s="8"/>
      <c r="E13" s="35"/>
      <c r="F13" s="52"/>
      <c r="G13" s="74"/>
      <c r="H13" s="76"/>
      <c r="I13" s="75"/>
      <c r="J13" s="77"/>
      <c r="K13" s="60"/>
    </row>
    <row r="14" spans="1:11" x14ac:dyDescent="0.2">
      <c r="A14" s="389">
        <v>6</v>
      </c>
      <c r="B14" s="22" t="s">
        <v>60</v>
      </c>
      <c r="C14" s="379" t="s">
        <v>61</v>
      </c>
      <c r="D14" s="7"/>
      <c r="E14" s="36"/>
      <c r="F14" s="53"/>
      <c r="G14" s="74"/>
      <c r="H14" s="76"/>
      <c r="I14" s="75"/>
      <c r="J14" s="77"/>
      <c r="K14" s="60"/>
    </row>
    <row r="15" spans="1:11" x14ac:dyDescent="0.2">
      <c r="A15" s="389">
        <v>7</v>
      </c>
      <c r="B15" s="27" t="s">
        <v>62</v>
      </c>
      <c r="C15" s="379" t="s">
        <v>216</v>
      </c>
      <c r="D15" s="9"/>
      <c r="E15" s="37"/>
      <c r="F15" s="54"/>
      <c r="G15" s="74"/>
      <c r="H15" s="76"/>
      <c r="I15" s="75"/>
      <c r="J15" s="77"/>
      <c r="K15" s="60"/>
    </row>
    <row r="16" spans="1:11" x14ac:dyDescent="0.2">
      <c r="A16" s="389">
        <v>8</v>
      </c>
      <c r="B16" s="29" t="s">
        <v>63</v>
      </c>
      <c r="C16" s="379" t="s">
        <v>17</v>
      </c>
      <c r="D16" s="7"/>
      <c r="E16" s="36"/>
      <c r="F16" s="53"/>
      <c r="G16" s="74"/>
      <c r="H16" s="76"/>
      <c r="I16" s="75"/>
      <c r="J16" s="77"/>
      <c r="K16" s="60"/>
    </row>
    <row r="17" spans="1:11" x14ac:dyDescent="0.2">
      <c r="A17" s="389">
        <v>9</v>
      </c>
      <c r="B17" s="29" t="s">
        <v>64</v>
      </c>
      <c r="C17" s="379" t="s">
        <v>6</v>
      </c>
      <c r="D17" s="7"/>
      <c r="E17" s="36"/>
      <c r="F17" s="53"/>
      <c r="G17" s="74"/>
      <c r="H17" s="76"/>
      <c r="I17" s="75"/>
      <c r="J17" s="77"/>
      <c r="K17" s="60"/>
    </row>
    <row r="18" spans="1:11" x14ac:dyDescent="0.2">
      <c r="A18" s="389">
        <v>10</v>
      </c>
      <c r="B18" s="29" t="s">
        <v>65</v>
      </c>
      <c r="C18" s="379" t="s">
        <v>18</v>
      </c>
      <c r="D18" s="7"/>
      <c r="E18" s="36"/>
      <c r="F18" s="53"/>
      <c r="G18" s="74"/>
      <c r="H18" s="76"/>
      <c r="I18" s="75"/>
      <c r="J18" s="77"/>
      <c r="K18" s="60"/>
    </row>
    <row r="19" spans="1:11" x14ac:dyDescent="0.2">
      <c r="A19" s="389">
        <v>11</v>
      </c>
      <c r="B19" s="29" t="s">
        <v>66</v>
      </c>
      <c r="C19" s="379" t="s">
        <v>7</v>
      </c>
      <c r="D19" s="7"/>
      <c r="E19" s="36"/>
      <c r="F19" s="53"/>
      <c r="G19" s="74"/>
      <c r="H19" s="76"/>
      <c r="I19" s="75"/>
      <c r="J19" s="77"/>
      <c r="K19" s="60"/>
    </row>
    <row r="20" spans="1:11" x14ac:dyDescent="0.2">
      <c r="A20" s="389">
        <v>12</v>
      </c>
      <c r="B20" s="29" t="s">
        <v>67</v>
      </c>
      <c r="C20" s="379" t="s">
        <v>19</v>
      </c>
      <c r="D20" s="7"/>
      <c r="E20" s="36"/>
      <c r="F20" s="53"/>
      <c r="G20" s="74"/>
      <c r="H20" s="76"/>
      <c r="I20" s="75"/>
      <c r="J20" s="77"/>
      <c r="K20" s="60"/>
    </row>
    <row r="21" spans="1:11" x14ac:dyDescent="0.2">
      <c r="A21" s="389">
        <v>13</v>
      </c>
      <c r="B21" s="29" t="s">
        <v>240</v>
      </c>
      <c r="C21" s="41" t="s">
        <v>241</v>
      </c>
      <c r="D21" s="10"/>
      <c r="E21" s="38"/>
      <c r="F21" s="55"/>
      <c r="G21" s="74"/>
      <c r="H21" s="76"/>
      <c r="I21" s="75"/>
      <c r="J21" s="77"/>
      <c r="K21" s="60"/>
    </row>
    <row r="22" spans="1:11" x14ac:dyDescent="0.2">
      <c r="A22" s="389">
        <v>14</v>
      </c>
      <c r="B22" s="29" t="s">
        <v>68</v>
      </c>
      <c r="C22" s="379" t="s">
        <v>22</v>
      </c>
      <c r="D22" s="7"/>
      <c r="E22" s="36"/>
      <c r="F22" s="53"/>
      <c r="G22" s="74"/>
      <c r="H22" s="76"/>
      <c r="I22" s="75"/>
      <c r="J22" s="77"/>
      <c r="K22" s="60"/>
    </row>
    <row r="23" spans="1:11" x14ac:dyDescent="0.2">
      <c r="A23" s="389">
        <v>15</v>
      </c>
      <c r="B23" s="29" t="s">
        <v>69</v>
      </c>
      <c r="C23" s="379" t="s">
        <v>10</v>
      </c>
      <c r="D23" s="7"/>
      <c r="E23" s="36"/>
      <c r="F23" s="53"/>
      <c r="G23" s="74"/>
      <c r="H23" s="76"/>
      <c r="I23" s="75"/>
      <c r="J23" s="77"/>
      <c r="K23" s="60"/>
    </row>
    <row r="24" spans="1:11" x14ac:dyDescent="0.2">
      <c r="A24" s="389">
        <v>16</v>
      </c>
      <c r="B24" s="29" t="s">
        <v>70</v>
      </c>
      <c r="C24" s="379" t="s">
        <v>217</v>
      </c>
      <c r="D24" s="7"/>
      <c r="E24" s="36"/>
      <c r="F24" s="53"/>
      <c r="G24" s="74"/>
      <c r="H24" s="76"/>
      <c r="I24" s="75"/>
      <c r="J24" s="77"/>
      <c r="K24" s="60"/>
    </row>
    <row r="25" spans="1:11" x14ac:dyDescent="0.2">
      <c r="A25" s="389">
        <v>17</v>
      </c>
      <c r="B25" s="22" t="s">
        <v>71</v>
      </c>
      <c r="C25" s="379" t="s">
        <v>9</v>
      </c>
      <c r="D25" s="7"/>
      <c r="E25" s="36"/>
      <c r="F25" s="53"/>
      <c r="G25" s="74"/>
      <c r="H25" s="76"/>
      <c r="I25" s="75"/>
      <c r="J25" s="77"/>
      <c r="K25" s="60"/>
    </row>
    <row r="26" spans="1:11" x14ac:dyDescent="0.2">
      <c r="A26" s="389">
        <v>18</v>
      </c>
      <c r="B26" s="27" t="s">
        <v>72</v>
      </c>
      <c r="C26" s="379" t="s">
        <v>11</v>
      </c>
      <c r="D26" s="8"/>
      <c r="E26" s="35"/>
      <c r="F26" s="52"/>
      <c r="G26" s="74"/>
      <c r="H26" s="76"/>
      <c r="I26" s="75"/>
      <c r="J26" s="77"/>
      <c r="K26" s="60"/>
    </row>
    <row r="27" spans="1:11" x14ac:dyDescent="0.2">
      <c r="A27" s="389">
        <v>19</v>
      </c>
      <c r="B27" s="27" t="s">
        <v>73</v>
      </c>
      <c r="C27" s="379" t="s">
        <v>218</v>
      </c>
      <c r="D27" s="8"/>
      <c r="E27" s="35"/>
      <c r="F27" s="52"/>
      <c r="G27" s="74"/>
      <c r="H27" s="76"/>
      <c r="I27" s="75"/>
      <c r="J27" s="77"/>
      <c r="K27" s="60"/>
    </row>
    <row r="28" spans="1:11" x14ac:dyDescent="0.2">
      <c r="A28" s="389">
        <v>20</v>
      </c>
      <c r="B28" s="27" t="s">
        <v>74</v>
      </c>
      <c r="C28" s="379" t="s">
        <v>75</v>
      </c>
      <c r="D28" s="8"/>
      <c r="E28" s="35"/>
      <c r="F28" s="52"/>
      <c r="G28" s="74"/>
      <c r="H28" s="76"/>
      <c r="I28" s="75"/>
      <c r="J28" s="77"/>
      <c r="K28" s="60"/>
    </row>
    <row r="29" spans="1:11" x14ac:dyDescent="0.2">
      <c r="A29" s="389">
        <v>21</v>
      </c>
      <c r="B29" s="30" t="s">
        <v>76</v>
      </c>
      <c r="C29" s="379" t="s">
        <v>38</v>
      </c>
      <c r="D29" s="8"/>
      <c r="E29" s="35"/>
      <c r="F29" s="52"/>
      <c r="G29" s="74"/>
      <c r="H29" s="76"/>
      <c r="I29" s="75"/>
      <c r="J29" s="77"/>
      <c r="K29" s="60"/>
    </row>
    <row r="30" spans="1:11" x14ac:dyDescent="0.2">
      <c r="A30" s="389">
        <v>22</v>
      </c>
      <c r="B30" s="22" t="s">
        <v>77</v>
      </c>
      <c r="C30" s="379" t="s">
        <v>78</v>
      </c>
      <c r="D30" s="7"/>
      <c r="E30" s="36"/>
      <c r="F30" s="53"/>
      <c r="G30" s="74"/>
      <c r="H30" s="76"/>
      <c r="I30" s="75"/>
      <c r="J30" s="77"/>
      <c r="K30" s="60"/>
    </row>
    <row r="31" spans="1:11" x14ac:dyDescent="0.2">
      <c r="A31" s="389">
        <v>23</v>
      </c>
      <c r="B31" s="29" t="s">
        <v>79</v>
      </c>
      <c r="C31" s="379" t="s">
        <v>80</v>
      </c>
      <c r="D31" s="7"/>
      <c r="E31" s="36"/>
      <c r="F31" s="53"/>
      <c r="G31" s="74"/>
      <c r="H31" s="76"/>
      <c r="I31" s="75"/>
      <c r="J31" s="77"/>
      <c r="K31" s="60"/>
    </row>
    <row r="32" spans="1:11" ht="25.5" customHeight="1" x14ac:dyDescent="0.2">
      <c r="A32" s="389">
        <v>24</v>
      </c>
      <c r="B32" s="29" t="s">
        <v>81</v>
      </c>
      <c r="C32" s="379" t="s">
        <v>82</v>
      </c>
      <c r="D32" s="7"/>
      <c r="E32" s="36"/>
      <c r="F32" s="53"/>
      <c r="G32" s="74"/>
      <c r="H32" s="76"/>
      <c r="I32" s="75"/>
      <c r="J32" s="77"/>
      <c r="K32" s="60"/>
    </row>
    <row r="33" spans="1:11" x14ac:dyDescent="0.2">
      <c r="A33" s="389">
        <v>25</v>
      </c>
      <c r="B33" s="27" t="s">
        <v>83</v>
      </c>
      <c r="C33" s="379" t="s">
        <v>84</v>
      </c>
      <c r="D33" s="9"/>
      <c r="E33" s="37"/>
      <c r="F33" s="54"/>
      <c r="G33" s="74"/>
      <c r="H33" s="76"/>
      <c r="I33" s="75"/>
      <c r="J33" s="77"/>
      <c r="K33" s="60"/>
    </row>
    <row r="34" spans="1:11" x14ac:dyDescent="0.2">
      <c r="A34" s="389">
        <v>26</v>
      </c>
      <c r="B34" s="29" t="s">
        <v>85</v>
      </c>
      <c r="C34" s="379" t="s">
        <v>86</v>
      </c>
      <c r="D34" s="7"/>
      <c r="E34" s="36"/>
      <c r="F34" s="53"/>
      <c r="G34" s="74"/>
      <c r="H34" s="76"/>
      <c r="I34" s="75"/>
      <c r="J34" s="77"/>
      <c r="K34" s="60"/>
    </row>
    <row r="35" spans="1:11" x14ac:dyDescent="0.2">
      <c r="A35" s="389">
        <v>27</v>
      </c>
      <c r="B35" s="28" t="s">
        <v>87</v>
      </c>
      <c r="C35" s="379" t="s">
        <v>88</v>
      </c>
      <c r="D35" s="8"/>
      <c r="E35" s="35"/>
      <c r="F35" s="52"/>
      <c r="G35" s="74"/>
      <c r="H35" s="76"/>
      <c r="I35" s="75"/>
      <c r="J35" s="77"/>
      <c r="K35" s="60"/>
    </row>
    <row r="36" spans="1:11" x14ac:dyDescent="0.2">
      <c r="A36" s="389">
        <v>28</v>
      </c>
      <c r="B36" s="30" t="s">
        <v>89</v>
      </c>
      <c r="C36" s="383" t="s">
        <v>315</v>
      </c>
      <c r="D36" s="9"/>
      <c r="E36" s="37"/>
      <c r="F36" s="54"/>
      <c r="G36" s="74"/>
      <c r="H36" s="76"/>
      <c r="I36" s="75"/>
      <c r="J36" s="77"/>
      <c r="K36" s="60"/>
    </row>
    <row r="37" spans="1:11" x14ac:dyDescent="0.2">
      <c r="A37" s="389">
        <v>29</v>
      </c>
      <c r="B37" s="21" t="s">
        <v>90</v>
      </c>
      <c r="C37" s="379" t="s">
        <v>39</v>
      </c>
      <c r="D37" s="7"/>
      <c r="E37" s="36"/>
      <c r="F37" s="53"/>
      <c r="G37" s="74"/>
      <c r="H37" s="76"/>
      <c r="I37" s="75"/>
      <c r="J37" s="77"/>
      <c r="K37" s="60"/>
    </row>
    <row r="38" spans="1:11" x14ac:dyDescent="0.2">
      <c r="A38" s="389">
        <v>30</v>
      </c>
      <c r="B38" s="27" t="s">
        <v>91</v>
      </c>
      <c r="C38" s="379" t="s">
        <v>37</v>
      </c>
      <c r="D38" s="8"/>
      <c r="E38" s="35"/>
      <c r="F38" s="52"/>
      <c r="G38" s="74"/>
      <c r="H38" s="76"/>
      <c r="I38" s="75"/>
      <c r="J38" s="77"/>
      <c r="K38" s="60"/>
    </row>
    <row r="39" spans="1:11" x14ac:dyDescent="0.2">
      <c r="A39" s="389">
        <v>31</v>
      </c>
      <c r="B39" s="28" t="s">
        <v>92</v>
      </c>
      <c r="C39" s="379" t="s">
        <v>16</v>
      </c>
      <c r="D39" s="9"/>
      <c r="E39" s="37"/>
      <c r="F39" s="54"/>
      <c r="G39" s="74"/>
      <c r="H39" s="76"/>
      <c r="I39" s="75"/>
      <c r="J39" s="77"/>
      <c r="K39" s="60"/>
    </row>
    <row r="40" spans="1:11" x14ac:dyDescent="0.2">
      <c r="A40" s="389">
        <v>32</v>
      </c>
      <c r="B40" s="29" t="s">
        <v>93</v>
      </c>
      <c r="C40" s="379" t="s">
        <v>21</v>
      </c>
      <c r="D40" s="8"/>
      <c r="E40" s="35"/>
      <c r="F40" s="52"/>
      <c r="G40" s="74"/>
      <c r="H40" s="76"/>
      <c r="I40" s="75"/>
      <c r="J40" s="77"/>
      <c r="K40" s="60"/>
    </row>
    <row r="41" spans="1:11" x14ac:dyDescent="0.2">
      <c r="A41" s="389">
        <v>33</v>
      </c>
      <c r="B41" s="28" t="s">
        <v>94</v>
      </c>
      <c r="C41" s="379" t="s">
        <v>24</v>
      </c>
      <c r="D41" s="8"/>
      <c r="E41" s="35"/>
      <c r="F41" s="52"/>
      <c r="G41" s="74"/>
      <c r="H41" s="76"/>
      <c r="I41" s="75"/>
      <c r="J41" s="77"/>
      <c r="K41" s="60"/>
    </row>
    <row r="42" spans="1:11" x14ac:dyDescent="0.2">
      <c r="A42" s="389">
        <v>34</v>
      </c>
      <c r="B42" s="27" t="s">
        <v>95</v>
      </c>
      <c r="C42" s="379" t="s">
        <v>219</v>
      </c>
      <c r="D42" s="7"/>
      <c r="E42" s="36"/>
      <c r="F42" s="53"/>
      <c r="G42" s="74"/>
      <c r="H42" s="76"/>
      <c r="I42" s="75"/>
      <c r="J42" s="77"/>
      <c r="K42" s="60"/>
    </row>
    <row r="43" spans="1:11" x14ac:dyDescent="0.2">
      <c r="A43" s="389">
        <v>35</v>
      </c>
      <c r="B43" s="31" t="s">
        <v>96</v>
      </c>
      <c r="C43" s="379" t="s">
        <v>220</v>
      </c>
      <c r="D43" s="8"/>
      <c r="E43" s="35"/>
      <c r="F43" s="52"/>
      <c r="G43" s="74"/>
      <c r="H43" s="76"/>
      <c r="I43" s="75"/>
      <c r="J43" s="77"/>
      <c r="K43" s="60"/>
    </row>
    <row r="44" spans="1:11" x14ac:dyDescent="0.2">
      <c r="A44" s="389">
        <v>36</v>
      </c>
      <c r="B44" s="27" t="s">
        <v>97</v>
      </c>
      <c r="C44" s="379" t="s">
        <v>221</v>
      </c>
      <c r="D44" s="8"/>
      <c r="E44" s="35"/>
      <c r="F44" s="52"/>
      <c r="G44" s="74"/>
      <c r="H44" s="76"/>
      <c r="I44" s="75"/>
      <c r="J44" s="77"/>
      <c r="K44" s="60"/>
    </row>
    <row r="45" spans="1:11" x14ac:dyDescent="0.2">
      <c r="A45" s="389">
        <v>37</v>
      </c>
      <c r="B45" s="27" t="s">
        <v>98</v>
      </c>
      <c r="C45" s="42" t="s">
        <v>23</v>
      </c>
      <c r="D45" s="11"/>
      <c r="E45" s="39"/>
      <c r="F45" s="56"/>
      <c r="G45" s="74"/>
      <c r="H45" s="76"/>
      <c r="I45" s="75"/>
      <c r="J45" s="77"/>
      <c r="K45" s="60"/>
    </row>
    <row r="46" spans="1:11" x14ac:dyDescent="0.2">
      <c r="A46" s="389">
        <v>38</v>
      </c>
      <c r="B46" s="29" t="s">
        <v>99</v>
      </c>
      <c r="C46" s="379" t="s">
        <v>20</v>
      </c>
      <c r="D46" s="8"/>
      <c r="E46" s="35"/>
      <c r="F46" s="52"/>
      <c r="G46" s="74"/>
      <c r="H46" s="76"/>
      <c r="I46" s="75"/>
      <c r="J46" s="77"/>
      <c r="K46" s="60"/>
    </row>
    <row r="47" spans="1:11" x14ac:dyDescent="0.2">
      <c r="A47" s="389">
        <v>39</v>
      </c>
      <c r="B47" s="28" t="s">
        <v>100</v>
      </c>
      <c r="C47" s="379" t="s">
        <v>101</v>
      </c>
      <c r="D47" s="9"/>
      <c r="E47" s="37"/>
      <c r="F47" s="54"/>
      <c r="G47" s="74"/>
      <c r="H47" s="76"/>
      <c r="I47" s="75"/>
      <c r="J47" s="77"/>
      <c r="K47" s="60"/>
    </row>
    <row r="48" spans="1:11" x14ac:dyDescent="0.2">
      <c r="A48" s="389">
        <v>40</v>
      </c>
      <c r="B48" s="22" t="s">
        <v>102</v>
      </c>
      <c r="C48" s="379" t="s">
        <v>103</v>
      </c>
      <c r="D48" s="7"/>
      <c r="E48" s="36"/>
      <c r="F48" s="53"/>
      <c r="G48" s="74"/>
      <c r="H48" s="76"/>
      <c r="I48" s="75"/>
      <c r="J48" s="77"/>
      <c r="K48" s="60"/>
    </row>
    <row r="49" spans="1:11" x14ac:dyDescent="0.2">
      <c r="A49" s="389">
        <v>41</v>
      </c>
      <c r="B49" s="27" t="s">
        <v>104</v>
      </c>
      <c r="C49" s="379" t="s">
        <v>226</v>
      </c>
      <c r="D49" s="8"/>
      <c r="E49" s="35"/>
      <c r="F49" s="52"/>
      <c r="G49" s="74"/>
      <c r="H49" s="76"/>
      <c r="I49" s="75"/>
      <c r="J49" s="77"/>
      <c r="K49" s="60"/>
    </row>
    <row r="50" spans="1:11" x14ac:dyDescent="0.2">
      <c r="A50" s="389">
        <v>42</v>
      </c>
      <c r="B50" s="27" t="s">
        <v>105</v>
      </c>
      <c r="C50" s="379" t="s">
        <v>2</v>
      </c>
      <c r="D50" s="7"/>
      <c r="E50" s="36"/>
      <c r="F50" s="53"/>
      <c r="G50" s="74"/>
      <c r="H50" s="76"/>
      <c r="I50" s="75"/>
      <c r="J50" s="77"/>
      <c r="K50" s="60"/>
    </row>
    <row r="51" spans="1:11" x14ac:dyDescent="0.2">
      <c r="A51" s="389">
        <v>43</v>
      </c>
      <c r="B51" s="29" t="s">
        <v>106</v>
      </c>
      <c r="C51" s="379" t="s">
        <v>3</v>
      </c>
      <c r="D51" s="8"/>
      <c r="E51" s="35"/>
      <c r="F51" s="52"/>
      <c r="G51" s="74"/>
      <c r="H51" s="76"/>
      <c r="I51" s="75"/>
      <c r="J51" s="77"/>
      <c r="K51" s="60"/>
    </row>
    <row r="52" spans="1:11" x14ac:dyDescent="0.2">
      <c r="A52" s="389">
        <v>44</v>
      </c>
      <c r="B52" s="29" t="s">
        <v>107</v>
      </c>
      <c r="C52" s="379" t="s">
        <v>222</v>
      </c>
      <c r="D52" s="8"/>
      <c r="E52" s="35"/>
      <c r="F52" s="52"/>
      <c r="G52" s="74"/>
      <c r="H52" s="76"/>
      <c r="I52" s="75"/>
      <c r="J52" s="77"/>
      <c r="K52" s="60"/>
    </row>
    <row r="53" spans="1:11" x14ac:dyDescent="0.2">
      <c r="A53" s="389">
        <v>45</v>
      </c>
      <c r="B53" s="28" t="s">
        <v>108</v>
      </c>
      <c r="C53" s="379" t="s">
        <v>0</v>
      </c>
      <c r="D53" s="7"/>
      <c r="E53" s="36"/>
      <c r="F53" s="53"/>
      <c r="G53" s="74"/>
      <c r="H53" s="76"/>
      <c r="I53" s="75"/>
      <c r="J53" s="77"/>
      <c r="K53" s="60"/>
    </row>
    <row r="54" spans="1:11" x14ac:dyDescent="0.2">
      <c r="A54" s="389">
        <v>46</v>
      </c>
      <c r="B54" s="29" t="s">
        <v>109</v>
      </c>
      <c r="C54" s="379" t="s">
        <v>4</v>
      </c>
      <c r="D54" s="7"/>
      <c r="E54" s="36"/>
      <c r="F54" s="53"/>
      <c r="G54" s="74"/>
      <c r="H54" s="76"/>
      <c r="I54" s="75"/>
      <c r="J54" s="77"/>
      <c r="K54" s="60"/>
    </row>
    <row r="55" spans="1:11" x14ac:dyDescent="0.2">
      <c r="A55" s="389">
        <v>47</v>
      </c>
      <c r="B55" s="28" t="s">
        <v>110</v>
      </c>
      <c r="C55" s="379" t="s">
        <v>1</v>
      </c>
      <c r="D55" s="8"/>
      <c r="E55" s="35"/>
      <c r="F55" s="52"/>
      <c r="G55" s="74"/>
      <c r="H55" s="76"/>
      <c r="I55" s="75"/>
      <c r="J55" s="77"/>
      <c r="K55" s="60"/>
    </row>
    <row r="56" spans="1:11" x14ac:dyDescent="0.2">
      <c r="A56" s="389">
        <v>48</v>
      </c>
      <c r="B56" s="29" t="s">
        <v>111</v>
      </c>
      <c r="C56" s="379" t="s">
        <v>223</v>
      </c>
      <c r="D56" s="7"/>
      <c r="E56" s="36"/>
      <c r="F56" s="53"/>
      <c r="G56" s="74"/>
      <c r="H56" s="76"/>
      <c r="I56" s="75"/>
      <c r="J56" s="77"/>
      <c r="K56" s="60"/>
    </row>
    <row r="57" spans="1:11" x14ac:dyDescent="0.2">
      <c r="A57" s="389">
        <v>49</v>
      </c>
      <c r="B57" s="29" t="s">
        <v>112</v>
      </c>
      <c r="C57" s="379" t="s">
        <v>25</v>
      </c>
      <c r="D57" s="8"/>
      <c r="E57" s="35"/>
      <c r="F57" s="52"/>
      <c r="G57" s="74"/>
      <c r="H57" s="76"/>
      <c r="I57" s="75"/>
      <c r="J57" s="77"/>
      <c r="K57" s="60"/>
    </row>
    <row r="58" spans="1:11" x14ac:dyDescent="0.2">
      <c r="A58" s="389">
        <v>50</v>
      </c>
      <c r="B58" s="29" t="s">
        <v>113</v>
      </c>
      <c r="C58" s="379" t="s">
        <v>224</v>
      </c>
      <c r="D58" s="7"/>
      <c r="E58" s="36"/>
      <c r="F58" s="53"/>
      <c r="G58" s="74"/>
      <c r="H58" s="76"/>
      <c r="I58" s="75"/>
      <c r="J58" s="77"/>
      <c r="K58" s="60"/>
    </row>
    <row r="59" spans="1:11" x14ac:dyDescent="0.2">
      <c r="A59" s="389">
        <v>51</v>
      </c>
      <c r="B59" s="29" t="s">
        <v>228</v>
      </c>
      <c r="C59" s="379" t="s">
        <v>227</v>
      </c>
      <c r="D59" s="7"/>
      <c r="E59" s="36"/>
      <c r="F59" s="53"/>
      <c r="G59" s="74"/>
      <c r="H59" s="76"/>
      <c r="I59" s="75"/>
      <c r="J59" s="77"/>
      <c r="K59" s="60"/>
    </row>
    <row r="60" spans="1:11" x14ac:dyDescent="0.2">
      <c r="A60" s="389">
        <v>52</v>
      </c>
      <c r="B60" s="29" t="s">
        <v>242</v>
      </c>
      <c r="C60" s="41" t="s">
        <v>243</v>
      </c>
      <c r="D60" s="12"/>
      <c r="E60" s="34"/>
      <c r="F60" s="57"/>
      <c r="G60" s="74"/>
      <c r="H60" s="76"/>
      <c r="I60" s="75"/>
      <c r="J60" s="77"/>
      <c r="K60" s="60"/>
    </row>
    <row r="61" spans="1:11" x14ac:dyDescent="0.2">
      <c r="A61" s="389">
        <v>53</v>
      </c>
      <c r="B61" s="29" t="s">
        <v>114</v>
      </c>
      <c r="C61" s="379" t="s">
        <v>52</v>
      </c>
      <c r="D61" s="7"/>
      <c r="E61" s="36"/>
      <c r="F61" s="53"/>
      <c r="G61" s="74"/>
      <c r="H61" s="76"/>
      <c r="I61" s="75"/>
      <c r="J61" s="77"/>
      <c r="K61" s="60"/>
    </row>
    <row r="62" spans="1:11" x14ac:dyDescent="0.2">
      <c r="A62" s="389">
        <v>54</v>
      </c>
      <c r="B62" s="28" t="s">
        <v>115</v>
      </c>
      <c r="C62" s="379" t="s">
        <v>244</v>
      </c>
      <c r="D62" s="7"/>
      <c r="E62" s="36"/>
      <c r="F62" s="53"/>
      <c r="G62" s="74"/>
      <c r="H62" s="76"/>
      <c r="I62" s="75"/>
      <c r="J62" s="77"/>
      <c r="K62" s="60"/>
    </row>
    <row r="63" spans="1:11" x14ac:dyDescent="0.2">
      <c r="A63" s="389">
        <v>55</v>
      </c>
      <c r="B63" s="27" t="s">
        <v>116</v>
      </c>
      <c r="C63" s="379" t="s">
        <v>117</v>
      </c>
      <c r="D63" s="7"/>
      <c r="E63" s="36"/>
      <c r="F63" s="53"/>
      <c r="G63" s="74"/>
      <c r="H63" s="76"/>
      <c r="I63" s="75"/>
      <c r="J63" s="77"/>
      <c r="K63" s="60"/>
    </row>
    <row r="64" spans="1:11" x14ac:dyDescent="0.2">
      <c r="A64" s="389">
        <v>56</v>
      </c>
      <c r="B64" s="28" t="s">
        <v>118</v>
      </c>
      <c r="C64" s="379" t="s">
        <v>245</v>
      </c>
      <c r="D64" s="7"/>
      <c r="E64" s="36"/>
      <c r="F64" s="53"/>
      <c r="G64" s="74"/>
      <c r="H64" s="76"/>
      <c r="I64" s="75"/>
      <c r="J64" s="77"/>
      <c r="K64" s="60"/>
    </row>
    <row r="65" spans="1:11" x14ac:dyDescent="0.2">
      <c r="A65" s="389">
        <v>57</v>
      </c>
      <c r="B65" s="29" t="s">
        <v>119</v>
      </c>
      <c r="C65" s="379" t="s">
        <v>280</v>
      </c>
      <c r="D65" s="7"/>
      <c r="E65" s="36"/>
      <c r="F65" s="53"/>
      <c r="G65" s="74"/>
      <c r="H65" s="76"/>
      <c r="I65" s="75"/>
      <c r="J65" s="77"/>
      <c r="K65" s="60"/>
    </row>
    <row r="66" spans="1:11" ht="24" x14ac:dyDescent="0.2">
      <c r="A66" s="389">
        <v>58</v>
      </c>
      <c r="B66" s="27" t="s">
        <v>120</v>
      </c>
      <c r="C66" s="379" t="s">
        <v>246</v>
      </c>
      <c r="D66" s="7"/>
      <c r="E66" s="36"/>
      <c r="F66" s="53"/>
      <c r="G66" s="74"/>
      <c r="H66" s="76"/>
      <c r="I66" s="75"/>
      <c r="J66" s="77"/>
      <c r="K66" s="60"/>
    </row>
    <row r="67" spans="1:11" ht="24" x14ac:dyDescent="0.2">
      <c r="A67" s="389">
        <v>59</v>
      </c>
      <c r="B67" s="27" t="s">
        <v>121</v>
      </c>
      <c r="C67" s="379" t="s">
        <v>247</v>
      </c>
      <c r="D67" s="7"/>
      <c r="E67" s="36"/>
      <c r="F67" s="53"/>
      <c r="G67" s="74"/>
      <c r="H67" s="76"/>
      <c r="I67" s="75"/>
      <c r="J67" s="77"/>
      <c r="K67" s="60"/>
    </row>
    <row r="68" spans="1:11" x14ac:dyDescent="0.2">
      <c r="A68" s="389">
        <v>60</v>
      </c>
      <c r="B68" s="28" t="s">
        <v>122</v>
      </c>
      <c r="C68" s="379" t="s">
        <v>248</v>
      </c>
      <c r="D68" s="7"/>
      <c r="E68" s="36"/>
      <c r="F68" s="53"/>
      <c r="G68" s="74"/>
      <c r="H68" s="76"/>
      <c r="I68" s="75"/>
      <c r="J68" s="77"/>
      <c r="K68" s="60"/>
    </row>
    <row r="69" spans="1:11" x14ac:dyDescent="0.2">
      <c r="A69" s="389">
        <v>61</v>
      </c>
      <c r="B69" s="28" t="s">
        <v>123</v>
      </c>
      <c r="C69" s="379" t="s">
        <v>51</v>
      </c>
      <c r="D69" s="7"/>
      <c r="E69" s="36"/>
      <c r="F69" s="53"/>
      <c r="G69" s="74"/>
      <c r="H69" s="76"/>
      <c r="I69" s="75"/>
      <c r="J69" s="77"/>
      <c r="K69" s="60"/>
    </row>
    <row r="70" spans="1:11" x14ac:dyDescent="0.2">
      <c r="A70" s="389">
        <v>62</v>
      </c>
      <c r="B70" s="28" t="s">
        <v>124</v>
      </c>
      <c r="C70" s="379" t="s">
        <v>249</v>
      </c>
      <c r="D70" s="7"/>
      <c r="E70" s="36"/>
      <c r="F70" s="53"/>
      <c r="G70" s="74"/>
      <c r="H70" s="76"/>
      <c r="I70" s="75"/>
      <c r="J70" s="77"/>
      <c r="K70" s="60"/>
    </row>
    <row r="71" spans="1:11" ht="23.25" customHeight="1" x14ac:dyDescent="0.2">
      <c r="A71" s="389">
        <v>63</v>
      </c>
      <c r="B71" s="28" t="s">
        <v>125</v>
      </c>
      <c r="C71" s="379" t="s">
        <v>250</v>
      </c>
      <c r="D71" s="7"/>
      <c r="E71" s="36"/>
      <c r="F71" s="53"/>
      <c r="G71" s="74"/>
      <c r="H71" s="76"/>
      <c r="I71" s="75"/>
      <c r="J71" s="77"/>
      <c r="K71" s="60"/>
    </row>
    <row r="72" spans="1:11" ht="23.25" customHeight="1" x14ac:dyDescent="0.2">
      <c r="A72" s="389">
        <v>64</v>
      </c>
      <c r="B72" s="27" t="s">
        <v>126</v>
      </c>
      <c r="C72" s="379" t="s">
        <v>251</v>
      </c>
      <c r="D72" s="7"/>
      <c r="E72" s="36"/>
      <c r="F72" s="53"/>
      <c r="G72" s="74"/>
      <c r="H72" s="76"/>
      <c r="I72" s="75"/>
      <c r="J72" s="77"/>
      <c r="K72" s="60"/>
    </row>
    <row r="73" spans="1:11" ht="23.25" customHeight="1" x14ac:dyDescent="0.2">
      <c r="A73" s="389">
        <v>65</v>
      </c>
      <c r="B73" s="28" t="s">
        <v>127</v>
      </c>
      <c r="C73" s="379" t="s">
        <v>252</v>
      </c>
      <c r="D73" s="7"/>
      <c r="E73" s="36"/>
      <c r="F73" s="53"/>
      <c r="G73" s="74"/>
      <c r="H73" s="76"/>
      <c r="I73" s="75"/>
      <c r="J73" s="77"/>
      <c r="K73" s="60"/>
    </row>
    <row r="74" spans="1:11" ht="23.25" customHeight="1" x14ac:dyDescent="0.2">
      <c r="A74" s="389">
        <v>66</v>
      </c>
      <c r="B74" s="28" t="s">
        <v>128</v>
      </c>
      <c r="C74" s="379" t="s">
        <v>253</v>
      </c>
      <c r="D74" s="7"/>
      <c r="E74" s="36"/>
      <c r="F74" s="53"/>
      <c r="G74" s="74"/>
      <c r="H74" s="76"/>
      <c r="I74" s="75"/>
      <c r="J74" s="77"/>
      <c r="K74" s="60"/>
    </row>
    <row r="75" spans="1:11" ht="23.25" customHeight="1" x14ac:dyDescent="0.2">
      <c r="A75" s="389">
        <v>67</v>
      </c>
      <c r="B75" s="27" t="s">
        <v>129</v>
      </c>
      <c r="C75" s="379" t="s">
        <v>254</v>
      </c>
      <c r="D75" s="7"/>
      <c r="E75" s="36"/>
      <c r="F75" s="53"/>
      <c r="G75" s="74"/>
      <c r="H75" s="76"/>
      <c r="I75" s="75"/>
      <c r="J75" s="77"/>
      <c r="K75" s="60"/>
    </row>
    <row r="76" spans="1:11" ht="23.25" customHeight="1" x14ac:dyDescent="0.2">
      <c r="A76" s="389">
        <v>68</v>
      </c>
      <c r="B76" s="27" t="s">
        <v>130</v>
      </c>
      <c r="C76" s="379" t="s">
        <v>255</v>
      </c>
      <c r="D76" s="8"/>
      <c r="E76" s="35"/>
      <c r="F76" s="52"/>
      <c r="G76" s="74"/>
      <c r="H76" s="76"/>
      <c r="I76" s="75"/>
      <c r="J76" s="77"/>
      <c r="K76" s="60"/>
    </row>
    <row r="77" spans="1:11" ht="23.25" customHeight="1" x14ac:dyDescent="0.2">
      <c r="A77" s="389">
        <v>69</v>
      </c>
      <c r="B77" s="27" t="s">
        <v>131</v>
      </c>
      <c r="C77" s="379" t="s">
        <v>256</v>
      </c>
      <c r="D77" s="7"/>
      <c r="E77" s="36"/>
      <c r="F77" s="53"/>
      <c r="G77" s="74"/>
      <c r="H77" s="76"/>
      <c r="I77" s="75"/>
      <c r="J77" s="77"/>
      <c r="K77" s="60"/>
    </row>
    <row r="78" spans="1:11" x14ac:dyDescent="0.2">
      <c r="A78" s="389">
        <v>70</v>
      </c>
      <c r="B78" s="29" t="s">
        <v>132</v>
      </c>
      <c r="C78" s="379" t="s">
        <v>133</v>
      </c>
      <c r="D78" s="7"/>
      <c r="E78" s="36"/>
      <c r="F78" s="53"/>
      <c r="G78" s="74"/>
      <c r="H78" s="76"/>
      <c r="I78" s="75"/>
      <c r="J78" s="77"/>
      <c r="K78" s="60"/>
    </row>
    <row r="79" spans="1:11" x14ac:dyDescent="0.2">
      <c r="A79" s="389">
        <v>71</v>
      </c>
      <c r="B79" s="27" t="s">
        <v>134</v>
      </c>
      <c r="C79" s="379" t="s">
        <v>257</v>
      </c>
      <c r="D79" s="7"/>
      <c r="E79" s="36"/>
      <c r="F79" s="53"/>
      <c r="G79" s="74"/>
      <c r="H79" s="76"/>
      <c r="I79" s="75"/>
      <c r="J79" s="77"/>
      <c r="K79" s="60"/>
    </row>
    <row r="80" spans="1:11" x14ac:dyDescent="0.2">
      <c r="A80" s="389">
        <v>72</v>
      </c>
      <c r="B80" s="29" t="s">
        <v>135</v>
      </c>
      <c r="C80" s="379" t="s">
        <v>34</v>
      </c>
      <c r="D80" s="7"/>
      <c r="E80" s="36"/>
      <c r="F80" s="53"/>
      <c r="G80" s="74"/>
      <c r="H80" s="76"/>
      <c r="I80" s="75"/>
      <c r="J80" s="77"/>
      <c r="K80" s="60"/>
    </row>
    <row r="81" spans="1:11" x14ac:dyDescent="0.2">
      <c r="A81" s="389">
        <v>73</v>
      </c>
      <c r="B81" s="27" t="s">
        <v>136</v>
      </c>
      <c r="C81" s="379" t="s">
        <v>36</v>
      </c>
      <c r="D81" s="7"/>
      <c r="E81" s="36"/>
      <c r="F81" s="53"/>
      <c r="G81" s="74"/>
      <c r="H81" s="76"/>
      <c r="I81" s="75"/>
      <c r="J81" s="77"/>
      <c r="K81" s="60"/>
    </row>
    <row r="82" spans="1:11" x14ac:dyDescent="0.2">
      <c r="A82" s="389">
        <v>74</v>
      </c>
      <c r="B82" s="27" t="s">
        <v>137</v>
      </c>
      <c r="C82" s="379" t="s">
        <v>35</v>
      </c>
      <c r="D82" s="7"/>
      <c r="E82" s="36"/>
      <c r="F82" s="53"/>
      <c r="G82" s="74"/>
      <c r="H82" s="76"/>
      <c r="I82" s="75"/>
      <c r="J82" s="77"/>
      <c r="K82" s="60"/>
    </row>
    <row r="83" spans="1:11" x14ac:dyDescent="0.2">
      <c r="A83" s="389">
        <v>75</v>
      </c>
      <c r="B83" s="27" t="s">
        <v>138</v>
      </c>
      <c r="C83" s="379" t="s">
        <v>50</v>
      </c>
      <c r="D83" s="7"/>
      <c r="E83" s="36"/>
      <c r="F83" s="53"/>
      <c r="G83" s="74"/>
      <c r="H83" s="76"/>
      <c r="I83" s="75"/>
      <c r="J83" s="77"/>
      <c r="K83" s="60"/>
    </row>
    <row r="84" spans="1:11" x14ac:dyDescent="0.2">
      <c r="A84" s="389">
        <v>76</v>
      </c>
      <c r="B84" s="27" t="s">
        <v>139</v>
      </c>
      <c r="C84" s="379" t="s">
        <v>236</v>
      </c>
      <c r="D84" s="7"/>
      <c r="E84" s="36"/>
      <c r="F84" s="53"/>
      <c r="G84" s="74"/>
      <c r="H84" s="76"/>
      <c r="I84" s="75"/>
      <c r="J84" s="77"/>
      <c r="K84" s="60"/>
    </row>
    <row r="85" spans="1:11" x14ac:dyDescent="0.2">
      <c r="A85" s="389">
        <v>77</v>
      </c>
      <c r="B85" s="27" t="s">
        <v>140</v>
      </c>
      <c r="C85" s="326" t="s">
        <v>302</v>
      </c>
      <c r="D85" s="7"/>
      <c r="E85" s="36"/>
      <c r="F85" s="53"/>
      <c r="G85" s="74"/>
      <c r="H85" s="76"/>
      <c r="I85" s="75"/>
      <c r="J85" s="77"/>
      <c r="K85" s="60"/>
    </row>
    <row r="86" spans="1:11" x14ac:dyDescent="0.2">
      <c r="A86" s="389">
        <v>78</v>
      </c>
      <c r="B86" s="28" t="s">
        <v>141</v>
      </c>
      <c r="C86" s="326" t="s">
        <v>270</v>
      </c>
      <c r="D86" s="7"/>
      <c r="E86" s="36"/>
      <c r="F86" s="53"/>
      <c r="G86" s="74"/>
      <c r="H86" s="76"/>
      <c r="I86" s="75"/>
      <c r="J86" s="77"/>
      <c r="K86" s="60"/>
    </row>
    <row r="87" spans="1:11" ht="24" x14ac:dyDescent="0.2">
      <c r="A87" s="441">
        <v>79</v>
      </c>
      <c r="B87" s="463" t="s">
        <v>142</v>
      </c>
      <c r="C87" s="384" t="s">
        <v>258</v>
      </c>
      <c r="D87" s="7"/>
      <c r="E87" s="36"/>
      <c r="F87" s="53"/>
      <c r="G87" s="74"/>
      <c r="H87" s="76"/>
      <c r="I87" s="75"/>
      <c r="J87" s="77"/>
      <c r="K87" s="60"/>
    </row>
    <row r="88" spans="1:11" ht="36" x14ac:dyDescent="0.2">
      <c r="A88" s="441"/>
      <c r="B88" s="463"/>
      <c r="C88" s="326" t="s">
        <v>300</v>
      </c>
      <c r="D88" s="7"/>
      <c r="E88" s="36"/>
      <c r="F88" s="53"/>
      <c r="G88" s="74"/>
      <c r="H88" s="76"/>
      <c r="I88" s="75"/>
      <c r="J88" s="77"/>
      <c r="K88" s="60"/>
    </row>
    <row r="89" spans="1:11" ht="24" x14ac:dyDescent="0.2">
      <c r="A89" s="441"/>
      <c r="B89" s="463"/>
      <c r="C89" s="326" t="s">
        <v>259</v>
      </c>
      <c r="D89" s="7"/>
      <c r="E89" s="36"/>
      <c r="F89" s="53"/>
      <c r="G89" s="74"/>
      <c r="H89" s="76"/>
      <c r="I89" s="75"/>
      <c r="J89" s="77"/>
      <c r="K89" s="60"/>
    </row>
    <row r="90" spans="1:11" ht="36" x14ac:dyDescent="0.2">
      <c r="A90" s="441"/>
      <c r="B90" s="463"/>
      <c r="C90" s="327" t="s">
        <v>301</v>
      </c>
      <c r="D90" s="7"/>
      <c r="E90" s="36"/>
      <c r="F90" s="53"/>
      <c r="G90" s="74"/>
      <c r="H90" s="76"/>
      <c r="I90" s="75"/>
      <c r="J90" s="77"/>
      <c r="K90" s="60"/>
    </row>
    <row r="91" spans="1:11" ht="24" x14ac:dyDescent="0.2">
      <c r="A91" s="389">
        <v>80</v>
      </c>
      <c r="B91" s="28" t="s">
        <v>143</v>
      </c>
      <c r="C91" s="379" t="s">
        <v>49</v>
      </c>
      <c r="D91" s="7"/>
      <c r="E91" s="36"/>
      <c r="F91" s="53"/>
      <c r="G91" s="74"/>
      <c r="H91" s="76"/>
      <c r="I91" s="75"/>
      <c r="J91" s="77"/>
      <c r="K91" s="60"/>
    </row>
    <row r="92" spans="1:11" x14ac:dyDescent="0.2">
      <c r="A92" s="389">
        <v>81</v>
      </c>
      <c r="B92" s="28" t="s">
        <v>144</v>
      </c>
      <c r="C92" s="379" t="s">
        <v>145</v>
      </c>
      <c r="D92" s="7"/>
      <c r="E92" s="36"/>
      <c r="F92" s="53"/>
      <c r="G92" s="74"/>
      <c r="H92" s="76"/>
      <c r="I92" s="75"/>
      <c r="J92" s="77"/>
      <c r="K92" s="60"/>
    </row>
    <row r="93" spans="1:11" x14ac:dyDescent="0.2">
      <c r="A93" s="389">
        <v>82</v>
      </c>
      <c r="B93" s="29" t="s">
        <v>146</v>
      </c>
      <c r="C93" s="379" t="s">
        <v>147</v>
      </c>
      <c r="D93" s="7"/>
      <c r="E93" s="36"/>
      <c r="F93" s="53"/>
      <c r="G93" s="74"/>
      <c r="H93" s="76"/>
      <c r="I93" s="75"/>
      <c r="J93" s="77"/>
      <c r="K93" s="60"/>
    </row>
    <row r="94" spans="1:11" x14ac:dyDescent="0.2">
      <c r="A94" s="389">
        <v>83</v>
      </c>
      <c r="B94" s="28" t="s">
        <v>148</v>
      </c>
      <c r="C94" s="379" t="s">
        <v>27</v>
      </c>
      <c r="D94" s="9"/>
      <c r="E94" s="37"/>
      <c r="F94" s="54"/>
      <c r="G94" s="74"/>
      <c r="H94" s="76"/>
      <c r="I94" s="75"/>
      <c r="J94" s="77"/>
      <c r="K94" s="60"/>
    </row>
    <row r="95" spans="1:11" x14ac:dyDescent="0.2">
      <c r="A95" s="389">
        <v>84</v>
      </c>
      <c r="B95" s="29" t="s">
        <v>149</v>
      </c>
      <c r="C95" s="379" t="s">
        <v>12</v>
      </c>
      <c r="D95" s="7"/>
      <c r="E95" s="36"/>
      <c r="F95" s="53"/>
      <c r="G95" s="74"/>
      <c r="H95" s="76"/>
      <c r="I95" s="75"/>
      <c r="J95" s="77"/>
      <c r="K95" s="60"/>
    </row>
    <row r="96" spans="1:11" x14ac:dyDescent="0.2">
      <c r="A96" s="389">
        <v>85</v>
      </c>
      <c r="B96" s="29" t="s">
        <v>150</v>
      </c>
      <c r="C96" s="379" t="s">
        <v>26</v>
      </c>
      <c r="D96" s="7"/>
      <c r="E96" s="36"/>
      <c r="F96" s="53"/>
      <c r="G96" s="74"/>
      <c r="H96" s="76"/>
      <c r="I96" s="75"/>
      <c r="J96" s="77"/>
      <c r="K96" s="60"/>
    </row>
    <row r="97" spans="1:11" x14ac:dyDescent="0.2">
      <c r="A97" s="389">
        <v>86</v>
      </c>
      <c r="B97" s="28" t="s">
        <v>151</v>
      </c>
      <c r="C97" s="379" t="s">
        <v>43</v>
      </c>
      <c r="D97" s="9"/>
      <c r="E97" s="37"/>
      <c r="F97" s="54"/>
      <c r="G97" s="74"/>
      <c r="H97" s="76"/>
      <c r="I97" s="75"/>
      <c r="J97" s="77"/>
      <c r="K97" s="60"/>
    </row>
    <row r="98" spans="1:11" x14ac:dyDescent="0.2">
      <c r="A98" s="389">
        <v>87</v>
      </c>
      <c r="B98" s="28" t="s">
        <v>152</v>
      </c>
      <c r="C98" s="379" t="s">
        <v>32</v>
      </c>
      <c r="D98" s="7"/>
      <c r="E98" s="36"/>
      <c r="F98" s="53"/>
      <c r="G98" s="74"/>
      <c r="H98" s="76"/>
      <c r="I98" s="75"/>
      <c r="J98" s="77"/>
      <c r="K98" s="60"/>
    </row>
    <row r="99" spans="1:11" x14ac:dyDescent="0.2">
      <c r="A99" s="389">
        <v>88</v>
      </c>
      <c r="B99" s="27" t="s">
        <v>153</v>
      </c>
      <c r="C99" s="379" t="s">
        <v>28</v>
      </c>
      <c r="D99" s="9"/>
      <c r="E99" s="37"/>
      <c r="F99" s="54"/>
      <c r="G99" s="74"/>
      <c r="H99" s="76"/>
      <c r="I99" s="75"/>
      <c r="J99" s="77"/>
      <c r="K99" s="60"/>
    </row>
    <row r="100" spans="1:11" x14ac:dyDescent="0.2">
      <c r="A100" s="389">
        <v>89</v>
      </c>
      <c r="B100" s="27" t="s">
        <v>154</v>
      </c>
      <c r="C100" s="379" t="s">
        <v>29</v>
      </c>
      <c r="D100" s="7"/>
      <c r="E100" s="36"/>
      <c r="F100" s="53"/>
      <c r="G100" s="74"/>
      <c r="H100" s="76"/>
      <c r="I100" s="75"/>
      <c r="J100" s="77"/>
      <c r="K100" s="60"/>
    </row>
    <row r="101" spans="1:11" x14ac:dyDescent="0.2">
      <c r="A101" s="389">
        <v>90</v>
      </c>
      <c r="B101" s="29" t="s">
        <v>155</v>
      </c>
      <c r="C101" s="379" t="s">
        <v>14</v>
      </c>
      <c r="D101" s="7"/>
      <c r="E101" s="36"/>
      <c r="F101" s="53"/>
      <c r="G101" s="74"/>
      <c r="H101" s="76"/>
      <c r="I101" s="75"/>
      <c r="J101" s="77"/>
      <c r="K101" s="60"/>
    </row>
    <row r="102" spans="1:11" x14ac:dyDescent="0.2">
      <c r="A102" s="389">
        <v>91</v>
      </c>
      <c r="B102" s="27" t="s">
        <v>156</v>
      </c>
      <c r="C102" s="379" t="s">
        <v>30</v>
      </c>
      <c r="D102" s="8"/>
      <c r="E102" s="35"/>
      <c r="F102" s="52"/>
      <c r="G102" s="74"/>
      <c r="H102" s="76"/>
      <c r="I102" s="75"/>
      <c r="J102" s="77"/>
      <c r="K102" s="60"/>
    </row>
    <row r="103" spans="1:11" x14ac:dyDescent="0.2">
      <c r="A103" s="389">
        <v>92</v>
      </c>
      <c r="B103" s="27" t="s">
        <v>157</v>
      </c>
      <c r="C103" s="379" t="s">
        <v>15</v>
      </c>
      <c r="D103" s="9"/>
      <c r="E103" s="37"/>
      <c r="F103" s="54"/>
      <c r="G103" s="74"/>
      <c r="H103" s="76"/>
      <c r="I103" s="75"/>
      <c r="J103" s="77"/>
      <c r="K103" s="60"/>
    </row>
    <row r="104" spans="1:11" x14ac:dyDescent="0.2">
      <c r="A104" s="389">
        <v>93</v>
      </c>
      <c r="B104" s="21" t="s">
        <v>158</v>
      </c>
      <c r="C104" s="379" t="s">
        <v>13</v>
      </c>
      <c r="D104" s="7"/>
      <c r="E104" s="36"/>
      <c r="F104" s="53"/>
      <c r="G104" s="74"/>
      <c r="H104" s="76"/>
      <c r="I104" s="75"/>
      <c r="J104" s="77"/>
      <c r="K104" s="60"/>
    </row>
    <row r="105" spans="1:11" x14ac:dyDescent="0.2">
      <c r="A105" s="389">
        <v>94</v>
      </c>
      <c r="B105" s="29" t="s">
        <v>159</v>
      </c>
      <c r="C105" s="379" t="s">
        <v>31</v>
      </c>
      <c r="D105" s="8"/>
      <c r="E105" s="35"/>
      <c r="F105" s="52"/>
      <c r="G105" s="74"/>
      <c r="H105" s="76"/>
      <c r="I105" s="75"/>
      <c r="J105" s="77"/>
      <c r="K105" s="60"/>
    </row>
    <row r="106" spans="1:11" x14ac:dyDescent="0.2">
      <c r="A106" s="389">
        <v>95</v>
      </c>
      <c r="B106" s="29" t="s">
        <v>160</v>
      </c>
      <c r="C106" s="379" t="s">
        <v>53</v>
      </c>
      <c r="D106" s="7"/>
      <c r="E106" s="36"/>
      <c r="F106" s="53"/>
      <c r="G106" s="74"/>
      <c r="H106" s="76"/>
      <c r="I106" s="75"/>
      <c r="J106" s="77"/>
      <c r="K106" s="60"/>
    </row>
    <row r="107" spans="1:11" x14ac:dyDescent="0.2">
      <c r="A107" s="389">
        <v>96</v>
      </c>
      <c r="B107" s="27" t="s">
        <v>161</v>
      </c>
      <c r="C107" s="379" t="s">
        <v>33</v>
      </c>
      <c r="D107" s="7"/>
      <c r="E107" s="36"/>
      <c r="F107" s="53"/>
      <c r="G107" s="74"/>
      <c r="H107" s="76"/>
      <c r="I107" s="75"/>
      <c r="J107" s="77"/>
      <c r="K107" s="60"/>
    </row>
    <row r="108" spans="1:11" x14ac:dyDescent="0.2">
      <c r="A108" s="389">
        <v>97</v>
      </c>
      <c r="B108" s="28" t="s">
        <v>162</v>
      </c>
      <c r="C108" s="379" t="s">
        <v>225</v>
      </c>
      <c r="D108" s="9"/>
      <c r="E108" s="37"/>
      <c r="F108" s="54"/>
      <c r="G108" s="74"/>
      <c r="H108" s="76"/>
      <c r="I108" s="75"/>
      <c r="J108" s="77"/>
      <c r="K108" s="60"/>
    </row>
    <row r="109" spans="1:11" x14ac:dyDescent="0.2">
      <c r="A109" s="389">
        <v>98</v>
      </c>
      <c r="B109" s="27" t="s">
        <v>163</v>
      </c>
      <c r="C109" s="379" t="s">
        <v>164</v>
      </c>
      <c r="D109" s="8"/>
      <c r="E109" s="35"/>
      <c r="F109" s="52"/>
      <c r="G109" s="74"/>
      <c r="H109" s="76"/>
      <c r="I109" s="75"/>
      <c r="J109" s="77"/>
      <c r="K109" s="60"/>
    </row>
    <row r="110" spans="1:11" x14ac:dyDescent="0.2">
      <c r="A110" s="389">
        <v>99</v>
      </c>
      <c r="B110" s="27" t="s">
        <v>165</v>
      </c>
      <c r="C110" s="379" t="s">
        <v>166</v>
      </c>
      <c r="D110" s="8"/>
      <c r="E110" s="35"/>
      <c r="F110" s="52"/>
      <c r="G110" s="74"/>
      <c r="H110" s="76"/>
      <c r="I110" s="75"/>
      <c r="J110" s="77"/>
      <c r="K110" s="60"/>
    </row>
    <row r="111" spans="1:11" x14ac:dyDescent="0.2">
      <c r="A111" s="389">
        <v>100</v>
      </c>
      <c r="B111" s="29" t="s">
        <v>167</v>
      </c>
      <c r="C111" s="379" t="s">
        <v>168</v>
      </c>
      <c r="D111" s="7"/>
      <c r="E111" s="36"/>
      <c r="F111" s="53"/>
      <c r="G111" s="74"/>
      <c r="H111" s="76"/>
      <c r="I111" s="75"/>
      <c r="J111" s="77"/>
      <c r="K111" s="60"/>
    </row>
    <row r="112" spans="1:11" x14ac:dyDescent="0.2">
      <c r="A112" s="389">
        <v>101</v>
      </c>
      <c r="B112" s="29" t="s">
        <v>169</v>
      </c>
      <c r="C112" s="379" t="s">
        <v>170</v>
      </c>
      <c r="D112" s="9"/>
      <c r="E112" s="37"/>
      <c r="F112" s="54"/>
      <c r="G112" s="74"/>
      <c r="H112" s="76"/>
      <c r="I112" s="75"/>
      <c r="J112" s="77"/>
      <c r="K112" s="60"/>
    </row>
    <row r="113" spans="1:11" x14ac:dyDescent="0.2">
      <c r="A113" s="389">
        <v>102</v>
      </c>
      <c r="B113" s="29" t="s">
        <v>171</v>
      </c>
      <c r="C113" s="379" t="s">
        <v>172</v>
      </c>
      <c r="D113" s="8"/>
      <c r="E113" s="35"/>
      <c r="F113" s="52"/>
      <c r="G113" s="74"/>
      <c r="H113" s="76"/>
      <c r="I113" s="75"/>
      <c r="J113" s="77"/>
      <c r="K113" s="60"/>
    </row>
    <row r="114" spans="1:11" x14ac:dyDescent="0.2">
      <c r="A114" s="389">
        <v>103</v>
      </c>
      <c r="B114" s="29" t="s">
        <v>173</v>
      </c>
      <c r="C114" s="379" t="s">
        <v>174</v>
      </c>
      <c r="D114" s="8"/>
      <c r="E114" s="35"/>
      <c r="F114" s="52"/>
      <c r="G114" s="74"/>
      <c r="H114" s="76"/>
      <c r="I114" s="75"/>
      <c r="J114" s="77"/>
      <c r="K114" s="60"/>
    </row>
    <row r="115" spans="1:11" x14ac:dyDescent="0.2">
      <c r="A115" s="389">
        <v>104</v>
      </c>
      <c r="B115" s="29" t="s">
        <v>175</v>
      </c>
      <c r="C115" s="379" t="s">
        <v>176</v>
      </c>
      <c r="D115" s="7"/>
      <c r="E115" s="36"/>
      <c r="F115" s="53"/>
      <c r="G115" s="74"/>
      <c r="H115" s="76"/>
      <c r="I115" s="75"/>
      <c r="J115" s="77"/>
      <c r="K115" s="60"/>
    </row>
    <row r="116" spans="1:11" x14ac:dyDescent="0.2">
      <c r="A116" s="389">
        <v>105</v>
      </c>
      <c r="B116" s="32" t="s">
        <v>177</v>
      </c>
      <c r="C116" s="379" t="s">
        <v>178</v>
      </c>
      <c r="D116" s="7"/>
      <c r="E116" s="36"/>
      <c r="F116" s="53"/>
      <c r="G116" s="74"/>
      <c r="H116" s="76"/>
      <c r="I116" s="75"/>
      <c r="J116" s="77"/>
      <c r="K116" s="60"/>
    </row>
    <row r="117" spans="1:11" x14ac:dyDescent="0.2">
      <c r="A117" s="389">
        <v>106</v>
      </c>
      <c r="B117" s="28" t="s">
        <v>179</v>
      </c>
      <c r="C117" s="379" t="s">
        <v>180</v>
      </c>
      <c r="D117" s="8"/>
      <c r="E117" s="35"/>
      <c r="F117" s="52"/>
      <c r="G117" s="74"/>
      <c r="H117" s="76"/>
      <c r="I117" s="75"/>
      <c r="J117" s="77"/>
      <c r="K117" s="60"/>
    </row>
    <row r="118" spans="1:11" x14ac:dyDescent="0.2">
      <c r="A118" s="389">
        <v>107</v>
      </c>
      <c r="B118" s="29" t="s">
        <v>181</v>
      </c>
      <c r="C118" s="379" t="s">
        <v>182</v>
      </c>
      <c r="D118" s="7"/>
      <c r="E118" s="36"/>
      <c r="F118" s="53"/>
      <c r="G118" s="74"/>
      <c r="H118" s="76"/>
      <c r="I118" s="75"/>
      <c r="J118" s="77"/>
      <c r="K118" s="60"/>
    </row>
    <row r="119" spans="1:11" x14ac:dyDescent="0.2">
      <c r="A119" s="389">
        <v>108</v>
      </c>
      <c r="B119" s="27" t="s">
        <v>183</v>
      </c>
      <c r="C119" s="379" t="s">
        <v>184</v>
      </c>
      <c r="D119" s="8"/>
      <c r="E119" s="35"/>
      <c r="F119" s="52"/>
      <c r="G119" s="74"/>
      <c r="H119" s="76"/>
      <c r="I119" s="75"/>
      <c r="J119" s="77"/>
      <c r="K119" s="60"/>
    </row>
    <row r="120" spans="1:11" x14ac:dyDescent="0.2">
      <c r="A120" s="389">
        <v>109</v>
      </c>
      <c r="B120" s="29" t="s">
        <v>185</v>
      </c>
      <c r="C120" s="326" t="s">
        <v>273</v>
      </c>
      <c r="D120" s="7"/>
      <c r="E120" s="36"/>
      <c r="F120" s="53"/>
      <c r="G120" s="74"/>
      <c r="H120" s="76"/>
      <c r="I120" s="75"/>
      <c r="J120" s="77"/>
      <c r="K120" s="60"/>
    </row>
    <row r="121" spans="1:11" x14ac:dyDescent="0.2">
      <c r="A121" s="389">
        <v>110</v>
      </c>
      <c r="B121" s="28" t="s">
        <v>186</v>
      </c>
      <c r="C121" s="379" t="s">
        <v>260</v>
      </c>
      <c r="D121" s="7"/>
      <c r="E121" s="36"/>
      <c r="F121" s="53"/>
      <c r="G121" s="74"/>
      <c r="H121" s="76"/>
      <c r="I121" s="75"/>
      <c r="J121" s="77"/>
      <c r="K121" s="60"/>
    </row>
    <row r="122" spans="1:11" x14ac:dyDescent="0.2">
      <c r="A122" s="389">
        <v>111</v>
      </c>
      <c r="B122" s="28" t="s">
        <v>187</v>
      </c>
      <c r="C122" s="326" t="s">
        <v>316</v>
      </c>
      <c r="D122" s="7"/>
      <c r="E122" s="36"/>
      <c r="F122" s="53"/>
      <c r="G122" s="73"/>
      <c r="H122" s="76"/>
      <c r="I122" s="75"/>
      <c r="J122" s="77"/>
      <c r="K122" s="61"/>
    </row>
    <row r="123" spans="1:11" x14ac:dyDescent="0.2">
      <c r="A123" s="389">
        <v>112</v>
      </c>
      <c r="B123" s="28" t="s">
        <v>188</v>
      </c>
      <c r="C123" s="379" t="s">
        <v>189</v>
      </c>
      <c r="D123" s="7"/>
      <c r="E123" s="36"/>
      <c r="F123" s="53"/>
      <c r="G123" s="73"/>
      <c r="H123" s="76"/>
      <c r="I123" s="75"/>
      <c r="J123" s="77"/>
      <c r="K123" s="61"/>
    </row>
    <row r="124" spans="1:11" x14ac:dyDescent="0.2">
      <c r="A124" s="389">
        <v>113</v>
      </c>
      <c r="B124" s="28" t="s">
        <v>190</v>
      </c>
      <c r="C124" s="34" t="s">
        <v>322</v>
      </c>
      <c r="D124" s="13"/>
      <c r="E124" s="40"/>
      <c r="F124" s="58"/>
      <c r="G124" s="74"/>
      <c r="H124" s="76"/>
      <c r="I124" s="75"/>
      <c r="J124" s="77"/>
      <c r="K124" s="60"/>
    </row>
    <row r="125" spans="1:11" x14ac:dyDescent="0.2">
      <c r="A125" s="389">
        <v>114</v>
      </c>
      <c r="B125" s="29" t="s">
        <v>191</v>
      </c>
      <c r="C125" s="379" t="s">
        <v>192</v>
      </c>
      <c r="D125" s="8"/>
      <c r="E125" s="35"/>
      <c r="F125" s="52"/>
      <c r="G125" s="74"/>
      <c r="H125" s="76"/>
      <c r="I125" s="75"/>
      <c r="J125" s="77"/>
      <c r="K125" s="60"/>
    </row>
    <row r="126" spans="1:11" x14ac:dyDescent="0.2">
      <c r="A126" s="389">
        <v>115</v>
      </c>
      <c r="B126" s="29" t="s">
        <v>193</v>
      </c>
      <c r="C126" s="383" t="s">
        <v>317</v>
      </c>
      <c r="D126" s="7"/>
      <c r="E126" s="36"/>
      <c r="F126" s="53"/>
      <c r="G126" s="74"/>
      <c r="H126" s="76"/>
      <c r="I126" s="75"/>
      <c r="J126" s="77"/>
      <c r="K126" s="60"/>
    </row>
    <row r="127" spans="1:11" x14ac:dyDescent="0.2">
      <c r="A127" s="389">
        <v>116</v>
      </c>
      <c r="B127" s="29" t="s">
        <v>194</v>
      </c>
      <c r="C127" s="379" t="s">
        <v>231</v>
      </c>
      <c r="D127" s="7"/>
      <c r="E127" s="36"/>
      <c r="F127" s="53"/>
      <c r="G127" s="74"/>
      <c r="H127" s="76"/>
      <c r="I127" s="75"/>
      <c r="J127" s="77"/>
      <c r="K127" s="60"/>
    </row>
    <row r="128" spans="1:11" x14ac:dyDescent="0.2">
      <c r="A128" s="389">
        <v>117</v>
      </c>
      <c r="B128" s="29" t="s">
        <v>195</v>
      </c>
      <c r="C128" s="379" t="s">
        <v>196</v>
      </c>
      <c r="D128" s="7"/>
      <c r="E128" s="36"/>
      <c r="F128" s="53"/>
      <c r="G128" s="74"/>
      <c r="H128" s="76"/>
      <c r="I128" s="75"/>
      <c r="J128" s="77"/>
      <c r="K128" s="60"/>
    </row>
    <row r="129" spans="1:11" x14ac:dyDescent="0.2">
      <c r="A129" s="389">
        <v>118</v>
      </c>
      <c r="B129" s="29" t="s">
        <v>197</v>
      </c>
      <c r="C129" s="379" t="s">
        <v>40</v>
      </c>
      <c r="D129" s="7"/>
      <c r="E129" s="36"/>
      <c r="F129" s="53"/>
      <c r="G129" s="74"/>
      <c r="H129" s="76"/>
      <c r="I129" s="75"/>
      <c r="J129" s="77"/>
      <c r="K129" s="60"/>
    </row>
    <row r="130" spans="1:11" x14ac:dyDescent="0.2">
      <c r="A130" s="389">
        <v>119</v>
      </c>
      <c r="B130" s="27" t="s">
        <v>198</v>
      </c>
      <c r="C130" s="379" t="s">
        <v>46</v>
      </c>
      <c r="D130" s="7"/>
      <c r="E130" s="36"/>
      <c r="F130" s="53"/>
      <c r="G130" s="74"/>
      <c r="H130" s="76"/>
      <c r="I130" s="75"/>
      <c r="J130" s="77"/>
      <c r="K130" s="60"/>
    </row>
    <row r="131" spans="1:11" x14ac:dyDescent="0.2">
      <c r="A131" s="389">
        <v>120</v>
      </c>
      <c r="B131" s="27" t="s">
        <v>199</v>
      </c>
      <c r="C131" s="379" t="s">
        <v>233</v>
      </c>
      <c r="D131" s="7"/>
      <c r="E131" s="36"/>
      <c r="F131" s="53"/>
      <c r="G131" s="74"/>
      <c r="H131" s="76"/>
      <c r="I131" s="75"/>
      <c r="J131" s="77"/>
      <c r="K131" s="60"/>
    </row>
    <row r="132" spans="1:11" x14ac:dyDescent="0.2">
      <c r="A132" s="389">
        <v>121</v>
      </c>
      <c r="B132" s="27" t="s">
        <v>200</v>
      </c>
      <c r="C132" s="379" t="s">
        <v>48</v>
      </c>
      <c r="D132" s="8"/>
      <c r="E132" s="35"/>
      <c r="F132" s="52"/>
      <c r="G132" s="74"/>
      <c r="H132" s="76"/>
      <c r="I132" s="75"/>
      <c r="J132" s="77"/>
      <c r="K132" s="60"/>
    </row>
    <row r="133" spans="1:11" x14ac:dyDescent="0.2">
      <c r="A133" s="389">
        <v>122</v>
      </c>
      <c r="B133" s="29" t="s">
        <v>201</v>
      </c>
      <c r="C133" s="379" t="s">
        <v>47</v>
      </c>
      <c r="D133" s="8"/>
      <c r="E133" s="35"/>
      <c r="F133" s="52"/>
      <c r="G133" s="74"/>
      <c r="H133" s="76"/>
      <c r="I133" s="75"/>
      <c r="J133" s="77"/>
      <c r="K133" s="60"/>
    </row>
    <row r="134" spans="1:11" x14ac:dyDescent="0.2">
      <c r="A134" s="389">
        <v>123</v>
      </c>
      <c r="B134" s="29" t="s">
        <v>202</v>
      </c>
      <c r="C134" s="379" t="s">
        <v>203</v>
      </c>
      <c r="D134" s="7"/>
      <c r="E134" s="36"/>
      <c r="F134" s="53"/>
      <c r="G134" s="74"/>
      <c r="H134" s="76"/>
      <c r="I134" s="75"/>
      <c r="J134" s="77"/>
      <c r="K134" s="60"/>
    </row>
    <row r="135" spans="1:11" x14ac:dyDescent="0.2">
      <c r="A135" s="389">
        <v>124</v>
      </c>
      <c r="B135" s="29" t="s">
        <v>204</v>
      </c>
      <c r="C135" s="379" t="s">
        <v>41</v>
      </c>
      <c r="D135" s="7"/>
      <c r="E135" s="36"/>
      <c r="F135" s="53"/>
      <c r="G135" s="74"/>
      <c r="H135" s="76"/>
      <c r="I135" s="75"/>
      <c r="J135" s="77"/>
      <c r="K135" s="60"/>
    </row>
    <row r="136" spans="1:11" x14ac:dyDescent="0.2">
      <c r="A136" s="389">
        <v>125</v>
      </c>
      <c r="B136" s="27" t="s">
        <v>205</v>
      </c>
      <c r="C136" s="379" t="s">
        <v>232</v>
      </c>
      <c r="D136" s="7"/>
      <c r="E136" s="36"/>
      <c r="F136" s="53"/>
      <c r="G136" s="74"/>
      <c r="H136" s="76"/>
      <c r="I136" s="75"/>
      <c r="J136" s="77"/>
      <c r="K136" s="60"/>
    </row>
    <row r="137" spans="1:11" x14ac:dyDescent="0.2">
      <c r="A137" s="389">
        <v>126</v>
      </c>
      <c r="B137" s="28" t="s">
        <v>206</v>
      </c>
      <c r="C137" s="379" t="s">
        <v>207</v>
      </c>
      <c r="D137" s="7"/>
      <c r="E137" s="36"/>
      <c r="F137" s="53"/>
      <c r="G137" s="74"/>
      <c r="H137" s="76"/>
      <c r="I137" s="75"/>
      <c r="J137" s="77"/>
      <c r="K137" s="60"/>
    </row>
    <row r="138" spans="1:11" x14ac:dyDescent="0.2">
      <c r="A138" s="389">
        <v>127</v>
      </c>
      <c r="B138" s="29" t="s">
        <v>208</v>
      </c>
      <c r="C138" s="379" t="s">
        <v>209</v>
      </c>
      <c r="D138" s="7"/>
      <c r="E138" s="36"/>
      <c r="F138" s="53"/>
      <c r="G138" s="74"/>
      <c r="H138" s="76"/>
      <c r="I138" s="75"/>
      <c r="J138" s="77"/>
      <c r="K138" s="60"/>
    </row>
    <row r="139" spans="1:11" x14ac:dyDescent="0.2">
      <c r="A139" s="389">
        <v>128</v>
      </c>
      <c r="B139" s="27" t="s">
        <v>210</v>
      </c>
      <c r="C139" s="379" t="s">
        <v>211</v>
      </c>
      <c r="D139" s="7"/>
      <c r="E139" s="36"/>
      <c r="F139" s="53"/>
      <c r="G139" s="74"/>
      <c r="H139" s="76"/>
      <c r="I139" s="75"/>
      <c r="J139" s="77"/>
      <c r="K139" s="60"/>
    </row>
    <row r="140" spans="1:11" x14ac:dyDescent="0.2">
      <c r="A140" s="389">
        <v>129</v>
      </c>
      <c r="B140" s="87" t="s">
        <v>212</v>
      </c>
      <c r="C140" s="380" t="s">
        <v>213</v>
      </c>
      <c r="D140" s="102"/>
      <c r="E140" s="35"/>
      <c r="F140" s="52"/>
      <c r="G140" s="97"/>
      <c r="H140" s="103">
        <f>SUM(I140:J140)</f>
        <v>75396000</v>
      </c>
      <c r="I140" s="75">
        <v>16644000</v>
      </c>
      <c r="J140" s="77">
        <v>58752000</v>
      </c>
      <c r="K140" s="61">
        <f>F140+G140+H140</f>
        <v>75396000</v>
      </c>
    </row>
    <row r="141" spans="1:11" x14ac:dyDescent="0.2">
      <c r="A141" s="389">
        <v>130</v>
      </c>
      <c r="B141" s="23" t="s">
        <v>261</v>
      </c>
      <c r="C141" s="110" t="s">
        <v>262</v>
      </c>
      <c r="D141" s="108"/>
      <c r="E141" s="36"/>
      <c r="F141" s="53"/>
      <c r="G141" s="97"/>
      <c r="H141" s="103"/>
      <c r="I141" s="75"/>
      <c r="J141" s="77"/>
      <c r="K141" s="60"/>
    </row>
    <row r="142" spans="1:11" x14ac:dyDescent="0.2">
      <c r="A142" s="389">
        <v>131</v>
      </c>
      <c r="B142" s="24" t="s">
        <v>263</v>
      </c>
      <c r="C142" s="106" t="s">
        <v>264</v>
      </c>
      <c r="D142" s="109"/>
      <c r="E142" s="25"/>
      <c r="F142" s="44"/>
      <c r="G142" s="97"/>
      <c r="H142" s="103"/>
      <c r="I142" s="75"/>
      <c r="J142" s="77"/>
      <c r="K142" s="60"/>
    </row>
    <row r="143" spans="1:11" x14ac:dyDescent="0.2">
      <c r="A143" s="389">
        <v>132</v>
      </c>
      <c r="B143" s="23" t="s">
        <v>265</v>
      </c>
      <c r="C143" s="90" t="s">
        <v>266</v>
      </c>
      <c r="D143" s="98"/>
      <c r="E143" s="26"/>
      <c r="F143" s="42"/>
      <c r="G143" s="97"/>
      <c r="H143" s="103"/>
      <c r="I143" s="75"/>
      <c r="J143" s="77"/>
      <c r="K143" s="60"/>
    </row>
    <row r="144" spans="1:11" x14ac:dyDescent="0.2">
      <c r="A144" s="394">
        <v>133</v>
      </c>
      <c r="B144" s="20" t="s">
        <v>271</v>
      </c>
      <c r="C144" s="395" t="s">
        <v>272</v>
      </c>
      <c r="D144" s="96"/>
      <c r="E144" s="25"/>
      <c r="F144" s="44"/>
      <c r="G144" s="97"/>
      <c r="H144" s="103"/>
      <c r="I144" s="75"/>
      <c r="J144" s="77"/>
      <c r="K144" s="60"/>
    </row>
    <row r="145" spans="1:11" x14ac:dyDescent="0.2">
      <c r="A145" s="394">
        <v>134</v>
      </c>
      <c r="B145" s="105" t="s">
        <v>307</v>
      </c>
      <c r="C145" s="395" t="s">
        <v>306</v>
      </c>
      <c r="D145" s="96"/>
      <c r="E145" s="25"/>
      <c r="F145" s="44"/>
      <c r="G145" s="97"/>
      <c r="H145" s="103"/>
      <c r="I145" s="75"/>
      <c r="J145" s="77"/>
      <c r="K145" s="60"/>
    </row>
    <row r="146" spans="1:11" ht="12.75" thickBot="1" x14ac:dyDescent="0.25">
      <c r="A146" s="396">
        <v>135</v>
      </c>
      <c r="B146" s="282" t="s">
        <v>319</v>
      </c>
      <c r="C146" s="397" t="s">
        <v>318</v>
      </c>
      <c r="D146" s="99"/>
      <c r="E146" s="94"/>
      <c r="F146" s="100"/>
      <c r="G146" s="19"/>
      <c r="H146" s="398"/>
      <c r="I146" s="78"/>
      <c r="J146" s="79"/>
      <c r="K146" s="95"/>
    </row>
  </sheetData>
  <mergeCells count="17">
    <mergeCell ref="A8:C8"/>
    <mergeCell ref="A1:K1"/>
    <mergeCell ref="A3:A5"/>
    <mergeCell ref="B3:B5"/>
    <mergeCell ref="C3:C5"/>
    <mergeCell ref="A87:A90"/>
    <mergeCell ref="D3:F3"/>
    <mergeCell ref="G3:G5"/>
    <mergeCell ref="H3:H5"/>
    <mergeCell ref="K3:K5"/>
    <mergeCell ref="D4:D5"/>
    <mergeCell ref="E4:E5"/>
    <mergeCell ref="F4:F5"/>
    <mergeCell ref="I3:J4"/>
    <mergeCell ref="A7:C7"/>
    <mergeCell ref="B87:B90"/>
    <mergeCell ref="A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6"/>
  <sheetViews>
    <sheetView zoomScale="90" zoomScaleNormal="90" workbookViewId="0">
      <pane xSplit="3" ySplit="8" topLeftCell="D122" activePane="bottomRight" state="frozen"/>
      <selection activeCell="C173" sqref="C173"/>
      <selection pane="topRight" activeCell="C173" sqref="C173"/>
      <selection pane="bottomLeft" activeCell="C173" sqref="C173"/>
      <selection pane="bottomRight" activeCell="M140" sqref="M140"/>
    </sheetView>
  </sheetViews>
  <sheetFormatPr defaultRowHeight="12" x14ac:dyDescent="0.2"/>
  <cols>
    <col min="1" max="1" width="6.28515625" style="310" customWidth="1"/>
    <col min="2" max="2" width="8.140625" style="310" customWidth="1"/>
    <col min="3" max="3" width="35.85546875" style="311" customWidth="1"/>
    <col min="4" max="4" width="15" style="271" customWidth="1"/>
    <col min="5" max="5" width="14" style="271" customWidth="1"/>
    <col min="6" max="6" width="15" style="254" customWidth="1"/>
    <col min="7" max="7" width="12.7109375" style="271" customWidth="1"/>
    <col min="8" max="8" width="12.85546875" style="271" customWidth="1"/>
    <col min="9" max="9" width="14" style="254" customWidth="1"/>
    <col min="10" max="10" width="13.5703125" style="271" customWidth="1"/>
    <col min="11" max="11" width="9.140625" style="271"/>
    <col min="12" max="16384" width="9.140625" style="310"/>
  </cols>
  <sheetData>
    <row r="1" spans="1:11" ht="15" x14ac:dyDescent="0.2">
      <c r="A1" s="514" t="s">
        <v>311</v>
      </c>
      <c r="B1" s="515"/>
      <c r="C1" s="515"/>
      <c r="D1" s="516"/>
      <c r="E1" s="516"/>
      <c r="F1" s="516"/>
      <c r="G1" s="516"/>
      <c r="H1" s="516"/>
      <c r="I1" s="516"/>
    </row>
    <row r="2" spans="1:11" ht="12.75" thickBot="1" x14ac:dyDescent="0.25"/>
    <row r="3" spans="1:11" ht="15.75" customHeight="1" x14ac:dyDescent="0.2">
      <c r="A3" s="471" t="s">
        <v>44</v>
      </c>
      <c r="B3" s="474" t="s">
        <v>274</v>
      </c>
      <c r="C3" s="477" t="s">
        <v>45</v>
      </c>
      <c r="D3" s="480" t="s">
        <v>269</v>
      </c>
      <c r="E3" s="481"/>
      <c r="F3" s="482"/>
      <c r="G3" s="517" t="s">
        <v>292</v>
      </c>
      <c r="H3" s="519" t="s">
        <v>291</v>
      </c>
      <c r="I3" s="504" t="s">
        <v>299</v>
      </c>
    </row>
    <row r="4" spans="1:11" ht="15.75" customHeight="1" x14ac:dyDescent="0.2">
      <c r="A4" s="472"/>
      <c r="B4" s="475"/>
      <c r="C4" s="478"/>
      <c r="D4" s="491" t="s">
        <v>289</v>
      </c>
      <c r="E4" s="493" t="s">
        <v>235</v>
      </c>
      <c r="F4" s="494" t="s">
        <v>239</v>
      </c>
      <c r="G4" s="484"/>
      <c r="H4" s="487"/>
      <c r="I4" s="490"/>
    </row>
    <row r="5" spans="1:11" ht="54.75" customHeight="1" thickBot="1" x14ac:dyDescent="0.25">
      <c r="A5" s="473"/>
      <c r="B5" s="476"/>
      <c r="C5" s="479"/>
      <c r="D5" s="506"/>
      <c r="E5" s="507"/>
      <c r="F5" s="508"/>
      <c r="G5" s="518"/>
      <c r="H5" s="520"/>
      <c r="I5" s="521"/>
    </row>
    <row r="6" spans="1:11" ht="15" customHeight="1" x14ac:dyDescent="0.2">
      <c r="A6" s="464" t="s">
        <v>230</v>
      </c>
      <c r="B6" s="465"/>
      <c r="C6" s="466"/>
      <c r="D6" s="71">
        <f t="shared" ref="D6:I6" si="0">SUM(D7:D8)</f>
        <v>134607331.72</v>
      </c>
      <c r="E6" s="45">
        <f t="shared" si="0"/>
        <v>16217979.73</v>
      </c>
      <c r="F6" s="250">
        <f t="shared" si="0"/>
        <v>150825311.44999999</v>
      </c>
      <c r="G6" s="47">
        <f t="shared" si="0"/>
        <v>24362845.940000001</v>
      </c>
      <c r="H6" s="47">
        <f t="shared" si="0"/>
        <v>9652538.4499999993</v>
      </c>
      <c r="I6" s="252">
        <f t="shared" si="0"/>
        <v>184840695.83000001</v>
      </c>
      <c r="J6" s="254"/>
      <c r="K6" s="254"/>
    </row>
    <row r="7" spans="1:11" ht="16.5" customHeight="1" x14ac:dyDescent="0.2">
      <c r="A7" s="443" t="s">
        <v>54</v>
      </c>
      <c r="B7" s="444"/>
      <c r="C7" s="445"/>
      <c r="D7" s="312">
        <v>1433.92</v>
      </c>
      <c r="E7" s="313">
        <v>21.47</v>
      </c>
      <c r="F7" s="390">
        <f t="shared" ref="F7" si="1">SUM(D7:E7)</f>
        <v>1455.39</v>
      </c>
      <c r="G7" s="16">
        <v>94.94</v>
      </c>
      <c r="H7" s="49">
        <v>31.25</v>
      </c>
      <c r="I7" s="391">
        <f>F7+G7+H7-0.01</f>
        <v>1581.5700000000002</v>
      </c>
      <c r="J7" s="254"/>
      <c r="K7" s="254"/>
    </row>
    <row r="8" spans="1:11" ht="16.5" customHeight="1" x14ac:dyDescent="0.2">
      <c r="A8" s="467" t="s">
        <v>229</v>
      </c>
      <c r="B8" s="468"/>
      <c r="C8" s="469"/>
      <c r="D8" s="72">
        <f t="shared" ref="D8:I8" si="2">SUM(D9:D144)-D87</f>
        <v>134605897.80000001</v>
      </c>
      <c r="E8" s="67">
        <f t="shared" si="2"/>
        <v>16217958.26</v>
      </c>
      <c r="F8" s="263">
        <f t="shared" si="2"/>
        <v>150823856.06</v>
      </c>
      <c r="G8" s="64">
        <f t="shared" si="2"/>
        <v>24362751</v>
      </c>
      <c r="H8" s="64">
        <f t="shared" si="2"/>
        <v>9652507.1999999993</v>
      </c>
      <c r="I8" s="18">
        <f t="shared" si="2"/>
        <v>184839114.26000002</v>
      </c>
      <c r="J8" s="254"/>
      <c r="K8" s="254"/>
    </row>
    <row r="9" spans="1:11" x14ac:dyDescent="0.2">
      <c r="A9" s="389">
        <v>1</v>
      </c>
      <c r="B9" s="30" t="s">
        <v>55</v>
      </c>
      <c r="C9" s="379" t="s">
        <v>42</v>
      </c>
      <c r="D9" s="316">
        <v>727227.6</v>
      </c>
      <c r="E9" s="317"/>
      <c r="F9" s="314">
        <f>SUM(D9:E9)</f>
        <v>727227.6</v>
      </c>
      <c r="G9" s="51"/>
      <c r="H9" s="318"/>
      <c r="I9" s="319">
        <f>F9+G9+H9</f>
        <v>727227.6</v>
      </c>
    </row>
    <row r="10" spans="1:11" x14ac:dyDescent="0.2">
      <c r="A10" s="389">
        <v>2</v>
      </c>
      <c r="B10" s="21" t="s">
        <v>56</v>
      </c>
      <c r="C10" s="379" t="s">
        <v>214</v>
      </c>
      <c r="D10" s="316">
        <v>1072080</v>
      </c>
      <c r="E10" s="317"/>
      <c r="F10" s="314">
        <f t="shared" ref="F10:F69" si="3">SUM(D10:E10)</f>
        <v>1072080</v>
      </c>
      <c r="G10" s="51"/>
      <c r="H10" s="318"/>
      <c r="I10" s="319">
        <f t="shared" ref="I10:I69" si="4">F10+G10+H10</f>
        <v>1072080</v>
      </c>
    </row>
    <row r="11" spans="1:11" x14ac:dyDescent="0.2">
      <c r="A11" s="389">
        <v>3</v>
      </c>
      <c r="B11" s="22" t="s">
        <v>57</v>
      </c>
      <c r="C11" s="379" t="s">
        <v>5</v>
      </c>
      <c r="D11" s="316">
        <v>2107083.9</v>
      </c>
      <c r="E11" s="317"/>
      <c r="F11" s="314">
        <f t="shared" si="3"/>
        <v>2107083.9</v>
      </c>
      <c r="G11" s="51"/>
      <c r="H11" s="318"/>
      <c r="I11" s="319">
        <f t="shared" si="4"/>
        <v>2107083.9</v>
      </c>
    </row>
    <row r="12" spans="1:11" x14ac:dyDescent="0.2">
      <c r="A12" s="389">
        <v>4</v>
      </c>
      <c r="B12" s="30" t="s">
        <v>58</v>
      </c>
      <c r="C12" s="379" t="s">
        <v>215</v>
      </c>
      <c r="D12" s="316">
        <v>848730</v>
      </c>
      <c r="E12" s="317"/>
      <c r="F12" s="314">
        <f t="shared" si="3"/>
        <v>848730</v>
      </c>
      <c r="G12" s="51"/>
      <c r="H12" s="318"/>
      <c r="I12" s="315">
        <f t="shared" si="4"/>
        <v>848730</v>
      </c>
    </row>
    <row r="13" spans="1:11" ht="12.75" customHeight="1" x14ac:dyDescent="0.2">
      <c r="A13" s="389">
        <v>5</v>
      </c>
      <c r="B13" s="30" t="s">
        <v>59</v>
      </c>
      <c r="C13" s="379" t="s">
        <v>8</v>
      </c>
      <c r="D13" s="316">
        <v>683451</v>
      </c>
      <c r="E13" s="317"/>
      <c r="F13" s="314">
        <f t="shared" si="3"/>
        <v>683451</v>
      </c>
      <c r="G13" s="51"/>
      <c r="H13" s="318"/>
      <c r="I13" s="315">
        <f t="shared" si="4"/>
        <v>683451</v>
      </c>
    </row>
    <row r="14" spans="1:11" x14ac:dyDescent="0.2">
      <c r="A14" s="389">
        <v>6</v>
      </c>
      <c r="B14" s="22" t="s">
        <v>60</v>
      </c>
      <c r="C14" s="379" t="s">
        <v>61</v>
      </c>
      <c r="D14" s="316">
        <v>4894045.2</v>
      </c>
      <c r="E14" s="320">
        <v>140678.37</v>
      </c>
      <c r="F14" s="314">
        <f t="shared" si="3"/>
        <v>5034723.57</v>
      </c>
      <c r="G14" s="51"/>
      <c r="H14" s="318">
        <v>4021878</v>
      </c>
      <c r="I14" s="315">
        <f t="shared" si="4"/>
        <v>9056601.5700000003</v>
      </c>
    </row>
    <row r="15" spans="1:11" x14ac:dyDescent="0.2">
      <c r="A15" s="389">
        <v>7</v>
      </c>
      <c r="B15" s="30" t="s">
        <v>62</v>
      </c>
      <c r="C15" s="379" t="s">
        <v>216</v>
      </c>
      <c r="D15" s="316">
        <v>2010150</v>
      </c>
      <c r="E15" s="320"/>
      <c r="F15" s="314">
        <f t="shared" si="3"/>
        <v>2010150</v>
      </c>
      <c r="G15" s="51"/>
      <c r="H15" s="318"/>
      <c r="I15" s="315">
        <f t="shared" si="4"/>
        <v>2010150</v>
      </c>
    </row>
    <row r="16" spans="1:11" x14ac:dyDescent="0.2">
      <c r="A16" s="389">
        <v>8</v>
      </c>
      <c r="B16" s="22" t="s">
        <v>63</v>
      </c>
      <c r="C16" s="379" t="s">
        <v>17</v>
      </c>
      <c r="D16" s="316">
        <v>860344.2</v>
      </c>
      <c r="E16" s="320"/>
      <c r="F16" s="314">
        <f t="shared" si="3"/>
        <v>860344.2</v>
      </c>
      <c r="G16" s="51"/>
      <c r="H16" s="318"/>
      <c r="I16" s="315">
        <f t="shared" si="4"/>
        <v>860344.2</v>
      </c>
    </row>
    <row r="17" spans="1:11" x14ac:dyDescent="0.2">
      <c r="A17" s="389">
        <v>9</v>
      </c>
      <c r="B17" s="22" t="s">
        <v>64</v>
      </c>
      <c r="C17" s="379" t="s">
        <v>6</v>
      </c>
      <c r="D17" s="316">
        <v>1058232.3</v>
      </c>
      <c r="E17" s="320"/>
      <c r="F17" s="314">
        <f t="shared" si="3"/>
        <v>1058232.3</v>
      </c>
      <c r="G17" s="51"/>
      <c r="H17" s="318"/>
      <c r="I17" s="315">
        <f t="shared" si="4"/>
        <v>1058232.3</v>
      </c>
    </row>
    <row r="18" spans="1:11" x14ac:dyDescent="0.2">
      <c r="A18" s="389">
        <v>10</v>
      </c>
      <c r="B18" s="22" t="s">
        <v>65</v>
      </c>
      <c r="C18" s="379" t="s">
        <v>18</v>
      </c>
      <c r="D18" s="316">
        <v>1047064.8</v>
      </c>
      <c r="E18" s="320"/>
      <c r="F18" s="314">
        <f t="shared" si="3"/>
        <v>1047064.8</v>
      </c>
      <c r="G18" s="51"/>
      <c r="H18" s="318"/>
      <c r="I18" s="315">
        <f t="shared" si="4"/>
        <v>1047064.8</v>
      </c>
    </row>
    <row r="19" spans="1:11" x14ac:dyDescent="0.2">
      <c r="A19" s="389">
        <v>11</v>
      </c>
      <c r="B19" s="22" t="s">
        <v>66</v>
      </c>
      <c r="C19" s="379" t="s">
        <v>7</v>
      </c>
      <c r="D19" s="316">
        <v>748222.5</v>
      </c>
      <c r="E19" s="320"/>
      <c r="F19" s="314">
        <f t="shared" si="3"/>
        <v>748222.5</v>
      </c>
      <c r="G19" s="51"/>
      <c r="H19" s="318"/>
      <c r="I19" s="315">
        <f t="shared" si="4"/>
        <v>748222.5</v>
      </c>
    </row>
    <row r="20" spans="1:11" x14ac:dyDescent="0.2">
      <c r="A20" s="389">
        <v>12</v>
      </c>
      <c r="B20" s="22" t="s">
        <v>67</v>
      </c>
      <c r="C20" s="379" t="s">
        <v>19</v>
      </c>
      <c r="D20" s="316">
        <v>1421846.1</v>
      </c>
      <c r="E20" s="320"/>
      <c r="F20" s="314">
        <f t="shared" si="3"/>
        <v>1421846.1</v>
      </c>
      <c r="G20" s="51"/>
      <c r="H20" s="318"/>
      <c r="I20" s="315">
        <f t="shared" si="4"/>
        <v>1421846.1</v>
      </c>
    </row>
    <row r="21" spans="1:11" x14ac:dyDescent="0.2">
      <c r="A21" s="389">
        <v>13</v>
      </c>
      <c r="B21" s="22" t="s">
        <v>240</v>
      </c>
      <c r="C21" s="41" t="s">
        <v>241</v>
      </c>
      <c r="D21" s="316"/>
      <c r="E21" s="320"/>
      <c r="F21" s="314">
        <f t="shared" si="3"/>
        <v>0</v>
      </c>
      <c r="G21" s="51"/>
      <c r="H21" s="318"/>
      <c r="I21" s="315">
        <f t="shared" si="4"/>
        <v>0</v>
      </c>
    </row>
    <row r="22" spans="1:11" x14ac:dyDescent="0.2">
      <c r="A22" s="389">
        <v>14</v>
      </c>
      <c r="B22" s="22" t="s">
        <v>68</v>
      </c>
      <c r="C22" s="379" t="s">
        <v>22</v>
      </c>
      <c r="D22" s="316">
        <v>1230658.5</v>
      </c>
      <c r="E22" s="320"/>
      <c r="F22" s="314">
        <f t="shared" si="3"/>
        <v>1230658.5</v>
      </c>
      <c r="G22" s="51"/>
      <c r="H22" s="318"/>
      <c r="I22" s="315">
        <f t="shared" si="4"/>
        <v>1230658.5</v>
      </c>
    </row>
    <row r="23" spans="1:11" x14ac:dyDescent="0.2">
      <c r="A23" s="389">
        <v>15</v>
      </c>
      <c r="B23" s="22" t="s">
        <v>69</v>
      </c>
      <c r="C23" s="379" t="s">
        <v>10</v>
      </c>
      <c r="D23" s="316">
        <v>1990048.5</v>
      </c>
      <c r="E23" s="320"/>
      <c r="F23" s="314">
        <f t="shared" si="3"/>
        <v>1990048.5</v>
      </c>
      <c r="G23" s="51"/>
      <c r="H23" s="318"/>
      <c r="I23" s="315">
        <f t="shared" si="4"/>
        <v>1990048.5</v>
      </c>
    </row>
    <row r="24" spans="1:11" x14ac:dyDescent="0.2">
      <c r="A24" s="389">
        <v>16</v>
      </c>
      <c r="B24" s="22" t="s">
        <v>70</v>
      </c>
      <c r="C24" s="379" t="s">
        <v>217</v>
      </c>
      <c r="D24" s="316">
        <v>1717561.5</v>
      </c>
      <c r="E24" s="320"/>
      <c r="F24" s="314">
        <f t="shared" si="3"/>
        <v>1717561.5</v>
      </c>
      <c r="G24" s="51"/>
      <c r="H24" s="318"/>
      <c r="I24" s="315">
        <f t="shared" si="4"/>
        <v>1717561.5</v>
      </c>
    </row>
    <row r="25" spans="1:11" x14ac:dyDescent="0.2">
      <c r="A25" s="389">
        <v>17</v>
      </c>
      <c r="B25" s="22" t="s">
        <v>71</v>
      </c>
      <c r="C25" s="379" t="s">
        <v>9</v>
      </c>
      <c r="D25" s="316">
        <v>4517923.8</v>
      </c>
      <c r="E25" s="320">
        <v>140678.37</v>
      </c>
      <c r="F25" s="314">
        <f t="shared" si="3"/>
        <v>4658602.17</v>
      </c>
      <c r="G25" s="51"/>
      <c r="H25" s="318">
        <v>1608751.2</v>
      </c>
      <c r="I25" s="315">
        <f t="shared" si="4"/>
        <v>6267353.3700000001</v>
      </c>
    </row>
    <row r="26" spans="1:11" x14ac:dyDescent="0.2">
      <c r="A26" s="389">
        <v>18</v>
      </c>
      <c r="B26" s="30" t="s">
        <v>72</v>
      </c>
      <c r="C26" s="379" t="s">
        <v>11</v>
      </c>
      <c r="D26" s="316">
        <v>469481.7</v>
      </c>
      <c r="E26" s="320"/>
      <c r="F26" s="314">
        <f t="shared" si="3"/>
        <v>469481.7</v>
      </c>
      <c r="G26" s="51"/>
      <c r="H26" s="318"/>
      <c r="I26" s="315">
        <f t="shared" si="4"/>
        <v>469481.7</v>
      </c>
    </row>
    <row r="27" spans="1:11" x14ac:dyDescent="0.2">
      <c r="A27" s="389">
        <v>19</v>
      </c>
      <c r="B27" s="30" t="s">
        <v>73</v>
      </c>
      <c r="C27" s="379" t="s">
        <v>218</v>
      </c>
      <c r="D27" s="316">
        <v>879999</v>
      </c>
      <c r="E27" s="320"/>
      <c r="F27" s="314">
        <f t="shared" si="3"/>
        <v>879999</v>
      </c>
      <c r="G27" s="51"/>
      <c r="H27" s="318"/>
      <c r="I27" s="315">
        <f t="shared" si="4"/>
        <v>879999</v>
      </c>
    </row>
    <row r="28" spans="1:11" x14ac:dyDescent="0.2">
      <c r="A28" s="389">
        <v>20</v>
      </c>
      <c r="B28" s="30" t="s">
        <v>74</v>
      </c>
      <c r="C28" s="379" t="s">
        <v>75</v>
      </c>
      <c r="D28" s="316">
        <v>3101884.8</v>
      </c>
      <c r="E28" s="320"/>
      <c r="F28" s="314">
        <f t="shared" si="3"/>
        <v>3101884.8</v>
      </c>
      <c r="G28" s="51"/>
      <c r="H28" s="318">
        <v>402187.8</v>
      </c>
      <c r="I28" s="315">
        <f t="shared" si="4"/>
        <v>3504072.5999999996</v>
      </c>
    </row>
    <row r="29" spans="1:11" x14ac:dyDescent="0.2">
      <c r="A29" s="389">
        <v>21</v>
      </c>
      <c r="B29" s="30" t="s">
        <v>76</v>
      </c>
      <c r="C29" s="379" t="s">
        <v>38</v>
      </c>
      <c r="D29" s="316">
        <v>2051246.4</v>
      </c>
      <c r="E29" s="320">
        <v>140678.37</v>
      </c>
      <c r="F29" s="314">
        <f t="shared" si="3"/>
        <v>2191924.77</v>
      </c>
      <c r="G29" s="51"/>
      <c r="H29" s="318"/>
      <c r="I29" s="315">
        <f t="shared" si="4"/>
        <v>2191924.77</v>
      </c>
    </row>
    <row r="30" spans="1:11" s="272" customFormat="1" x14ac:dyDescent="0.2">
      <c r="A30" s="389">
        <v>22</v>
      </c>
      <c r="B30" s="247" t="s">
        <v>77</v>
      </c>
      <c r="C30" s="379" t="s">
        <v>78</v>
      </c>
      <c r="D30" s="316"/>
      <c r="E30" s="320"/>
      <c r="F30" s="321">
        <f t="shared" si="3"/>
        <v>0</v>
      </c>
      <c r="G30" s="322"/>
      <c r="H30" s="323"/>
      <c r="I30" s="324">
        <f t="shared" si="4"/>
        <v>0</v>
      </c>
      <c r="J30" s="270"/>
      <c r="K30" s="270"/>
    </row>
    <row r="31" spans="1:11" s="272" customFormat="1" x14ac:dyDescent="0.2">
      <c r="A31" s="389">
        <v>23</v>
      </c>
      <c r="B31" s="247" t="s">
        <v>79</v>
      </c>
      <c r="C31" s="379" t="s">
        <v>80</v>
      </c>
      <c r="D31" s="316"/>
      <c r="E31" s="320"/>
      <c r="F31" s="321">
        <f t="shared" si="3"/>
        <v>0</v>
      </c>
      <c r="G31" s="322"/>
      <c r="H31" s="323"/>
      <c r="I31" s="324">
        <f t="shared" si="4"/>
        <v>0</v>
      </c>
      <c r="J31" s="270"/>
      <c r="K31" s="270"/>
    </row>
    <row r="32" spans="1:11" s="272" customFormat="1" ht="24" x14ac:dyDescent="0.2">
      <c r="A32" s="389">
        <v>24</v>
      </c>
      <c r="B32" s="247" t="s">
        <v>81</v>
      </c>
      <c r="C32" s="379" t="s">
        <v>82</v>
      </c>
      <c r="D32" s="316"/>
      <c r="E32" s="320"/>
      <c r="F32" s="321">
        <f t="shared" si="3"/>
        <v>0</v>
      </c>
      <c r="G32" s="322"/>
      <c r="H32" s="323"/>
      <c r="I32" s="324">
        <f t="shared" si="4"/>
        <v>0</v>
      </c>
      <c r="J32" s="270"/>
      <c r="K32" s="270"/>
    </row>
    <row r="33" spans="1:11" s="272" customFormat="1" x14ac:dyDescent="0.2">
      <c r="A33" s="389">
        <v>25</v>
      </c>
      <c r="B33" s="27" t="s">
        <v>83</v>
      </c>
      <c r="C33" s="379" t="s">
        <v>84</v>
      </c>
      <c r="D33" s="316">
        <v>2909803.8</v>
      </c>
      <c r="E33" s="320"/>
      <c r="F33" s="321">
        <f t="shared" si="3"/>
        <v>2909803.8</v>
      </c>
      <c r="G33" s="322"/>
      <c r="H33" s="323"/>
      <c r="I33" s="324">
        <f t="shared" si="4"/>
        <v>2909803.8</v>
      </c>
      <c r="J33" s="270"/>
      <c r="K33" s="270"/>
    </row>
    <row r="34" spans="1:11" s="272" customFormat="1" x14ac:dyDescent="0.2">
      <c r="A34" s="389">
        <v>26</v>
      </c>
      <c r="B34" s="247" t="s">
        <v>85</v>
      </c>
      <c r="C34" s="379" t="s">
        <v>86</v>
      </c>
      <c r="D34" s="316"/>
      <c r="E34" s="320"/>
      <c r="F34" s="321">
        <f t="shared" si="3"/>
        <v>0</v>
      </c>
      <c r="G34" s="322"/>
      <c r="H34" s="323"/>
      <c r="I34" s="324">
        <f t="shared" si="4"/>
        <v>0</v>
      </c>
      <c r="J34" s="270"/>
      <c r="K34" s="270"/>
    </row>
    <row r="35" spans="1:11" s="272" customFormat="1" x14ac:dyDescent="0.2">
      <c r="A35" s="389">
        <v>27</v>
      </c>
      <c r="B35" s="28" t="s">
        <v>87</v>
      </c>
      <c r="C35" s="379" t="s">
        <v>88</v>
      </c>
      <c r="D35" s="316"/>
      <c r="E35" s="320"/>
      <c r="F35" s="321">
        <f t="shared" si="3"/>
        <v>0</v>
      </c>
      <c r="G35" s="322"/>
      <c r="H35" s="323"/>
      <c r="I35" s="324">
        <f t="shared" si="4"/>
        <v>0</v>
      </c>
      <c r="J35" s="270"/>
      <c r="K35" s="270"/>
    </row>
    <row r="36" spans="1:11" s="272" customFormat="1" x14ac:dyDescent="0.2">
      <c r="A36" s="389">
        <v>28</v>
      </c>
      <c r="B36" s="27" t="s">
        <v>89</v>
      </c>
      <c r="C36" s="383" t="s">
        <v>315</v>
      </c>
      <c r="D36" s="316"/>
      <c r="E36" s="320"/>
      <c r="F36" s="321">
        <f t="shared" si="3"/>
        <v>0</v>
      </c>
      <c r="G36" s="322"/>
      <c r="H36" s="323"/>
      <c r="I36" s="324">
        <f t="shared" si="4"/>
        <v>0</v>
      </c>
      <c r="J36" s="270"/>
      <c r="K36" s="270"/>
    </row>
    <row r="37" spans="1:11" s="272" customFormat="1" x14ac:dyDescent="0.2">
      <c r="A37" s="389">
        <v>29</v>
      </c>
      <c r="B37" s="28" t="s">
        <v>90</v>
      </c>
      <c r="C37" s="379" t="s">
        <v>39</v>
      </c>
      <c r="D37" s="316">
        <v>2825377.5</v>
      </c>
      <c r="E37" s="320">
        <v>140678.37</v>
      </c>
      <c r="F37" s="321">
        <f t="shared" si="3"/>
        <v>2966055.87</v>
      </c>
      <c r="G37" s="322"/>
      <c r="H37" s="323"/>
      <c r="I37" s="324">
        <f t="shared" si="4"/>
        <v>2966055.87</v>
      </c>
      <c r="J37" s="270"/>
      <c r="K37" s="270"/>
    </row>
    <row r="38" spans="1:11" s="272" customFormat="1" x14ac:dyDescent="0.2">
      <c r="A38" s="389">
        <v>30</v>
      </c>
      <c r="B38" s="27" t="s">
        <v>91</v>
      </c>
      <c r="C38" s="379" t="s">
        <v>37</v>
      </c>
      <c r="D38" s="316"/>
      <c r="E38" s="320"/>
      <c r="F38" s="321">
        <f t="shared" si="3"/>
        <v>0</v>
      </c>
      <c r="G38" s="322"/>
      <c r="H38" s="323"/>
      <c r="I38" s="324">
        <f t="shared" si="4"/>
        <v>0</v>
      </c>
      <c r="J38" s="270"/>
      <c r="K38" s="270"/>
    </row>
    <row r="39" spans="1:11" x14ac:dyDescent="0.2">
      <c r="A39" s="389">
        <v>31</v>
      </c>
      <c r="B39" s="21" t="s">
        <v>92</v>
      </c>
      <c r="C39" s="379" t="s">
        <v>16</v>
      </c>
      <c r="D39" s="316">
        <v>1280242.2</v>
      </c>
      <c r="E39" s="320"/>
      <c r="F39" s="314">
        <f t="shared" si="3"/>
        <v>1280242.2</v>
      </c>
      <c r="G39" s="51"/>
      <c r="H39" s="318"/>
      <c r="I39" s="315">
        <f t="shared" si="4"/>
        <v>1280242.2</v>
      </c>
    </row>
    <row r="40" spans="1:11" x14ac:dyDescent="0.2">
      <c r="A40" s="389">
        <v>32</v>
      </c>
      <c r="B40" s="22" t="s">
        <v>93</v>
      </c>
      <c r="C40" s="379" t="s">
        <v>21</v>
      </c>
      <c r="D40" s="316">
        <v>3578513.7</v>
      </c>
      <c r="E40" s="320"/>
      <c r="F40" s="314">
        <f t="shared" si="3"/>
        <v>3578513.7</v>
      </c>
      <c r="G40" s="51"/>
      <c r="H40" s="318"/>
      <c r="I40" s="315">
        <f t="shared" si="4"/>
        <v>3578513.7</v>
      </c>
    </row>
    <row r="41" spans="1:11" x14ac:dyDescent="0.2">
      <c r="A41" s="389">
        <v>33</v>
      </c>
      <c r="B41" s="21" t="s">
        <v>94</v>
      </c>
      <c r="C41" s="379" t="s">
        <v>24</v>
      </c>
      <c r="D41" s="316">
        <v>1134171.3</v>
      </c>
      <c r="E41" s="320"/>
      <c r="F41" s="314">
        <f t="shared" si="3"/>
        <v>1134171.3</v>
      </c>
      <c r="G41" s="51"/>
      <c r="H41" s="318"/>
      <c r="I41" s="315">
        <f t="shared" si="4"/>
        <v>1134171.3</v>
      </c>
    </row>
    <row r="42" spans="1:11" x14ac:dyDescent="0.2">
      <c r="A42" s="389">
        <v>34</v>
      </c>
      <c r="B42" s="30" t="s">
        <v>95</v>
      </c>
      <c r="C42" s="379" t="s">
        <v>219</v>
      </c>
      <c r="D42" s="316">
        <v>2666352.2999999998</v>
      </c>
      <c r="E42" s="320"/>
      <c r="F42" s="314">
        <f t="shared" si="3"/>
        <v>2666352.2999999998</v>
      </c>
      <c r="G42" s="51"/>
      <c r="H42" s="318"/>
      <c r="I42" s="315">
        <f t="shared" si="4"/>
        <v>2666352.2999999998</v>
      </c>
    </row>
    <row r="43" spans="1:11" x14ac:dyDescent="0.2">
      <c r="A43" s="389">
        <v>35</v>
      </c>
      <c r="B43" s="325" t="s">
        <v>96</v>
      </c>
      <c r="C43" s="379" t="s">
        <v>220</v>
      </c>
      <c r="D43" s="316">
        <v>1135064.7</v>
      </c>
      <c r="E43" s="320"/>
      <c r="F43" s="314">
        <f t="shared" si="3"/>
        <v>1135064.7</v>
      </c>
      <c r="G43" s="51"/>
      <c r="H43" s="318"/>
      <c r="I43" s="315">
        <f t="shared" si="4"/>
        <v>1135064.7</v>
      </c>
    </row>
    <row r="44" spans="1:11" x14ac:dyDescent="0.2">
      <c r="A44" s="389">
        <v>36</v>
      </c>
      <c r="B44" s="30" t="s">
        <v>97</v>
      </c>
      <c r="C44" s="379" t="s">
        <v>221</v>
      </c>
      <c r="D44" s="316">
        <v>576689.69999999995</v>
      </c>
      <c r="E44" s="320"/>
      <c r="F44" s="314">
        <f t="shared" si="3"/>
        <v>576689.69999999995</v>
      </c>
      <c r="G44" s="51"/>
      <c r="H44" s="318"/>
      <c r="I44" s="315">
        <f t="shared" si="4"/>
        <v>576689.69999999995</v>
      </c>
    </row>
    <row r="45" spans="1:11" x14ac:dyDescent="0.2">
      <c r="A45" s="389">
        <v>37</v>
      </c>
      <c r="B45" s="30" t="s">
        <v>98</v>
      </c>
      <c r="C45" s="42" t="s">
        <v>23</v>
      </c>
      <c r="D45" s="316">
        <v>1014455.7</v>
      </c>
      <c r="E45" s="320"/>
      <c r="F45" s="314">
        <f t="shared" si="3"/>
        <v>1014455.7</v>
      </c>
      <c r="G45" s="51"/>
      <c r="H45" s="318"/>
      <c r="I45" s="315">
        <f t="shared" si="4"/>
        <v>1014455.7</v>
      </c>
    </row>
    <row r="46" spans="1:11" x14ac:dyDescent="0.2">
      <c r="A46" s="389">
        <v>38</v>
      </c>
      <c r="B46" s="22" t="s">
        <v>99</v>
      </c>
      <c r="C46" s="379" t="s">
        <v>20</v>
      </c>
      <c r="D46" s="316">
        <v>922435.5</v>
      </c>
      <c r="E46" s="320"/>
      <c r="F46" s="314">
        <f t="shared" si="3"/>
        <v>922435.5</v>
      </c>
      <c r="G46" s="51"/>
      <c r="H46" s="318"/>
      <c r="I46" s="315">
        <f t="shared" si="4"/>
        <v>922435.5</v>
      </c>
    </row>
    <row r="47" spans="1:11" x14ac:dyDescent="0.2">
      <c r="A47" s="389">
        <v>39</v>
      </c>
      <c r="B47" s="21" t="s">
        <v>100</v>
      </c>
      <c r="C47" s="379" t="s">
        <v>101</v>
      </c>
      <c r="D47" s="316"/>
      <c r="E47" s="320"/>
      <c r="F47" s="314">
        <f t="shared" si="3"/>
        <v>0</v>
      </c>
      <c r="G47" s="51"/>
      <c r="H47" s="318"/>
      <c r="I47" s="315">
        <f t="shared" si="4"/>
        <v>0</v>
      </c>
    </row>
    <row r="48" spans="1:11" x14ac:dyDescent="0.2">
      <c r="A48" s="389">
        <v>40</v>
      </c>
      <c r="B48" s="22" t="s">
        <v>102</v>
      </c>
      <c r="C48" s="379" t="s">
        <v>103</v>
      </c>
      <c r="D48" s="316">
        <v>3795609.9</v>
      </c>
      <c r="E48" s="320">
        <v>140678.37</v>
      </c>
      <c r="F48" s="314">
        <f t="shared" si="3"/>
        <v>3936288.27</v>
      </c>
      <c r="G48" s="51"/>
      <c r="H48" s="318"/>
      <c r="I48" s="315">
        <f t="shared" si="4"/>
        <v>3936288.27</v>
      </c>
    </row>
    <row r="49" spans="1:9" x14ac:dyDescent="0.2">
      <c r="A49" s="389">
        <v>41</v>
      </c>
      <c r="B49" s="30" t="s">
        <v>104</v>
      </c>
      <c r="C49" s="379" t="s">
        <v>226</v>
      </c>
      <c r="D49" s="316">
        <v>1206536.7</v>
      </c>
      <c r="E49" s="320"/>
      <c r="F49" s="314">
        <f t="shared" si="3"/>
        <v>1206536.7</v>
      </c>
      <c r="G49" s="51"/>
      <c r="H49" s="318"/>
      <c r="I49" s="315">
        <f t="shared" si="4"/>
        <v>1206536.7</v>
      </c>
    </row>
    <row r="50" spans="1:9" x14ac:dyDescent="0.2">
      <c r="A50" s="389">
        <v>42</v>
      </c>
      <c r="B50" s="30" t="s">
        <v>105</v>
      </c>
      <c r="C50" s="379" t="s">
        <v>2</v>
      </c>
      <c r="D50" s="316">
        <v>3321214.5</v>
      </c>
      <c r="E50" s="320"/>
      <c r="F50" s="314">
        <f t="shared" si="3"/>
        <v>3321214.5</v>
      </c>
      <c r="G50" s="51"/>
      <c r="H50" s="318">
        <v>804375.6</v>
      </c>
      <c r="I50" s="315">
        <f t="shared" si="4"/>
        <v>4125590.1</v>
      </c>
    </row>
    <row r="51" spans="1:9" x14ac:dyDescent="0.2">
      <c r="A51" s="389">
        <v>43</v>
      </c>
      <c r="B51" s="22" t="s">
        <v>106</v>
      </c>
      <c r="C51" s="379" t="s">
        <v>3</v>
      </c>
      <c r="D51" s="316">
        <v>1034557.2</v>
      </c>
      <c r="E51" s="320"/>
      <c r="F51" s="314">
        <f t="shared" si="3"/>
        <v>1034557.2</v>
      </c>
      <c r="G51" s="51"/>
      <c r="H51" s="318"/>
      <c r="I51" s="315">
        <f t="shared" si="4"/>
        <v>1034557.2</v>
      </c>
    </row>
    <row r="52" spans="1:9" x14ac:dyDescent="0.2">
      <c r="A52" s="389">
        <v>44</v>
      </c>
      <c r="B52" s="22" t="s">
        <v>107</v>
      </c>
      <c r="C52" s="379" t="s">
        <v>222</v>
      </c>
      <c r="D52" s="316">
        <v>1132831.2</v>
      </c>
      <c r="E52" s="320"/>
      <c r="F52" s="314">
        <f t="shared" si="3"/>
        <v>1132831.2</v>
      </c>
      <c r="G52" s="51"/>
      <c r="H52" s="318"/>
      <c r="I52" s="315">
        <f t="shared" si="4"/>
        <v>1132831.2</v>
      </c>
    </row>
    <row r="53" spans="1:9" x14ac:dyDescent="0.2">
      <c r="A53" s="389">
        <v>45</v>
      </c>
      <c r="B53" s="21" t="s">
        <v>108</v>
      </c>
      <c r="C53" s="379" t="s">
        <v>0</v>
      </c>
      <c r="D53" s="316">
        <v>1019369.4</v>
      </c>
      <c r="E53" s="320"/>
      <c r="F53" s="314">
        <f t="shared" si="3"/>
        <v>1019369.4</v>
      </c>
      <c r="G53" s="51"/>
      <c r="H53" s="318"/>
      <c r="I53" s="315">
        <f t="shared" si="4"/>
        <v>1019369.4</v>
      </c>
    </row>
    <row r="54" spans="1:9" x14ac:dyDescent="0.2">
      <c r="A54" s="389">
        <v>46</v>
      </c>
      <c r="B54" s="22" t="s">
        <v>109</v>
      </c>
      <c r="C54" s="379" t="s">
        <v>4</v>
      </c>
      <c r="D54" s="316">
        <v>562842</v>
      </c>
      <c r="E54" s="320"/>
      <c r="F54" s="314">
        <f t="shared" si="3"/>
        <v>562842</v>
      </c>
      <c r="G54" s="51"/>
      <c r="H54" s="318"/>
      <c r="I54" s="315">
        <f t="shared" si="4"/>
        <v>562842</v>
      </c>
    </row>
    <row r="55" spans="1:9" x14ac:dyDescent="0.2">
      <c r="A55" s="389">
        <v>47</v>
      </c>
      <c r="B55" s="21" t="s">
        <v>110</v>
      </c>
      <c r="C55" s="379" t="s">
        <v>1</v>
      </c>
      <c r="D55" s="316">
        <v>1136404.8</v>
      </c>
      <c r="E55" s="320"/>
      <c r="F55" s="314">
        <f t="shared" si="3"/>
        <v>1136404.8</v>
      </c>
      <c r="G55" s="51"/>
      <c r="H55" s="318"/>
      <c r="I55" s="315">
        <f t="shared" si="4"/>
        <v>1136404.8</v>
      </c>
    </row>
    <row r="56" spans="1:9" x14ac:dyDescent="0.2">
      <c r="A56" s="389">
        <v>48</v>
      </c>
      <c r="B56" s="22" t="s">
        <v>111</v>
      </c>
      <c r="C56" s="379" t="s">
        <v>223</v>
      </c>
      <c r="D56" s="316">
        <v>1250313.3</v>
      </c>
      <c r="E56" s="320"/>
      <c r="F56" s="314">
        <f t="shared" si="3"/>
        <v>1250313.3</v>
      </c>
      <c r="G56" s="51"/>
      <c r="H56" s="318"/>
      <c r="I56" s="315">
        <f t="shared" si="4"/>
        <v>1250313.3</v>
      </c>
    </row>
    <row r="57" spans="1:9" x14ac:dyDescent="0.2">
      <c r="A57" s="389">
        <v>49</v>
      </c>
      <c r="B57" s="22" t="s">
        <v>112</v>
      </c>
      <c r="C57" s="379" t="s">
        <v>25</v>
      </c>
      <c r="D57" s="316">
        <v>4816766.0999999996</v>
      </c>
      <c r="E57" s="320"/>
      <c r="F57" s="314">
        <f t="shared" si="3"/>
        <v>4816766.0999999996</v>
      </c>
      <c r="G57" s="51"/>
      <c r="H57" s="318"/>
      <c r="I57" s="315">
        <f t="shared" si="4"/>
        <v>4816766.0999999996</v>
      </c>
    </row>
    <row r="58" spans="1:9" x14ac:dyDescent="0.2">
      <c r="A58" s="389">
        <v>50</v>
      </c>
      <c r="B58" s="22" t="s">
        <v>113</v>
      </c>
      <c r="C58" s="379" t="s">
        <v>224</v>
      </c>
      <c r="D58" s="316">
        <v>936729.9</v>
      </c>
      <c r="E58" s="320"/>
      <c r="F58" s="314">
        <f t="shared" si="3"/>
        <v>936729.9</v>
      </c>
      <c r="G58" s="51"/>
      <c r="H58" s="318"/>
      <c r="I58" s="315">
        <f t="shared" si="4"/>
        <v>936729.9</v>
      </c>
    </row>
    <row r="59" spans="1:9" x14ac:dyDescent="0.2">
      <c r="A59" s="389">
        <v>51</v>
      </c>
      <c r="B59" s="22" t="s">
        <v>228</v>
      </c>
      <c r="C59" s="379" t="s">
        <v>227</v>
      </c>
      <c r="D59" s="316"/>
      <c r="E59" s="320"/>
      <c r="F59" s="314">
        <f t="shared" si="3"/>
        <v>0</v>
      </c>
      <c r="G59" s="51"/>
      <c r="H59" s="318"/>
      <c r="I59" s="315">
        <f t="shared" si="4"/>
        <v>0</v>
      </c>
    </row>
    <row r="60" spans="1:9" x14ac:dyDescent="0.2">
      <c r="A60" s="389">
        <v>52</v>
      </c>
      <c r="B60" s="22" t="s">
        <v>242</v>
      </c>
      <c r="C60" s="41" t="s">
        <v>243</v>
      </c>
      <c r="D60" s="316"/>
      <c r="E60" s="320"/>
      <c r="F60" s="314">
        <f t="shared" si="3"/>
        <v>0</v>
      </c>
      <c r="G60" s="51"/>
      <c r="H60" s="318"/>
      <c r="I60" s="315">
        <f t="shared" si="4"/>
        <v>0</v>
      </c>
    </row>
    <row r="61" spans="1:9" x14ac:dyDescent="0.2">
      <c r="A61" s="389">
        <v>53</v>
      </c>
      <c r="B61" s="22" t="s">
        <v>114</v>
      </c>
      <c r="C61" s="379" t="s">
        <v>52</v>
      </c>
      <c r="D61" s="316"/>
      <c r="E61" s="320"/>
      <c r="F61" s="314">
        <f t="shared" si="3"/>
        <v>0</v>
      </c>
      <c r="G61" s="51"/>
      <c r="H61" s="318"/>
      <c r="I61" s="315">
        <f t="shared" si="4"/>
        <v>0</v>
      </c>
    </row>
    <row r="62" spans="1:9" x14ac:dyDescent="0.2">
      <c r="A62" s="389">
        <v>54</v>
      </c>
      <c r="B62" s="21" t="s">
        <v>115</v>
      </c>
      <c r="C62" s="379" t="s">
        <v>244</v>
      </c>
      <c r="D62" s="316"/>
      <c r="E62" s="320"/>
      <c r="F62" s="314">
        <f t="shared" si="3"/>
        <v>0</v>
      </c>
      <c r="G62" s="51"/>
      <c r="H62" s="318"/>
      <c r="I62" s="315">
        <f t="shared" si="4"/>
        <v>0</v>
      </c>
    </row>
    <row r="63" spans="1:9" x14ac:dyDescent="0.2">
      <c r="A63" s="389">
        <v>55</v>
      </c>
      <c r="B63" s="30" t="s">
        <v>116</v>
      </c>
      <c r="C63" s="379" t="s">
        <v>117</v>
      </c>
      <c r="D63" s="316"/>
      <c r="E63" s="320"/>
      <c r="F63" s="314">
        <f t="shared" si="3"/>
        <v>0</v>
      </c>
      <c r="G63" s="51"/>
      <c r="H63" s="318"/>
      <c r="I63" s="315">
        <f t="shared" si="4"/>
        <v>0</v>
      </c>
    </row>
    <row r="64" spans="1:9" x14ac:dyDescent="0.2">
      <c r="A64" s="389">
        <v>56</v>
      </c>
      <c r="B64" s="21" t="s">
        <v>118</v>
      </c>
      <c r="C64" s="379" t="s">
        <v>245</v>
      </c>
      <c r="D64" s="316"/>
      <c r="E64" s="320"/>
      <c r="F64" s="314">
        <f t="shared" si="3"/>
        <v>0</v>
      </c>
      <c r="G64" s="51"/>
      <c r="H64" s="318"/>
      <c r="I64" s="315">
        <f t="shared" si="4"/>
        <v>0</v>
      </c>
    </row>
    <row r="65" spans="1:9" x14ac:dyDescent="0.2">
      <c r="A65" s="389">
        <v>57</v>
      </c>
      <c r="B65" s="22" t="s">
        <v>119</v>
      </c>
      <c r="C65" s="379" t="s">
        <v>280</v>
      </c>
      <c r="D65" s="316"/>
      <c r="E65" s="320"/>
      <c r="F65" s="314">
        <f t="shared" si="3"/>
        <v>0</v>
      </c>
      <c r="G65" s="51"/>
      <c r="H65" s="318"/>
      <c r="I65" s="315">
        <f t="shared" si="4"/>
        <v>0</v>
      </c>
    </row>
    <row r="66" spans="1:9" ht="24" x14ac:dyDescent="0.2">
      <c r="A66" s="389">
        <v>58</v>
      </c>
      <c r="B66" s="30" t="s">
        <v>120</v>
      </c>
      <c r="C66" s="379" t="s">
        <v>246</v>
      </c>
      <c r="D66" s="316"/>
      <c r="E66" s="320"/>
      <c r="F66" s="314">
        <f t="shared" si="3"/>
        <v>0</v>
      </c>
      <c r="G66" s="51"/>
      <c r="H66" s="318"/>
      <c r="I66" s="315">
        <f t="shared" si="4"/>
        <v>0</v>
      </c>
    </row>
    <row r="67" spans="1:9" ht="24" x14ac:dyDescent="0.2">
      <c r="A67" s="389">
        <v>59</v>
      </c>
      <c r="B67" s="30" t="s">
        <v>121</v>
      </c>
      <c r="C67" s="379" t="s">
        <v>247</v>
      </c>
      <c r="D67" s="316"/>
      <c r="E67" s="320"/>
      <c r="F67" s="314">
        <f t="shared" si="3"/>
        <v>0</v>
      </c>
      <c r="G67" s="51"/>
      <c r="H67" s="318"/>
      <c r="I67" s="315">
        <f t="shared" si="4"/>
        <v>0</v>
      </c>
    </row>
    <row r="68" spans="1:9" x14ac:dyDescent="0.2">
      <c r="A68" s="389">
        <v>60</v>
      </c>
      <c r="B68" s="21" t="s">
        <v>122</v>
      </c>
      <c r="C68" s="379" t="s">
        <v>248</v>
      </c>
      <c r="D68" s="316"/>
      <c r="E68" s="320"/>
      <c r="F68" s="314">
        <f t="shared" si="3"/>
        <v>0</v>
      </c>
      <c r="G68" s="51"/>
      <c r="H68" s="318"/>
      <c r="I68" s="315">
        <f t="shared" si="4"/>
        <v>0</v>
      </c>
    </row>
    <row r="69" spans="1:9" x14ac:dyDescent="0.2">
      <c r="A69" s="389">
        <v>61</v>
      </c>
      <c r="B69" s="21" t="s">
        <v>123</v>
      </c>
      <c r="C69" s="379" t="s">
        <v>51</v>
      </c>
      <c r="D69" s="316"/>
      <c r="E69" s="320"/>
      <c r="F69" s="314">
        <f t="shared" si="3"/>
        <v>0</v>
      </c>
      <c r="G69" s="51"/>
      <c r="H69" s="318"/>
      <c r="I69" s="315">
        <f t="shared" si="4"/>
        <v>0</v>
      </c>
    </row>
    <row r="70" spans="1:9" x14ac:dyDescent="0.2">
      <c r="A70" s="389">
        <v>62</v>
      </c>
      <c r="B70" s="21" t="s">
        <v>124</v>
      </c>
      <c r="C70" s="379" t="s">
        <v>249</v>
      </c>
      <c r="D70" s="316"/>
      <c r="E70" s="320"/>
      <c r="F70" s="314">
        <f t="shared" ref="F70:F130" si="5">SUM(D70:E70)</f>
        <v>0</v>
      </c>
      <c r="G70" s="51"/>
      <c r="H70" s="318"/>
      <c r="I70" s="315">
        <f t="shared" ref="I70:I130" si="6">F70+G70+H70</f>
        <v>0</v>
      </c>
    </row>
    <row r="71" spans="1:9" ht="24" x14ac:dyDescent="0.2">
      <c r="A71" s="389">
        <v>63</v>
      </c>
      <c r="B71" s="21" t="s">
        <v>125</v>
      </c>
      <c r="C71" s="379" t="s">
        <v>250</v>
      </c>
      <c r="D71" s="316"/>
      <c r="E71" s="320"/>
      <c r="F71" s="314">
        <f t="shared" si="5"/>
        <v>0</v>
      </c>
      <c r="G71" s="51"/>
      <c r="H71" s="318"/>
      <c r="I71" s="315">
        <f t="shared" si="6"/>
        <v>0</v>
      </c>
    </row>
    <row r="72" spans="1:9" ht="24" x14ac:dyDescent="0.2">
      <c r="A72" s="389">
        <v>64</v>
      </c>
      <c r="B72" s="30" t="s">
        <v>126</v>
      </c>
      <c r="C72" s="379" t="s">
        <v>251</v>
      </c>
      <c r="D72" s="316"/>
      <c r="E72" s="320"/>
      <c r="F72" s="314">
        <f t="shared" si="5"/>
        <v>0</v>
      </c>
      <c r="G72" s="51"/>
      <c r="H72" s="318"/>
      <c r="I72" s="315">
        <f t="shared" si="6"/>
        <v>0</v>
      </c>
    </row>
    <row r="73" spans="1:9" ht="24" x14ac:dyDescent="0.2">
      <c r="A73" s="389">
        <v>65</v>
      </c>
      <c r="B73" s="21" t="s">
        <v>127</v>
      </c>
      <c r="C73" s="379" t="s">
        <v>252</v>
      </c>
      <c r="D73" s="316"/>
      <c r="E73" s="320"/>
      <c r="F73" s="314">
        <f t="shared" si="5"/>
        <v>0</v>
      </c>
      <c r="G73" s="51"/>
      <c r="H73" s="318"/>
      <c r="I73" s="315">
        <f t="shared" si="6"/>
        <v>0</v>
      </c>
    </row>
    <row r="74" spans="1:9" ht="24" x14ac:dyDescent="0.2">
      <c r="A74" s="389">
        <v>66</v>
      </c>
      <c r="B74" s="21" t="s">
        <v>128</v>
      </c>
      <c r="C74" s="379" t="s">
        <v>253</v>
      </c>
      <c r="D74" s="316"/>
      <c r="E74" s="320"/>
      <c r="F74" s="314">
        <f t="shared" si="5"/>
        <v>0</v>
      </c>
      <c r="G74" s="51"/>
      <c r="H74" s="318"/>
      <c r="I74" s="315">
        <f t="shared" si="6"/>
        <v>0</v>
      </c>
    </row>
    <row r="75" spans="1:9" ht="24" x14ac:dyDescent="0.2">
      <c r="A75" s="389">
        <v>67</v>
      </c>
      <c r="B75" s="30" t="s">
        <v>129</v>
      </c>
      <c r="C75" s="379" t="s">
        <v>254</v>
      </c>
      <c r="D75" s="316"/>
      <c r="E75" s="320"/>
      <c r="F75" s="314">
        <f t="shared" si="5"/>
        <v>0</v>
      </c>
      <c r="G75" s="51"/>
      <c r="H75" s="318"/>
      <c r="I75" s="315">
        <f t="shared" si="6"/>
        <v>0</v>
      </c>
    </row>
    <row r="76" spans="1:9" ht="24" x14ac:dyDescent="0.2">
      <c r="A76" s="389">
        <v>68</v>
      </c>
      <c r="B76" s="30" t="s">
        <v>130</v>
      </c>
      <c r="C76" s="379" t="s">
        <v>255</v>
      </c>
      <c r="D76" s="316"/>
      <c r="E76" s="320"/>
      <c r="F76" s="314">
        <f t="shared" si="5"/>
        <v>0</v>
      </c>
      <c r="G76" s="51"/>
      <c r="H76" s="318"/>
      <c r="I76" s="315">
        <f t="shared" si="6"/>
        <v>0</v>
      </c>
    </row>
    <row r="77" spans="1:9" ht="24" x14ac:dyDescent="0.2">
      <c r="A77" s="389">
        <v>69</v>
      </c>
      <c r="B77" s="30" t="s">
        <v>131</v>
      </c>
      <c r="C77" s="379" t="s">
        <v>256</v>
      </c>
      <c r="D77" s="316"/>
      <c r="E77" s="320"/>
      <c r="F77" s="314">
        <f t="shared" si="5"/>
        <v>0</v>
      </c>
      <c r="G77" s="51"/>
      <c r="H77" s="318"/>
      <c r="I77" s="315">
        <f t="shared" si="6"/>
        <v>0</v>
      </c>
    </row>
    <row r="78" spans="1:9" x14ac:dyDescent="0.2">
      <c r="A78" s="389">
        <v>70</v>
      </c>
      <c r="B78" s="22" t="s">
        <v>132</v>
      </c>
      <c r="C78" s="379" t="s">
        <v>133</v>
      </c>
      <c r="D78" s="316"/>
      <c r="E78" s="320"/>
      <c r="F78" s="314">
        <f t="shared" si="5"/>
        <v>0</v>
      </c>
      <c r="G78" s="51"/>
      <c r="H78" s="318"/>
      <c r="I78" s="315">
        <f t="shared" si="6"/>
        <v>0</v>
      </c>
    </row>
    <row r="79" spans="1:9" x14ac:dyDescent="0.2">
      <c r="A79" s="389">
        <v>71</v>
      </c>
      <c r="B79" s="30" t="s">
        <v>134</v>
      </c>
      <c r="C79" s="379" t="s">
        <v>257</v>
      </c>
      <c r="D79" s="316"/>
      <c r="E79" s="320"/>
      <c r="F79" s="314">
        <f t="shared" si="5"/>
        <v>0</v>
      </c>
      <c r="G79" s="51"/>
      <c r="H79" s="318"/>
      <c r="I79" s="315">
        <f t="shared" si="6"/>
        <v>0</v>
      </c>
    </row>
    <row r="80" spans="1:9" x14ac:dyDescent="0.2">
      <c r="A80" s="389">
        <v>72</v>
      </c>
      <c r="B80" s="22" t="s">
        <v>135</v>
      </c>
      <c r="C80" s="379" t="s">
        <v>34</v>
      </c>
      <c r="D80" s="316"/>
      <c r="E80" s="320"/>
      <c r="F80" s="314">
        <f t="shared" si="5"/>
        <v>0</v>
      </c>
      <c r="G80" s="51"/>
      <c r="H80" s="318"/>
      <c r="I80" s="315">
        <f t="shared" si="6"/>
        <v>0</v>
      </c>
    </row>
    <row r="81" spans="1:9" x14ac:dyDescent="0.2">
      <c r="A81" s="389">
        <v>73</v>
      </c>
      <c r="B81" s="30" t="s">
        <v>136</v>
      </c>
      <c r="C81" s="379" t="s">
        <v>36</v>
      </c>
      <c r="D81" s="316"/>
      <c r="E81" s="320"/>
      <c r="F81" s="314">
        <f t="shared" si="5"/>
        <v>0</v>
      </c>
      <c r="G81" s="51"/>
      <c r="H81" s="318"/>
      <c r="I81" s="315">
        <f t="shared" si="6"/>
        <v>0</v>
      </c>
    </row>
    <row r="82" spans="1:9" x14ac:dyDescent="0.2">
      <c r="A82" s="389">
        <v>74</v>
      </c>
      <c r="B82" s="30" t="s">
        <v>137</v>
      </c>
      <c r="C82" s="379" t="s">
        <v>35</v>
      </c>
      <c r="D82" s="316"/>
      <c r="E82" s="320"/>
      <c r="F82" s="314">
        <f t="shared" si="5"/>
        <v>0</v>
      </c>
      <c r="G82" s="51"/>
      <c r="H82" s="318"/>
      <c r="I82" s="315">
        <f t="shared" si="6"/>
        <v>0</v>
      </c>
    </row>
    <row r="83" spans="1:9" x14ac:dyDescent="0.2">
      <c r="A83" s="389">
        <v>75</v>
      </c>
      <c r="B83" s="30" t="s">
        <v>138</v>
      </c>
      <c r="C83" s="379" t="s">
        <v>50</v>
      </c>
      <c r="D83" s="316"/>
      <c r="E83" s="320"/>
      <c r="F83" s="314">
        <f t="shared" si="5"/>
        <v>0</v>
      </c>
      <c r="G83" s="51"/>
      <c r="H83" s="318"/>
      <c r="I83" s="315">
        <f t="shared" si="6"/>
        <v>0</v>
      </c>
    </row>
    <row r="84" spans="1:9" x14ac:dyDescent="0.2">
      <c r="A84" s="389">
        <v>76</v>
      </c>
      <c r="B84" s="30" t="s">
        <v>139</v>
      </c>
      <c r="C84" s="379" t="s">
        <v>236</v>
      </c>
      <c r="D84" s="316"/>
      <c r="E84" s="320"/>
      <c r="F84" s="314">
        <f t="shared" si="5"/>
        <v>0</v>
      </c>
      <c r="G84" s="51"/>
      <c r="H84" s="318"/>
      <c r="I84" s="315">
        <f t="shared" si="6"/>
        <v>0</v>
      </c>
    </row>
    <row r="85" spans="1:9" x14ac:dyDescent="0.2">
      <c r="A85" s="389">
        <v>77</v>
      </c>
      <c r="B85" s="30" t="s">
        <v>140</v>
      </c>
      <c r="C85" s="326" t="s">
        <v>302</v>
      </c>
      <c r="D85" s="316"/>
      <c r="E85" s="320"/>
      <c r="F85" s="314">
        <f t="shared" si="5"/>
        <v>0</v>
      </c>
      <c r="G85" s="51"/>
      <c r="H85" s="318"/>
      <c r="I85" s="315">
        <f t="shared" si="6"/>
        <v>0</v>
      </c>
    </row>
    <row r="86" spans="1:9" x14ac:dyDescent="0.2">
      <c r="A86" s="389">
        <v>78</v>
      </c>
      <c r="B86" s="21" t="s">
        <v>141</v>
      </c>
      <c r="C86" s="326" t="s">
        <v>270</v>
      </c>
      <c r="D86" s="316"/>
      <c r="E86" s="320"/>
      <c r="F86" s="314">
        <f t="shared" si="5"/>
        <v>0</v>
      </c>
      <c r="G86" s="51"/>
      <c r="H86" s="318"/>
      <c r="I86" s="315">
        <f t="shared" si="6"/>
        <v>0</v>
      </c>
    </row>
    <row r="87" spans="1:9" ht="24" x14ac:dyDescent="0.2">
      <c r="A87" s="441">
        <v>79</v>
      </c>
      <c r="B87" s="513" t="s">
        <v>142</v>
      </c>
      <c r="C87" s="384" t="s">
        <v>258</v>
      </c>
      <c r="D87" s="316"/>
      <c r="E87" s="320"/>
      <c r="F87" s="314">
        <f t="shared" si="5"/>
        <v>0</v>
      </c>
      <c r="G87" s="51"/>
      <c r="H87" s="318"/>
      <c r="I87" s="315">
        <f t="shared" si="6"/>
        <v>0</v>
      </c>
    </row>
    <row r="88" spans="1:9" ht="36" x14ac:dyDescent="0.2">
      <c r="A88" s="441"/>
      <c r="B88" s="513"/>
      <c r="C88" s="326" t="s">
        <v>300</v>
      </c>
      <c r="D88" s="316"/>
      <c r="E88" s="320"/>
      <c r="F88" s="314">
        <f t="shared" si="5"/>
        <v>0</v>
      </c>
      <c r="G88" s="51"/>
      <c r="H88" s="318"/>
      <c r="I88" s="315">
        <f t="shared" si="6"/>
        <v>0</v>
      </c>
    </row>
    <row r="89" spans="1:9" ht="24" x14ac:dyDescent="0.2">
      <c r="A89" s="441"/>
      <c r="B89" s="513"/>
      <c r="C89" s="326" t="s">
        <v>259</v>
      </c>
      <c r="D89" s="316"/>
      <c r="E89" s="320"/>
      <c r="F89" s="314">
        <f t="shared" si="5"/>
        <v>0</v>
      </c>
      <c r="G89" s="51"/>
      <c r="H89" s="318"/>
      <c r="I89" s="315">
        <f t="shared" si="6"/>
        <v>0</v>
      </c>
    </row>
    <row r="90" spans="1:9" ht="36" x14ac:dyDescent="0.2">
      <c r="A90" s="441"/>
      <c r="B90" s="513"/>
      <c r="C90" s="327" t="s">
        <v>301</v>
      </c>
      <c r="D90" s="316"/>
      <c r="E90" s="320"/>
      <c r="F90" s="314">
        <f t="shared" si="5"/>
        <v>0</v>
      </c>
      <c r="G90" s="51"/>
      <c r="H90" s="318"/>
      <c r="I90" s="315">
        <f t="shared" si="6"/>
        <v>0</v>
      </c>
    </row>
    <row r="91" spans="1:9" ht="24" x14ac:dyDescent="0.2">
      <c r="A91" s="389">
        <v>80</v>
      </c>
      <c r="B91" s="21" t="s">
        <v>143</v>
      </c>
      <c r="C91" s="379" t="s">
        <v>49</v>
      </c>
      <c r="D91" s="316"/>
      <c r="E91" s="320"/>
      <c r="F91" s="314">
        <f t="shared" si="5"/>
        <v>0</v>
      </c>
      <c r="G91" s="51"/>
      <c r="H91" s="318"/>
      <c r="I91" s="315">
        <f t="shared" si="6"/>
        <v>0</v>
      </c>
    </row>
    <row r="92" spans="1:9" x14ac:dyDescent="0.2">
      <c r="A92" s="389">
        <v>81</v>
      </c>
      <c r="B92" s="21" t="s">
        <v>144</v>
      </c>
      <c r="C92" s="379" t="s">
        <v>145</v>
      </c>
      <c r="D92" s="316"/>
      <c r="E92" s="320"/>
      <c r="F92" s="314">
        <f t="shared" si="5"/>
        <v>0</v>
      </c>
      <c r="G92" s="51"/>
      <c r="H92" s="318"/>
      <c r="I92" s="315">
        <f t="shared" si="6"/>
        <v>0</v>
      </c>
    </row>
    <row r="93" spans="1:9" x14ac:dyDescent="0.2">
      <c r="A93" s="389">
        <v>82</v>
      </c>
      <c r="B93" s="22" t="s">
        <v>146</v>
      </c>
      <c r="C93" s="379" t="s">
        <v>147</v>
      </c>
      <c r="D93" s="316"/>
      <c r="E93" s="320"/>
      <c r="F93" s="314">
        <f t="shared" si="5"/>
        <v>0</v>
      </c>
      <c r="G93" s="51"/>
      <c r="H93" s="318"/>
      <c r="I93" s="315">
        <f t="shared" si="6"/>
        <v>0</v>
      </c>
    </row>
    <row r="94" spans="1:9" x14ac:dyDescent="0.2">
      <c r="A94" s="389">
        <v>83</v>
      </c>
      <c r="B94" s="21" t="s">
        <v>148</v>
      </c>
      <c r="C94" s="379" t="s">
        <v>27</v>
      </c>
      <c r="D94" s="316">
        <v>738395.1</v>
      </c>
      <c r="E94" s="320"/>
      <c r="F94" s="314">
        <f t="shared" si="5"/>
        <v>738395.1</v>
      </c>
      <c r="G94" s="51"/>
      <c r="H94" s="318"/>
      <c r="I94" s="315">
        <f t="shared" si="6"/>
        <v>738395.1</v>
      </c>
    </row>
    <row r="95" spans="1:9" x14ac:dyDescent="0.2">
      <c r="A95" s="389">
        <v>84</v>
      </c>
      <c r="B95" s="22" t="s">
        <v>149</v>
      </c>
      <c r="C95" s="379" t="s">
        <v>12</v>
      </c>
      <c r="D95" s="316">
        <v>951471</v>
      </c>
      <c r="E95" s="320"/>
      <c r="F95" s="314">
        <f t="shared" si="5"/>
        <v>951471</v>
      </c>
      <c r="G95" s="51"/>
      <c r="H95" s="318"/>
      <c r="I95" s="315">
        <f t="shared" si="6"/>
        <v>951471</v>
      </c>
    </row>
    <row r="96" spans="1:9" x14ac:dyDescent="0.2">
      <c r="A96" s="389">
        <v>85</v>
      </c>
      <c r="B96" s="22" t="s">
        <v>150</v>
      </c>
      <c r="C96" s="379" t="s">
        <v>26</v>
      </c>
      <c r="D96" s="316">
        <v>1657703.7</v>
      </c>
      <c r="E96" s="320"/>
      <c r="F96" s="314">
        <f t="shared" si="5"/>
        <v>1657703.7</v>
      </c>
      <c r="G96" s="51"/>
      <c r="H96" s="318"/>
      <c r="I96" s="315">
        <f t="shared" si="6"/>
        <v>1657703.7</v>
      </c>
    </row>
    <row r="97" spans="1:9" x14ac:dyDescent="0.2">
      <c r="A97" s="389">
        <v>86</v>
      </c>
      <c r="B97" s="21" t="s">
        <v>151</v>
      </c>
      <c r="C97" s="379" t="s">
        <v>43</v>
      </c>
      <c r="D97" s="316">
        <v>734374.8</v>
      </c>
      <c r="E97" s="320"/>
      <c r="F97" s="314">
        <f t="shared" si="5"/>
        <v>734374.8</v>
      </c>
      <c r="G97" s="51"/>
      <c r="H97" s="318"/>
      <c r="I97" s="315">
        <f t="shared" si="6"/>
        <v>734374.8</v>
      </c>
    </row>
    <row r="98" spans="1:9" x14ac:dyDescent="0.2">
      <c r="A98" s="389">
        <v>87</v>
      </c>
      <c r="B98" s="21" t="s">
        <v>152</v>
      </c>
      <c r="C98" s="379" t="s">
        <v>32</v>
      </c>
      <c r="D98" s="316">
        <v>1089948</v>
      </c>
      <c r="E98" s="320"/>
      <c r="F98" s="314">
        <f t="shared" si="5"/>
        <v>1089948</v>
      </c>
      <c r="G98" s="51"/>
      <c r="H98" s="318"/>
      <c r="I98" s="315">
        <f t="shared" si="6"/>
        <v>1089948</v>
      </c>
    </row>
    <row r="99" spans="1:9" x14ac:dyDescent="0.2">
      <c r="A99" s="389">
        <v>88</v>
      </c>
      <c r="B99" s="30" t="s">
        <v>153</v>
      </c>
      <c r="C99" s="379" t="s">
        <v>28</v>
      </c>
      <c r="D99" s="316">
        <v>2249134.5</v>
      </c>
      <c r="E99" s="320"/>
      <c r="F99" s="314">
        <f t="shared" si="5"/>
        <v>2249134.5</v>
      </c>
      <c r="G99" s="51"/>
      <c r="H99" s="318"/>
      <c r="I99" s="315">
        <f t="shared" si="6"/>
        <v>2249134.5</v>
      </c>
    </row>
    <row r="100" spans="1:9" x14ac:dyDescent="0.2">
      <c r="A100" s="389">
        <v>89</v>
      </c>
      <c r="B100" s="30" t="s">
        <v>154</v>
      </c>
      <c r="C100" s="379" t="s">
        <v>29</v>
      </c>
      <c r="D100" s="316">
        <v>1613033.7</v>
      </c>
      <c r="E100" s="320"/>
      <c r="F100" s="314">
        <f t="shared" si="5"/>
        <v>1613033.7</v>
      </c>
      <c r="G100" s="51"/>
      <c r="H100" s="318"/>
      <c r="I100" s="315">
        <f t="shared" si="6"/>
        <v>1613033.7</v>
      </c>
    </row>
    <row r="101" spans="1:9" x14ac:dyDescent="0.2">
      <c r="A101" s="389">
        <v>90</v>
      </c>
      <c r="B101" s="22" t="s">
        <v>155</v>
      </c>
      <c r="C101" s="379" t="s">
        <v>14</v>
      </c>
      <c r="D101" s="316">
        <v>737501.7</v>
      </c>
      <c r="E101" s="320"/>
      <c r="F101" s="314">
        <f t="shared" si="5"/>
        <v>737501.7</v>
      </c>
      <c r="G101" s="51"/>
      <c r="H101" s="318"/>
      <c r="I101" s="315">
        <f t="shared" si="6"/>
        <v>737501.7</v>
      </c>
    </row>
    <row r="102" spans="1:9" x14ac:dyDescent="0.2">
      <c r="A102" s="389">
        <v>91</v>
      </c>
      <c r="B102" s="30" t="s">
        <v>156</v>
      </c>
      <c r="C102" s="379" t="s">
        <v>30</v>
      </c>
      <c r="D102" s="316">
        <v>997034.4</v>
      </c>
      <c r="E102" s="320"/>
      <c r="F102" s="314">
        <f t="shared" si="5"/>
        <v>997034.4</v>
      </c>
      <c r="G102" s="51"/>
      <c r="H102" s="318"/>
      <c r="I102" s="315">
        <f t="shared" si="6"/>
        <v>997034.4</v>
      </c>
    </row>
    <row r="103" spans="1:9" x14ac:dyDescent="0.2">
      <c r="A103" s="389">
        <v>92</v>
      </c>
      <c r="B103" s="30" t="s">
        <v>157</v>
      </c>
      <c r="C103" s="379" t="s">
        <v>15</v>
      </c>
      <c r="D103" s="316">
        <v>760283.4</v>
      </c>
      <c r="E103" s="320"/>
      <c r="F103" s="314">
        <f t="shared" si="5"/>
        <v>760283.4</v>
      </c>
      <c r="G103" s="51"/>
      <c r="H103" s="318"/>
      <c r="I103" s="315">
        <f t="shared" si="6"/>
        <v>760283.4</v>
      </c>
    </row>
    <row r="104" spans="1:9" x14ac:dyDescent="0.2">
      <c r="A104" s="389">
        <v>93</v>
      </c>
      <c r="B104" s="21" t="s">
        <v>158</v>
      </c>
      <c r="C104" s="379" t="s">
        <v>13</v>
      </c>
      <c r="D104" s="316">
        <v>1186435.2</v>
      </c>
      <c r="E104" s="320">
        <v>140678.37</v>
      </c>
      <c r="F104" s="314">
        <f t="shared" si="5"/>
        <v>1327113.5699999998</v>
      </c>
      <c r="G104" s="51"/>
      <c r="H104" s="318"/>
      <c r="I104" s="315">
        <f t="shared" si="6"/>
        <v>1327113.5699999998</v>
      </c>
    </row>
    <row r="105" spans="1:9" x14ac:dyDescent="0.2">
      <c r="A105" s="389">
        <v>94</v>
      </c>
      <c r="B105" s="22" t="s">
        <v>159</v>
      </c>
      <c r="C105" s="379" t="s">
        <v>31</v>
      </c>
      <c r="D105" s="316">
        <v>2063307.3</v>
      </c>
      <c r="E105" s="320"/>
      <c r="F105" s="314">
        <f t="shared" si="5"/>
        <v>2063307.3</v>
      </c>
      <c r="G105" s="51"/>
      <c r="H105" s="318"/>
      <c r="I105" s="315">
        <f t="shared" si="6"/>
        <v>2063307.3</v>
      </c>
    </row>
    <row r="106" spans="1:9" x14ac:dyDescent="0.2">
      <c r="A106" s="389">
        <v>95</v>
      </c>
      <c r="B106" s="22" t="s">
        <v>160</v>
      </c>
      <c r="C106" s="379" t="s">
        <v>53</v>
      </c>
      <c r="D106" s="316">
        <v>927349.2</v>
      </c>
      <c r="E106" s="320"/>
      <c r="F106" s="314">
        <f t="shared" si="5"/>
        <v>927349.2</v>
      </c>
      <c r="G106" s="51"/>
      <c r="H106" s="318"/>
      <c r="I106" s="315">
        <f t="shared" si="6"/>
        <v>927349.2</v>
      </c>
    </row>
    <row r="107" spans="1:9" x14ac:dyDescent="0.2">
      <c r="A107" s="389">
        <v>96</v>
      </c>
      <c r="B107" s="30" t="s">
        <v>161</v>
      </c>
      <c r="C107" s="379" t="s">
        <v>33</v>
      </c>
      <c r="D107" s="316">
        <v>2089662.6</v>
      </c>
      <c r="E107" s="320"/>
      <c r="F107" s="314">
        <f t="shared" si="5"/>
        <v>2089662.6</v>
      </c>
      <c r="G107" s="51"/>
      <c r="H107" s="318"/>
      <c r="I107" s="315">
        <f t="shared" si="6"/>
        <v>2089662.6</v>
      </c>
    </row>
    <row r="108" spans="1:9" x14ac:dyDescent="0.2">
      <c r="A108" s="389">
        <v>97</v>
      </c>
      <c r="B108" s="21" t="s">
        <v>162</v>
      </c>
      <c r="C108" s="379" t="s">
        <v>225</v>
      </c>
      <c r="D108" s="316">
        <v>827735.1</v>
      </c>
      <c r="E108" s="320"/>
      <c r="F108" s="314">
        <f t="shared" si="5"/>
        <v>827735.1</v>
      </c>
      <c r="G108" s="51"/>
      <c r="H108" s="318"/>
      <c r="I108" s="315">
        <f t="shared" si="6"/>
        <v>827735.1</v>
      </c>
    </row>
    <row r="109" spans="1:9" x14ac:dyDescent="0.2">
      <c r="A109" s="389">
        <v>98</v>
      </c>
      <c r="B109" s="30" t="s">
        <v>163</v>
      </c>
      <c r="C109" s="379" t="s">
        <v>164</v>
      </c>
      <c r="D109" s="316"/>
      <c r="E109" s="320"/>
      <c r="F109" s="314">
        <f t="shared" si="5"/>
        <v>0</v>
      </c>
      <c r="G109" s="51"/>
      <c r="H109" s="318"/>
      <c r="I109" s="315">
        <f t="shared" si="6"/>
        <v>0</v>
      </c>
    </row>
    <row r="110" spans="1:9" x14ac:dyDescent="0.2">
      <c r="A110" s="389">
        <v>99</v>
      </c>
      <c r="B110" s="30" t="s">
        <v>165</v>
      </c>
      <c r="C110" s="379" t="s">
        <v>166</v>
      </c>
      <c r="D110" s="316"/>
      <c r="E110" s="320"/>
      <c r="F110" s="314">
        <f t="shared" si="5"/>
        <v>0</v>
      </c>
      <c r="G110" s="51"/>
      <c r="H110" s="318"/>
      <c r="I110" s="315">
        <f t="shared" si="6"/>
        <v>0</v>
      </c>
    </row>
    <row r="111" spans="1:9" x14ac:dyDescent="0.2">
      <c r="A111" s="389">
        <v>100</v>
      </c>
      <c r="B111" s="22" t="s">
        <v>167</v>
      </c>
      <c r="C111" s="379" t="s">
        <v>168</v>
      </c>
      <c r="D111" s="316"/>
      <c r="E111" s="320"/>
      <c r="F111" s="314">
        <f t="shared" si="5"/>
        <v>0</v>
      </c>
      <c r="G111" s="51"/>
      <c r="H111" s="318"/>
      <c r="I111" s="315">
        <f t="shared" si="6"/>
        <v>0</v>
      </c>
    </row>
    <row r="112" spans="1:9" x14ac:dyDescent="0.2">
      <c r="A112" s="389">
        <v>101</v>
      </c>
      <c r="B112" s="22" t="s">
        <v>169</v>
      </c>
      <c r="C112" s="379" t="s">
        <v>170</v>
      </c>
      <c r="D112" s="316"/>
      <c r="E112" s="320"/>
      <c r="F112" s="314">
        <f t="shared" si="5"/>
        <v>0</v>
      </c>
      <c r="G112" s="51"/>
      <c r="H112" s="318"/>
      <c r="I112" s="315">
        <f t="shared" si="6"/>
        <v>0</v>
      </c>
    </row>
    <row r="113" spans="1:9" x14ac:dyDescent="0.2">
      <c r="A113" s="389">
        <v>102</v>
      </c>
      <c r="B113" s="22" t="s">
        <v>171</v>
      </c>
      <c r="C113" s="379" t="s">
        <v>172</v>
      </c>
      <c r="D113" s="316"/>
      <c r="E113" s="320"/>
      <c r="F113" s="314">
        <f t="shared" si="5"/>
        <v>0</v>
      </c>
      <c r="G113" s="51"/>
      <c r="H113" s="318"/>
      <c r="I113" s="315">
        <f t="shared" si="6"/>
        <v>0</v>
      </c>
    </row>
    <row r="114" spans="1:9" x14ac:dyDescent="0.2">
      <c r="A114" s="389">
        <v>103</v>
      </c>
      <c r="B114" s="22" t="s">
        <v>173</v>
      </c>
      <c r="C114" s="379" t="s">
        <v>174</v>
      </c>
      <c r="D114" s="316"/>
      <c r="E114" s="320"/>
      <c r="F114" s="314">
        <f t="shared" si="5"/>
        <v>0</v>
      </c>
      <c r="G114" s="51"/>
      <c r="H114" s="318"/>
      <c r="I114" s="315">
        <f t="shared" si="6"/>
        <v>0</v>
      </c>
    </row>
    <row r="115" spans="1:9" x14ac:dyDescent="0.2">
      <c r="A115" s="389">
        <v>104</v>
      </c>
      <c r="B115" s="22" t="s">
        <v>175</v>
      </c>
      <c r="C115" s="379" t="s">
        <v>176</v>
      </c>
      <c r="D115" s="316"/>
      <c r="E115" s="320"/>
      <c r="F115" s="314">
        <f t="shared" si="5"/>
        <v>0</v>
      </c>
      <c r="G115" s="51"/>
      <c r="H115" s="318"/>
      <c r="I115" s="315">
        <f t="shared" si="6"/>
        <v>0</v>
      </c>
    </row>
    <row r="116" spans="1:9" x14ac:dyDescent="0.2">
      <c r="A116" s="389">
        <v>105</v>
      </c>
      <c r="B116" s="328" t="s">
        <v>177</v>
      </c>
      <c r="C116" s="379" t="s">
        <v>178</v>
      </c>
      <c r="D116" s="316"/>
      <c r="E116" s="320"/>
      <c r="F116" s="314">
        <f t="shared" si="5"/>
        <v>0</v>
      </c>
      <c r="G116" s="51"/>
      <c r="H116" s="318"/>
      <c r="I116" s="315">
        <f t="shared" si="6"/>
        <v>0</v>
      </c>
    </row>
    <row r="117" spans="1:9" x14ac:dyDescent="0.2">
      <c r="A117" s="389">
        <v>106</v>
      </c>
      <c r="B117" s="21" t="s">
        <v>179</v>
      </c>
      <c r="C117" s="379" t="s">
        <v>180</v>
      </c>
      <c r="D117" s="316"/>
      <c r="E117" s="320"/>
      <c r="F117" s="314">
        <f t="shared" si="5"/>
        <v>0</v>
      </c>
      <c r="G117" s="51"/>
      <c r="H117" s="318"/>
      <c r="I117" s="315">
        <f t="shared" si="6"/>
        <v>0</v>
      </c>
    </row>
    <row r="118" spans="1:9" x14ac:dyDescent="0.2">
      <c r="A118" s="389">
        <v>107</v>
      </c>
      <c r="B118" s="22" t="s">
        <v>181</v>
      </c>
      <c r="C118" s="379" t="s">
        <v>182</v>
      </c>
      <c r="D118" s="316"/>
      <c r="E118" s="320"/>
      <c r="F118" s="314">
        <f t="shared" si="5"/>
        <v>0</v>
      </c>
      <c r="G118" s="51"/>
      <c r="H118" s="318"/>
      <c r="I118" s="315">
        <f t="shared" si="6"/>
        <v>0</v>
      </c>
    </row>
    <row r="119" spans="1:9" x14ac:dyDescent="0.2">
      <c r="A119" s="389">
        <v>108</v>
      </c>
      <c r="B119" s="30" t="s">
        <v>183</v>
      </c>
      <c r="C119" s="379" t="s">
        <v>184</v>
      </c>
      <c r="D119" s="316"/>
      <c r="E119" s="320"/>
      <c r="F119" s="314">
        <f t="shared" si="5"/>
        <v>0</v>
      </c>
      <c r="G119" s="51"/>
      <c r="H119" s="318"/>
      <c r="I119" s="315">
        <f t="shared" si="6"/>
        <v>0</v>
      </c>
    </row>
    <row r="120" spans="1:9" x14ac:dyDescent="0.2">
      <c r="A120" s="389">
        <v>109</v>
      </c>
      <c r="B120" s="22" t="s">
        <v>185</v>
      </c>
      <c r="C120" s="326" t="s">
        <v>273</v>
      </c>
      <c r="D120" s="316"/>
      <c r="E120" s="320"/>
      <c r="F120" s="314">
        <f t="shared" si="5"/>
        <v>0</v>
      </c>
      <c r="G120" s="51"/>
      <c r="H120" s="318"/>
      <c r="I120" s="315">
        <f t="shared" si="6"/>
        <v>0</v>
      </c>
    </row>
    <row r="121" spans="1:9" x14ac:dyDescent="0.2">
      <c r="A121" s="389">
        <v>110</v>
      </c>
      <c r="B121" s="21" t="s">
        <v>186</v>
      </c>
      <c r="C121" s="379" t="s">
        <v>260</v>
      </c>
      <c r="D121" s="316"/>
      <c r="E121" s="320"/>
      <c r="F121" s="314">
        <f t="shared" si="5"/>
        <v>0</v>
      </c>
      <c r="G121" s="51"/>
      <c r="H121" s="318"/>
      <c r="I121" s="315">
        <f t="shared" si="6"/>
        <v>0</v>
      </c>
    </row>
    <row r="122" spans="1:9" x14ac:dyDescent="0.2">
      <c r="A122" s="389">
        <v>111</v>
      </c>
      <c r="B122" s="21" t="s">
        <v>187</v>
      </c>
      <c r="C122" s="326" t="s">
        <v>316</v>
      </c>
      <c r="D122" s="316"/>
      <c r="E122" s="320"/>
      <c r="F122" s="314">
        <f t="shared" si="5"/>
        <v>0</v>
      </c>
      <c r="G122" s="51"/>
      <c r="H122" s="318"/>
      <c r="I122" s="315">
        <f t="shared" si="6"/>
        <v>0</v>
      </c>
    </row>
    <row r="123" spans="1:9" x14ac:dyDescent="0.2">
      <c r="A123" s="389">
        <v>112</v>
      </c>
      <c r="B123" s="21" t="s">
        <v>188</v>
      </c>
      <c r="C123" s="379" t="s">
        <v>189</v>
      </c>
      <c r="D123" s="316"/>
      <c r="E123" s="320"/>
      <c r="F123" s="314">
        <f t="shared" si="5"/>
        <v>0</v>
      </c>
      <c r="G123" s="51"/>
      <c r="H123" s="318"/>
      <c r="I123" s="315">
        <f t="shared" si="6"/>
        <v>0</v>
      </c>
    </row>
    <row r="124" spans="1:9" x14ac:dyDescent="0.2">
      <c r="A124" s="389">
        <v>113</v>
      </c>
      <c r="B124" s="21" t="s">
        <v>190</v>
      </c>
      <c r="C124" s="34" t="s">
        <v>322</v>
      </c>
      <c r="D124" s="316"/>
      <c r="E124" s="320"/>
      <c r="F124" s="314">
        <f t="shared" si="5"/>
        <v>0</v>
      </c>
      <c r="G124" s="51"/>
      <c r="H124" s="318"/>
      <c r="I124" s="315">
        <f t="shared" si="6"/>
        <v>0</v>
      </c>
    </row>
    <row r="125" spans="1:9" x14ac:dyDescent="0.2">
      <c r="A125" s="389">
        <v>114</v>
      </c>
      <c r="B125" s="22" t="s">
        <v>191</v>
      </c>
      <c r="C125" s="379" t="s">
        <v>192</v>
      </c>
      <c r="D125" s="316"/>
      <c r="E125" s="320"/>
      <c r="F125" s="314">
        <f t="shared" si="5"/>
        <v>0</v>
      </c>
      <c r="G125" s="51"/>
      <c r="H125" s="318"/>
      <c r="I125" s="315">
        <f t="shared" si="6"/>
        <v>0</v>
      </c>
    </row>
    <row r="126" spans="1:9" ht="24" x14ac:dyDescent="0.2">
      <c r="A126" s="389">
        <v>115</v>
      </c>
      <c r="B126" s="22" t="s">
        <v>193</v>
      </c>
      <c r="C126" s="383" t="s">
        <v>317</v>
      </c>
      <c r="D126" s="316"/>
      <c r="E126" s="320"/>
      <c r="F126" s="314">
        <f t="shared" si="5"/>
        <v>0</v>
      </c>
      <c r="G126" s="51"/>
      <c r="H126" s="318"/>
      <c r="I126" s="315">
        <f t="shared" si="6"/>
        <v>0</v>
      </c>
    </row>
    <row r="127" spans="1:9" x14ac:dyDescent="0.2">
      <c r="A127" s="389">
        <v>116</v>
      </c>
      <c r="B127" s="22" t="s">
        <v>194</v>
      </c>
      <c r="C127" s="379" t="s">
        <v>231</v>
      </c>
      <c r="D127" s="316"/>
      <c r="E127" s="320"/>
      <c r="F127" s="314">
        <f t="shared" si="5"/>
        <v>0</v>
      </c>
      <c r="G127" s="51"/>
      <c r="H127" s="318"/>
      <c r="I127" s="315">
        <f t="shared" si="6"/>
        <v>0</v>
      </c>
    </row>
    <row r="128" spans="1:9" x14ac:dyDescent="0.2">
      <c r="A128" s="389">
        <v>117</v>
      </c>
      <c r="B128" s="22" t="s">
        <v>195</v>
      </c>
      <c r="C128" s="379" t="s">
        <v>196</v>
      </c>
      <c r="D128" s="316"/>
      <c r="E128" s="320"/>
      <c r="F128" s="314">
        <f t="shared" si="5"/>
        <v>0</v>
      </c>
      <c r="G128" s="51"/>
      <c r="H128" s="318"/>
      <c r="I128" s="315">
        <f t="shared" si="6"/>
        <v>0</v>
      </c>
    </row>
    <row r="129" spans="1:9" x14ac:dyDescent="0.2">
      <c r="A129" s="389">
        <v>118</v>
      </c>
      <c r="B129" s="22" t="s">
        <v>197</v>
      </c>
      <c r="C129" s="379" t="s">
        <v>40</v>
      </c>
      <c r="D129" s="316"/>
      <c r="E129" s="320"/>
      <c r="F129" s="314">
        <f t="shared" si="5"/>
        <v>0</v>
      </c>
      <c r="G129" s="51"/>
      <c r="H129" s="318"/>
      <c r="I129" s="315">
        <f t="shared" si="6"/>
        <v>0</v>
      </c>
    </row>
    <row r="130" spans="1:9" x14ac:dyDescent="0.2">
      <c r="A130" s="389">
        <v>119</v>
      </c>
      <c r="B130" s="30" t="s">
        <v>198</v>
      </c>
      <c r="C130" s="379" t="s">
        <v>46</v>
      </c>
      <c r="D130" s="316"/>
      <c r="E130" s="320"/>
      <c r="F130" s="314">
        <f t="shared" si="5"/>
        <v>0</v>
      </c>
      <c r="G130" s="51"/>
      <c r="H130" s="318"/>
      <c r="I130" s="315">
        <f t="shared" si="6"/>
        <v>0</v>
      </c>
    </row>
    <row r="131" spans="1:9" x14ac:dyDescent="0.2">
      <c r="A131" s="389">
        <v>120</v>
      </c>
      <c r="B131" s="30" t="s">
        <v>199</v>
      </c>
      <c r="C131" s="379" t="s">
        <v>233</v>
      </c>
      <c r="D131" s="316">
        <v>41922795</v>
      </c>
      <c r="E131" s="320">
        <v>15373888.039999999</v>
      </c>
      <c r="F131" s="314">
        <f t="shared" ref="F131:F144" si="7">SUM(D131:E131)</f>
        <v>57296683.039999999</v>
      </c>
      <c r="G131" s="51">
        <v>24362751</v>
      </c>
      <c r="H131" s="318">
        <v>2815314.6</v>
      </c>
      <c r="I131" s="315">
        <f t="shared" ref="I131:I144" si="8">F131+G131+H131</f>
        <v>84474748.639999986</v>
      </c>
    </row>
    <row r="132" spans="1:9" x14ac:dyDescent="0.2">
      <c r="A132" s="389">
        <v>121</v>
      </c>
      <c r="B132" s="30" t="s">
        <v>200</v>
      </c>
      <c r="C132" s="379" t="s">
        <v>48</v>
      </c>
      <c r="D132" s="316"/>
      <c r="E132" s="320"/>
      <c r="F132" s="314">
        <f t="shared" si="7"/>
        <v>0</v>
      </c>
      <c r="G132" s="51"/>
      <c r="H132" s="318"/>
      <c r="I132" s="315">
        <f t="shared" si="8"/>
        <v>0</v>
      </c>
    </row>
    <row r="133" spans="1:9" x14ac:dyDescent="0.2">
      <c r="A133" s="389">
        <v>122</v>
      </c>
      <c r="B133" s="22" t="s">
        <v>201</v>
      </c>
      <c r="C133" s="379" t="s">
        <v>47</v>
      </c>
      <c r="D133" s="316"/>
      <c r="E133" s="320"/>
      <c r="F133" s="314">
        <f t="shared" si="7"/>
        <v>0</v>
      </c>
      <c r="G133" s="51"/>
      <c r="H133" s="318"/>
      <c r="I133" s="315">
        <f t="shared" si="8"/>
        <v>0</v>
      </c>
    </row>
    <row r="134" spans="1:9" x14ac:dyDescent="0.2">
      <c r="A134" s="389">
        <v>123</v>
      </c>
      <c r="B134" s="22" t="s">
        <v>202</v>
      </c>
      <c r="C134" s="379" t="s">
        <v>203</v>
      </c>
      <c r="D134" s="316"/>
      <c r="E134" s="320"/>
      <c r="F134" s="314">
        <f t="shared" si="7"/>
        <v>0</v>
      </c>
      <c r="G134" s="51"/>
      <c r="H134" s="318"/>
      <c r="I134" s="315">
        <f t="shared" si="8"/>
        <v>0</v>
      </c>
    </row>
    <row r="135" spans="1:9" x14ac:dyDescent="0.2">
      <c r="A135" s="389">
        <v>124</v>
      </c>
      <c r="B135" s="22" t="s">
        <v>204</v>
      </c>
      <c r="C135" s="379" t="s">
        <v>41</v>
      </c>
      <c r="D135" s="316"/>
      <c r="E135" s="320"/>
      <c r="F135" s="314">
        <f t="shared" si="7"/>
        <v>0</v>
      </c>
      <c r="G135" s="51"/>
      <c r="H135" s="318"/>
      <c r="I135" s="315">
        <f t="shared" si="8"/>
        <v>0</v>
      </c>
    </row>
    <row r="136" spans="1:9" x14ac:dyDescent="0.2">
      <c r="A136" s="389">
        <v>125</v>
      </c>
      <c r="B136" s="30" t="s">
        <v>205</v>
      </c>
      <c r="C136" s="379" t="s">
        <v>232</v>
      </c>
      <c r="D136" s="316"/>
      <c r="E136" s="320"/>
      <c r="F136" s="314">
        <f t="shared" si="7"/>
        <v>0</v>
      </c>
      <c r="G136" s="51"/>
      <c r="H136" s="318"/>
      <c r="I136" s="315">
        <f t="shared" si="8"/>
        <v>0</v>
      </c>
    </row>
    <row r="137" spans="1:9" x14ac:dyDescent="0.2">
      <c r="A137" s="389">
        <v>126</v>
      </c>
      <c r="B137" s="21" t="s">
        <v>206</v>
      </c>
      <c r="C137" s="379" t="s">
        <v>207</v>
      </c>
      <c r="D137" s="316">
        <v>2366169.9</v>
      </c>
      <c r="E137" s="320"/>
      <c r="F137" s="314">
        <f t="shared" si="7"/>
        <v>2366169.9</v>
      </c>
      <c r="G137" s="51"/>
      <c r="H137" s="318"/>
      <c r="I137" s="315">
        <f t="shared" si="8"/>
        <v>2366169.9</v>
      </c>
    </row>
    <row r="138" spans="1:9" x14ac:dyDescent="0.2">
      <c r="A138" s="389">
        <v>127</v>
      </c>
      <c r="B138" s="22" t="s">
        <v>208</v>
      </c>
      <c r="C138" s="379" t="s">
        <v>209</v>
      </c>
      <c r="D138" s="316"/>
      <c r="E138" s="320"/>
      <c r="F138" s="314">
        <f t="shared" si="7"/>
        <v>0</v>
      </c>
      <c r="G138" s="51"/>
      <c r="H138" s="318"/>
      <c r="I138" s="315">
        <f t="shared" si="8"/>
        <v>0</v>
      </c>
    </row>
    <row r="139" spans="1:9" x14ac:dyDescent="0.2">
      <c r="A139" s="389">
        <v>128</v>
      </c>
      <c r="B139" s="30" t="s">
        <v>210</v>
      </c>
      <c r="C139" s="379" t="s">
        <v>211</v>
      </c>
      <c r="D139" s="316"/>
      <c r="E139" s="320"/>
      <c r="F139" s="314">
        <f t="shared" si="7"/>
        <v>0</v>
      </c>
      <c r="G139" s="51"/>
      <c r="H139" s="318"/>
      <c r="I139" s="315">
        <f t="shared" si="8"/>
        <v>0</v>
      </c>
    </row>
    <row r="140" spans="1:9" x14ac:dyDescent="0.2">
      <c r="A140" s="389">
        <v>129</v>
      </c>
      <c r="B140" s="22" t="s">
        <v>212</v>
      </c>
      <c r="C140" s="380" t="s">
        <v>213</v>
      </c>
      <c r="D140" s="316"/>
      <c r="E140" s="320"/>
      <c r="F140" s="314">
        <f t="shared" si="7"/>
        <v>0</v>
      </c>
      <c r="G140" s="51"/>
      <c r="H140" s="318"/>
      <c r="I140" s="315">
        <f t="shared" si="8"/>
        <v>0</v>
      </c>
    </row>
    <row r="141" spans="1:9" x14ac:dyDescent="0.2">
      <c r="A141" s="389">
        <v>130</v>
      </c>
      <c r="B141" s="23" t="s">
        <v>261</v>
      </c>
      <c r="C141" s="110" t="s">
        <v>262</v>
      </c>
      <c r="D141" s="316"/>
      <c r="E141" s="320"/>
      <c r="F141" s="314">
        <f t="shared" si="7"/>
        <v>0</v>
      </c>
      <c r="G141" s="329"/>
      <c r="H141" s="318"/>
      <c r="I141" s="315">
        <f t="shared" si="8"/>
        <v>0</v>
      </c>
    </row>
    <row r="142" spans="1:9" x14ac:dyDescent="0.2">
      <c r="A142" s="389">
        <v>131</v>
      </c>
      <c r="B142" s="24" t="s">
        <v>263</v>
      </c>
      <c r="C142" s="106" t="s">
        <v>264</v>
      </c>
      <c r="D142" s="316"/>
      <c r="E142" s="320"/>
      <c r="F142" s="314">
        <f t="shared" si="7"/>
        <v>0</v>
      </c>
      <c r="G142" s="329"/>
      <c r="H142" s="318"/>
      <c r="I142" s="315">
        <f t="shared" si="8"/>
        <v>0</v>
      </c>
    </row>
    <row r="143" spans="1:9" x14ac:dyDescent="0.2">
      <c r="A143" s="389">
        <v>132</v>
      </c>
      <c r="B143" s="23" t="s">
        <v>265</v>
      </c>
      <c r="C143" s="381" t="s">
        <v>266</v>
      </c>
      <c r="D143" s="316"/>
      <c r="E143" s="320"/>
      <c r="F143" s="314">
        <f t="shared" si="7"/>
        <v>0</v>
      </c>
      <c r="G143" s="330"/>
      <c r="H143" s="329"/>
      <c r="I143" s="315">
        <f t="shared" si="8"/>
        <v>0</v>
      </c>
    </row>
    <row r="144" spans="1:9" x14ac:dyDescent="0.2">
      <c r="A144" s="394">
        <v>133</v>
      </c>
      <c r="B144" s="104" t="s">
        <v>271</v>
      </c>
      <c r="C144" s="395" t="s">
        <v>272</v>
      </c>
      <c r="D144" s="331"/>
      <c r="E144" s="332"/>
      <c r="F144" s="333">
        <f t="shared" si="7"/>
        <v>0</v>
      </c>
      <c r="G144" s="334"/>
      <c r="H144" s="399"/>
      <c r="I144" s="335">
        <f t="shared" si="8"/>
        <v>0</v>
      </c>
    </row>
    <row r="145" spans="1:9" x14ac:dyDescent="0.2">
      <c r="A145" s="394">
        <v>134</v>
      </c>
      <c r="B145" s="105" t="s">
        <v>307</v>
      </c>
      <c r="C145" s="395" t="s">
        <v>306</v>
      </c>
      <c r="D145" s="316"/>
      <c r="E145" s="320"/>
      <c r="F145" s="314">
        <f t="shared" ref="F145" si="9">SUM(D145:E145)</f>
        <v>0</v>
      </c>
      <c r="G145" s="329"/>
      <c r="H145" s="318"/>
      <c r="I145" s="315">
        <f t="shared" ref="I145" si="10">F145+G145+H145</f>
        <v>0</v>
      </c>
    </row>
    <row r="146" spans="1:9" ht="12.75" thickBot="1" x14ac:dyDescent="0.25">
      <c r="A146" s="396">
        <v>135</v>
      </c>
      <c r="B146" s="282" t="s">
        <v>319</v>
      </c>
      <c r="C146" s="397" t="s">
        <v>318</v>
      </c>
      <c r="D146" s="336"/>
      <c r="E146" s="337"/>
      <c r="F146" s="338">
        <f t="shared" ref="F146" si="11">SUM(D146:E146)</f>
        <v>0</v>
      </c>
      <c r="G146" s="339"/>
      <c r="H146" s="400"/>
      <c r="I146" s="340">
        <f t="shared" ref="I146" si="12">F146+G146+H146</f>
        <v>0</v>
      </c>
    </row>
  </sheetData>
  <mergeCells count="16">
    <mergeCell ref="B87:B90"/>
    <mergeCell ref="A1:I1"/>
    <mergeCell ref="A3:A5"/>
    <mergeCell ref="B3:B5"/>
    <mergeCell ref="C3:C5"/>
    <mergeCell ref="A6:C6"/>
    <mergeCell ref="A8:C8"/>
    <mergeCell ref="D3:F3"/>
    <mergeCell ref="G3:G5"/>
    <mergeCell ref="H3:H5"/>
    <mergeCell ref="A87:A90"/>
    <mergeCell ref="I3:I5"/>
    <mergeCell ref="A7:C7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6"/>
  <sheetViews>
    <sheetView zoomScale="90" zoomScaleNormal="90" workbookViewId="0">
      <pane xSplit="3" ySplit="8" topLeftCell="D128" activePane="bottomRight" state="frozen"/>
      <selection activeCell="C173" sqref="C173"/>
      <selection pane="topRight" activeCell="C173" sqref="C173"/>
      <selection pane="bottomLeft" activeCell="C173" sqref="C173"/>
      <selection pane="bottomRight" activeCell="O25" sqref="O25"/>
    </sheetView>
  </sheetViews>
  <sheetFormatPr defaultRowHeight="12" x14ac:dyDescent="0.2"/>
  <cols>
    <col min="1" max="1" width="4.5703125" style="249" customWidth="1"/>
    <col min="2" max="2" width="7.7109375" style="249" customWidth="1"/>
    <col min="3" max="3" width="42.42578125" style="311" customWidth="1"/>
    <col min="4" max="4" width="18.42578125" style="1" customWidth="1"/>
    <col min="5" max="5" width="14.7109375" style="1" customWidth="1"/>
    <col min="6" max="6" width="14" style="1" customWidth="1"/>
    <col min="7" max="7" width="16.28515625" style="1" customWidth="1"/>
    <col min="8" max="8" width="16.140625" style="1" customWidth="1"/>
    <col min="9" max="16384" width="9.140625" style="249"/>
  </cols>
  <sheetData>
    <row r="1" spans="1:8" ht="31.5" customHeight="1" x14ac:dyDescent="0.2">
      <c r="A1" s="523" t="s">
        <v>314</v>
      </c>
      <c r="B1" s="524"/>
      <c r="C1" s="524"/>
      <c r="D1" s="525"/>
      <c r="E1" s="433"/>
      <c r="F1" s="433"/>
      <c r="G1" s="433"/>
      <c r="H1" s="433"/>
    </row>
    <row r="2" spans="1:8" ht="15" customHeight="1" thickBot="1" x14ac:dyDescent="0.25">
      <c r="C2" s="310"/>
    </row>
    <row r="3" spans="1:8" ht="17.25" customHeight="1" x14ac:dyDescent="0.2">
      <c r="A3" s="544" t="s">
        <v>44</v>
      </c>
      <c r="B3" s="541" t="s">
        <v>274</v>
      </c>
      <c r="C3" s="539" t="s">
        <v>45</v>
      </c>
      <c r="D3" s="458" t="s">
        <v>269</v>
      </c>
      <c r="E3" s="459"/>
      <c r="F3" s="522"/>
      <c r="G3" s="532" t="s">
        <v>275</v>
      </c>
      <c r="H3" s="526" t="s">
        <v>268</v>
      </c>
    </row>
    <row r="4" spans="1:8" ht="17.25" customHeight="1" x14ac:dyDescent="0.2">
      <c r="A4" s="545"/>
      <c r="B4" s="542"/>
      <c r="C4" s="478"/>
      <c r="D4" s="547" t="s">
        <v>237</v>
      </c>
      <c r="E4" s="548" t="s">
        <v>238</v>
      </c>
      <c r="F4" s="550" t="s">
        <v>239</v>
      </c>
      <c r="G4" s="527"/>
      <c r="H4" s="527"/>
    </row>
    <row r="5" spans="1:8" ht="72" customHeight="1" thickBot="1" x14ac:dyDescent="0.25">
      <c r="A5" s="546"/>
      <c r="B5" s="543"/>
      <c r="C5" s="540"/>
      <c r="D5" s="503"/>
      <c r="E5" s="549"/>
      <c r="F5" s="551"/>
      <c r="G5" s="533"/>
      <c r="H5" s="528"/>
    </row>
    <row r="6" spans="1:8" s="255" customFormat="1" ht="15.75" customHeight="1" x14ac:dyDescent="0.2">
      <c r="A6" s="536" t="s">
        <v>230</v>
      </c>
      <c r="B6" s="537"/>
      <c r="C6" s="538"/>
      <c r="D6" s="250">
        <f>SUM(D7:D8)</f>
        <v>72375794.570000008</v>
      </c>
      <c r="E6" s="45">
        <f>SUM(E7:E8)</f>
        <v>55811051.689999998</v>
      </c>
      <c r="F6" s="251">
        <f>SUM(F7:F8)</f>
        <v>128186846.26000002</v>
      </c>
      <c r="G6" s="50">
        <f>SUM(G7:G8)</f>
        <v>879753815.82000005</v>
      </c>
      <c r="H6" s="50">
        <f>SUM(H7:H8)</f>
        <v>1007940662.0699999</v>
      </c>
    </row>
    <row r="7" spans="1:8" s="261" customFormat="1" ht="15.75" customHeight="1" x14ac:dyDescent="0.2">
      <c r="A7" s="443" t="s">
        <v>54</v>
      </c>
      <c r="B7" s="444"/>
      <c r="C7" s="445"/>
      <c r="D7" s="256">
        <v>1404.17</v>
      </c>
      <c r="E7" s="257">
        <v>182.47</v>
      </c>
      <c r="F7" s="258">
        <f t="shared" ref="F7" si="0">D7+E7</f>
        <v>1586.64</v>
      </c>
      <c r="G7" s="259">
        <v>908.82</v>
      </c>
      <c r="H7" s="260">
        <f>F7+G7-0.01</f>
        <v>2495.4499999999998</v>
      </c>
    </row>
    <row r="8" spans="1:8" s="255" customFormat="1" ht="15.75" customHeight="1" x14ac:dyDescent="0.2">
      <c r="A8" s="534" t="s">
        <v>229</v>
      </c>
      <c r="B8" s="468"/>
      <c r="C8" s="535"/>
      <c r="D8" s="263">
        <f>SUM(D9:D145)-D87</f>
        <v>72374390.400000006</v>
      </c>
      <c r="E8" s="67">
        <f>SUM(E9:E145)-E87</f>
        <v>55810869.219999999</v>
      </c>
      <c r="F8" s="264">
        <f>SUM(F9:F145)-F87</f>
        <v>128185259.62000002</v>
      </c>
      <c r="G8" s="265">
        <f>SUM(G9:G145)-G87</f>
        <v>879752907</v>
      </c>
      <c r="H8" s="265">
        <f>SUM(H9:H145)-H87</f>
        <v>1007938166.6199999</v>
      </c>
    </row>
    <row r="9" spans="1:8" s="272" customFormat="1" x14ac:dyDescent="0.2">
      <c r="A9" s="389">
        <v>1</v>
      </c>
      <c r="B9" s="27" t="s">
        <v>55</v>
      </c>
      <c r="C9" s="621" t="s">
        <v>42</v>
      </c>
      <c r="D9" s="266"/>
      <c r="E9" s="267"/>
      <c r="F9" s="268"/>
      <c r="G9" s="269">
        <v>9583365</v>
      </c>
      <c r="H9" s="260">
        <f t="shared" ref="H9:H39" si="1">F9+G9</f>
        <v>9583365</v>
      </c>
    </row>
    <row r="10" spans="1:8" s="272" customFormat="1" x14ac:dyDescent="0.2">
      <c r="A10" s="389">
        <v>2</v>
      </c>
      <c r="B10" s="28" t="s">
        <v>56</v>
      </c>
      <c r="C10" s="621" t="s">
        <v>214</v>
      </c>
      <c r="D10" s="266">
        <v>758412.80000000005</v>
      </c>
      <c r="E10" s="267">
        <v>388070.12</v>
      </c>
      <c r="F10" s="268">
        <f t="shared" ref="F10:F69" si="2">D10+E10</f>
        <v>1146482.92</v>
      </c>
      <c r="G10" s="269">
        <v>9583365</v>
      </c>
      <c r="H10" s="260">
        <f t="shared" si="1"/>
        <v>10729847.92</v>
      </c>
    </row>
    <row r="11" spans="1:8" s="272" customFormat="1" x14ac:dyDescent="0.2">
      <c r="A11" s="389">
        <v>3</v>
      </c>
      <c r="B11" s="378" t="s">
        <v>57</v>
      </c>
      <c r="C11" s="621" t="s">
        <v>5</v>
      </c>
      <c r="D11" s="266">
        <v>1742286.4</v>
      </c>
      <c r="E11" s="267">
        <v>1149473.52</v>
      </c>
      <c r="F11" s="268">
        <f t="shared" si="2"/>
        <v>2891759.92</v>
      </c>
      <c r="G11" s="269">
        <v>15333384</v>
      </c>
      <c r="H11" s="260">
        <f t="shared" si="1"/>
        <v>18225143.920000002</v>
      </c>
    </row>
    <row r="12" spans="1:8" s="272" customFormat="1" x14ac:dyDescent="0.2">
      <c r="A12" s="389">
        <v>4</v>
      </c>
      <c r="B12" s="27" t="s">
        <v>58</v>
      </c>
      <c r="C12" s="621" t="s">
        <v>215</v>
      </c>
      <c r="D12" s="273">
        <v>395907.2</v>
      </c>
      <c r="E12" s="274">
        <v>0</v>
      </c>
      <c r="F12" s="275">
        <f t="shared" si="2"/>
        <v>395907.2</v>
      </c>
      <c r="G12" s="269">
        <v>9583365</v>
      </c>
      <c r="H12" s="260">
        <f t="shared" si="1"/>
        <v>9979272.1999999993</v>
      </c>
    </row>
    <row r="13" spans="1:8" s="272" customFormat="1" x14ac:dyDescent="0.2">
      <c r="A13" s="389">
        <v>5</v>
      </c>
      <c r="B13" s="27" t="s">
        <v>59</v>
      </c>
      <c r="C13" s="621" t="s">
        <v>8</v>
      </c>
      <c r="D13" s="273"/>
      <c r="E13" s="274"/>
      <c r="F13" s="275"/>
      <c r="G13" s="269">
        <v>9583365</v>
      </c>
      <c r="H13" s="260">
        <f t="shared" si="1"/>
        <v>9583365</v>
      </c>
    </row>
    <row r="14" spans="1:8" s="272" customFormat="1" x14ac:dyDescent="0.2">
      <c r="A14" s="389">
        <v>6</v>
      </c>
      <c r="B14" s="378" t="s">
        <v>60</v>
      </c>
      <c r="C14" s="621" t="s">
        <v>61</v>
      </c>
      <c r="D14" s="273">
        <v>3698244.8</v>
      </c>
      <c r="E14" s="274">
        <v>1439298.04</v>
      </c>
      <c r="F14" s="275">
        <f t="shared" si="2"/>
        <v>5137542.84</v>
      </c>
      <c r="G14" s="269">
        <v>20125066.5</v>
      </c>
      <c r="H14" s="260">
        <f t="shared" si="1"/>
        <v>25262609.34</v>
      </c>
    </row>
    <row r="15" spans="1:8" s="272" customFormat="1" x14ac:dyDescent="0.2">
      <c r="A15" s="389">
        <v>7</v>
      </c>
      <c r="B15" s="27" t="s">
        <v>62</v>
      </c>
      <c r="C15" s="621" t="s">
        <v>216</v>
      </c>
      <c r="D15" s="273">
        <v>1597873.6</v>
      </c>
      <c r="E15" s="274">
        <v>1031578.8</v>
      </c>
      <c r="F15" s="275">
        <f t="shared" si="2"/>
        <v>2629452.4000000004</v>
      </c>
      <c r="G15" s="269">
        <v>9583365</v>
      </c>
      <c r="H15" s="260">
        <f t="shared" si="1"/>
        <v>12212817.4</v>
      </c>
    </row>
    <row r="16" spans="1:8" s="272" customFormat="1" x14ac:dyDescent="0.2">
      <c r="A16" s="389">
        <v>8</v>
      </c>
      <c r="B16" s="378" t="s">
        <v>63</v>
      </c>
      <c r="C16" s="621" t="s">
        <v>17</v>
      </c>
      <c r="D16" s="273"/>
      <c r="E16" s="274"/>
      <c r="F16" s="275"/>
      <c r="G16" s="269">
        <v>9583365</v>
      </c>
      <c r="H16" s="260">
        <f t="shared" si="1"/>
        <v>9583365</v>
      </c>
    </row>
    <row r="17" spans="1:8" s="272" customFormat="1" x14ac:dyDescent="0.2">
      <c r="A17" s="389">
        <v>9</v>
      </c>
      <c r="B17" s="378" t="s">
        <v>64</v>
      </c>
      <c r="C17" s="621" t="s">
        <v>6</v>
      </c>
      <c r="D17" s="273">
        <v>388539.2</v>
      </c>
      <c r="E17" s="274">
        <v>243157.86</v>
      </c>
      <c r="F17" s="275">
        <f t="shared" si="2"/>
        <v>631697.06000000006</v>
      </c>
      <c r="G17" s="269">
        <v>4791682.5</v>
      </c>
      <c r="H17" s="260">
        <f t="shared" si="1"/>
        <v>5423379.5600000005</v>
      </c>
    </row>
    <row r="18" spans="1:8" s="272" customFormat="1" x14ac:dyDescent="0.2">
      <c r="A18" s="389">
        <v>10</v>
      </c>
      <c r="B18" s="378" t="s">
        <v>65</v>
      </c>
      <c r="C18" s="621" t="s">
        <v>18</v>
      </c>
      <c r="D18" s="273"/>
      <c r="E18" s="274"/>
      <c r="F18" s="275"/>
      <c r="G18" s="269">
        <v>9583365</v>
      </c>
      <c r="H18" s="260">
        <f t="shared" si="1"/>
        <v>9583365</v>
      </c>
    </row>
    <row r="19" spans="1:8" s="272" customFormat="1" x14ac:dyDescent="0.2">
      <c r="A19" s="389">
        <v>11</v>
      </c>
      <c r="B19" s="378" t="s">
        <v>66</v>
      </c>
      <c r="C19" s="621" t="s">
        <v>7</v>
      </c>
      <c r="D19" s="273"/>
      <c r="E19" s="274"/>
      <c r="F19" s="275"/>
      <c r="G19" s="269">
        <v>9583365</v>
      </c>
      <c r="H19" s="260">
        <f t="shared" si="1"/>
        <v>9583365</v>
      </c>
    </row>
    <row r="20" spans="1:8" s="272" customFormat="1" x14ac:dyDescent="0.2">
      <c r="A20" s="389">
        <v>12</v>
      </c>
      <c r="B20" s="378" t="s">
        <v>67</v>
      </c>
      <c r="C20" s="621" t="s">
        <v>19</v>
      </c>
      <c r="D20" s="273">
        <v>779043.2</v>
      </c>
      <c r="E20" s="274"/>
      <c r="F20" s="275">
        <f t="shared" si="2"/>
        <v>779043.2</v>
      </c>
      <c r="G20" s="269">
        <v>9583365</v>
      </c>
      <c r="H20" s="260">
        <f t="shared" si="1"/>
        <v>10362408.199999999</v>
      </c>
    </row>
    <row r="21" spans="1:8" s="272" customFormat="1" x14ac:dyDescent="0.2">
      <c r="A21" s="389">
        <v>13</v>
      </c>
      <c r="B21" s="378" t="s">
        <v>240</v>
      </c>
      <c r="C21" s="431" t="s">
        <v>241</v>
      </c>
      <c r="D21" s="273"/>
      <c r="E21" s="274"/>
      <c r="F21" s="275"/>
      <c r="G21" s="269"/>
      <c r="H21" s="260">
        <f t="shared" si="1"/>
        <v>0</v>
      </c>
    </row>
    <row r="22" spans="1:8" s="272" customFormat="1" x14ac:dyDescent="0.2">
      <c r="A22" s="389">
        <v>14</v>
      </c>
      <c r="B22" s="378" t="s">
        <v>68</v>
      </c>
      <c r="C22" s="621" t="s">
        <v>22</v>
      </c>
      <c r="D22" s="273"/>
      <c r="E22" s="274"/>
      <c r="F22" s="275"/>
      <c r="G22" s="269">
        <v>9583365</v>
      </c>
      <c r="H22" s="260">
        <f t="shared" si="1"/>
        <v>9583365</v>
      </c>
    </row>
    <row r="23" spans="1:8" s="272" customFormat="1" x14ac:dyDescent="0.2">
      <c r="A23" s="389">
        <v>15</v>
      </c>
      <c r="B23" s="378" t="s">
        <v>69</v>
      </c>
      <c r="C23" s="621" t="s">
        <v>10</v>
      </c>
      <c r="D23" s="273"/>
      <c r="E23" s="274"/>
      <c r="F23" s="275"/>
      <c r="G23" s="269">
        <v>9583365</v>
      </c>
      <c r="H23" s="260">
        <f t="shared" si="1"/>
        <v>9583365</v>
      </c>
    </row>
    <row r="24" spans="1:8" s="272" customFormat="1" x14ac:dyDescent="0.2">
      <c r="A24" s="389">
        <v>16</v>
      </c>
      <c r="B24" s="378" t="s">
        <v>70</v>
      </c>
      <c r="C24" s="621" t="s">
        <v>217</v>
      </c>
      <c r="D24" s="273">
        <v>924929.6</v>
      </c>
      <c r="E24" s="274">
        <v>650877.1</v>
      </c>
      <c r="F24" s="275">
        <f t="shared" si="2"/>
        <v>1575806.7</v>
      </c>
      <c r="G24" s="269">
        <v>9583365</v>
      </c>
      <c r="H24" s="260">
        <f t="shared" si="1"/>
        <v>11159171.699999999</v>
      </c>
    </row>
    <row r="25" spans="1:8" s="272" customFormat="1" x14ac:dyDescent="0.2">
      <c r="A25" s="389">
        <v>17</v>
      </c>
      <c r="B25" s="378" t="s">
        <v>71</v>
      </c>
      <c r="C25" s="621" t="s">
        <v>9</v>
      </c>
      <c r="D25" s="273">
        <v>2709950.4</v>
      </c>
      <c r="E25" s="274">
        <v>1959999.72</v>
      </c>
      <c r="F25" s="275">
        <f t="shared" si="2"/>
        <v>4669950.12</v>
      </c>
      <c r="G25" s="269">
        <v>15333384</v>
      </c>
      <c r="H25" s="260">
        <f t="shared" si="1"/>
        <v>20003334.120000001</v>
      </c>
    </row>
    <row r="26" spans="1:8" s="272" customFormat="1" x14ac:dyDescent="0.2">
      <c r="A26" s="389">
        <v>18</v>
      </c>
      <c r="B26" s="27" t="s">
        <v>72</v>
      </c>
      <c r="C26" s="621" t="s">
        <v>11</v>
      </c>
      <c r="D26" s="273">
        <v>289316.8</v>
      </c>
      <c r="E26" s="274">
        <v>233333.3</v>
      </c>
      <c r="F26" s="275">
        <f t="shared" si="2"/>
        <v>522650.1</v>
      </c>
      <c r="G26" s="269">
        <v>4791682.5</v>
      </c>
      <c r="H26" s="260">
        <f t="shared" si="1"/>
        <v>5314332.5999999996</v>
      </c>
    </row>
    <row r="27" spans="1:8" s="272" customFormat="1" x14ac:dyDescent="0.2">
      <c r="A27" s="389">
        <v>19</v>
      </c>
      <c r="B27" s="27" t="s">
        <v>73</v>
      </c>
      <c r="C27" s="621" t="s">
        <v>218</v>
      </c>
      <c r="D27" s="273">
        <v>735817.6</v>
      </c>
      <c r="E27" s="274">
        <v>471578.88</v>
      </c>
      <c r="F27" s="275">
        <f t="shared" si="2"/>
        <v>1207396.48</v>
      </c>
      <c r="G27" s="269">
        <v>9583365</v>
      </c>
      <c r="H27" s="260">
        <f t="shared" si="1"/>
        <v>10790761.48</v>
      </c>
    </row>
    <row r="28" spans="1:8" s="272" customFormat="1" x14ac:dyDescent="0.2">
      <c r="A28" s="389">
        <v>20</v>
      </c>
      <c r="B28" s="27" t="s">
        <v>74</v>
      </c>
      <c r="C28" s="621" t="s">
        <v>75</v>
      </c>
      <c r="D28" s="273">
        <v>1226035.2</v>
      </c>
      <c r="E28" s="274">
        <v>751578.84</v>
      </c>
      <c r="F28" s="275">
        <f t="shared" si="2"/>
        <v>1977614.04</v>
      </c>
      <c r="G28" s="269">
        <v>9583365</v>
      </c>
      <c r="H28" s="260">
        <f t="shared" si="1"/>
        <v>11560979.039999999</v>
      </c>
    </row>
    <row r="29" spans="1:8" s="272" customFormat="1" x14ac:dyDescent="0.2">
      <c r="A29" s="389">
        <v>21</v>
      </c>
      <c r="B29" s="27" t="s">
        <v>76</v>
      </c>
      <c r="C29" s="621" t="s">
        <v>38</v>
      </c>
      <c r="D29" s="273">
        <v>1023660.8</v>
      </c>
      <c r="E29" s="274">
        <v>1156841.94</v>
      </c>
      <c r="F29" s="275">
        <f t="shared" si="2"/>
        <v>2180502.7400000002</v>
      </c>
      <c r="G29" s="269">
        <v>15333384</v>
      </c>
      <c r="H29" s="260">
        <f t="shared" si="1"/>
        <v>17513886.740000002</v>
      </c>
    </row>
    <row r="30" spans="1:8" s="272" customFormat="1" x14ac:dyDescent="0.2">
      <c r="A30" s="389">
        <v>22</v>
      </c>
      <c r="B30" s="378" t="s">
        <v>77</v>
      </c>
      <c r="C30" s="621" t="s">
        <v>78</v>
      </c>
      <c r="D30" s="273"/>
      <c r="E30" s="274"/>
      <c r="F30" s="275"/>
      <c r="G30" s="269"/>
      <c r="H30" s="260">
        <f t="shared" si="1"/>
        <v>0</v>
      </c>
    </row>
    <row r="31" spans="1:8" s="272" customFormat="1" x14ac:dyDescent="0.2">
      <c r="A31" s="389">
        <v>23</v>
      </c>
      <c r="B31" s="378" t="s">
        <v>79</v>
      </c>
      <c r="C31" s="621" t="s">
        <v>80</v>
      </c>
      <c r="D31" s="273"/>
      <c r="E31" s="274"/>
      <c r="F31" s="275"/>
      <c r="G31" s="269"/>
      <c r="H31" s="260">
        <f t="shared" si="1"/>
        <v>0</v>
      </c>
    </row>
    <row r="32" spans="1:8" s="272" customFormat="1" x14ac:dyDescent="0.2">
      <c r="A32" s="389">
        <v>24</v>
      </c>
      <c r="B32" s="378" t="s">
        <v>81</v>
      </c>
      <c r="C32" s="621" t="s">
        <v>82</v>
      </c>
      <c r="D32" s="273"/>
      <c r="E32" s="274"/>
      <c r="F32" s="275"/>
      <c r="G32" s="269"/>
      <c r="H32" s="260">
        <f t="shared" si="1"/>
        <v>0</v>
      </c>
    </row>
    <row r="33" spans="1:8" s="272" customFormat="1" x14ac:dyDescent="0.2">
      <c r="A33" s="389">
        <v>25</v>
      </c>
      <c r="B33" s="27" t="s">
        <v>83</v>
      </c>
      <c r="C33" s="621" t="s">
        <v>84</v>
      </c>
      <c r="D33" s="273">
        <v>5915521.5999999996</v>
      </c>
      <c r="E33" s="274">
        <v>1974736.56</v>
      </c>
      <c r="F33" s="275">
        <f t="shared" si="2"/>
        <v>7890258.1600000001</v>
      </c>
      <c r="G33" s="269">
        <v>19166730</v>
      </c>
      <c r="H33" s="260">
        <f t="shared" si="1"/>
        <v>27056988.16</v>
      </c>
    </row>
    <row r="34" spans="1:8" s="272" customFormat="1" x14ac:dyDescent="0.2">
      <c r="A34" s="389">
        <v>26</v>
      </c>
      <c r="B34" s="378" t="s">
        <v>85</v>
      </c>
      <c r="C34" s="621" t="s">
        <v>86</v>
      </c>
      <c r="D34" s="273"/>
      <c r="E34" s="274">
        <v>1557192.76</v>
      </c>
      <c r="F34" s="275">
        <f t="shared" si="2"/>
        <v>1557192.76</v>
      </c>
      <c r="G34" s="269">
        <v>1858592</v>
      </c>
      <c r="H34" s="260">
        <f t="shared" si="1"/>
        <v>3415784.76</v>
      </c>
    </row>
    <row r="35" spans="1:8" s="272" customFormat="1" x14ac:dyDescent="0.2">
      <c r="A35" s="389">
        <v>27</v>
      </c>
      <c r="B35" s="28" t="s">
        <v>87</v>
      </c>
      <c r="C35" s="621" t="s">
        <v>88</v>
      </c>
      <c r="D35" s="273"/>
      <c r="E35" s="274"/>
      <c r="F35" s="275"/>
      <c r="G35" s="269"/>
      <c r="H35" s="260">
        <f t="shared" si="1"/>
        <v>0</v>
      </c>
    </row>
    <row r="36" spans="1:8" s="272" customFormat="1" x14ac:dyDescent="0.2">
      <c r="A36" s="389">
        <v>28</v>
      </c>
      <c r="B36" s="27" t="s">
        <v>89</v>
      </c>
      <c r="C36" s="621" t="s">
        <v>315</v>
      </c>
      <c r="D36" s="273"/>
      <c r="E36" s="274"/>
      <c r="F36" s="275"/>
      <c r="G36" s="269"/>
      <c r="H36" s="260">
        <f t="shared" si="1"/>
        <v>0</v>
      </c>
    </row>
    <row r="37" spans="1:8" s="272" customFormat="1" x14ac:dyDescent="0.2">
      <c r="A37" s="389">
        <v>29</v>
      </c>
      <c r="B37" s="28" t="s">
        <v>90</v>
      </c>
      <c r="C37" s="621" t="s">
        <v>39</v>
      </c>
      <c r="D37" s="273">
        <v>2041427.2</v>
      </c>
      <c r="E37" s="274">
        <v>1844561.14</v>
      </c>
      <c r="F37" s="275">
        <f t="shared" si="2"/>
        <v>3885988.34</v>
      </c>
      <c r="G37" s="269">
        <v>15333384</v>
      </c>
      <c r="H37" s="260">
        <f t="shared" si="1"/>
        <v>19219372.34</v>
      </c>
    </row>
    <row r="38" spans="1:8" s="272" customFormat="1" x14ac:dyDescent="0.2">
      <c r="A38" s="389">
        <v>30</v>
      </c>
      <c r="B38" s="27" t="s">
        <v>91</v>
      </c>
      <c r="C38" s="621" t="s">
        <v>37</v>
      </c>
      <c r="D38" s="273">
        <v>2557678.4</v>
      </c>
      <c r="E38" s="274">
        <v>1670175.2</v>
      </c>
      <c r="F38" s="275">
        <f t="shared" si="2"/>
        <v>4227853.5999999996</v>
      </c>
      <c r="G38" s="269">
        <v>14375047.5</v>
      </c>
      <c r="H38" s="260">
        <f t="shared" si="1"/>
        <v>18602901.100000001</v>
      </c>
    </row>
    <row r="39" spans="1:8" s="272" customFormat="1" x14ac:dyDescent="0.2">
      <c r="A39" s="389">
        <v>31</v>
      </c>
      <c r="B39" s="28" t="s">
        <v>92</v>
      </c>
      <c r="C39" s="621" t="s">
        <v>16</v>
      </c>
      <c r="D39" s="273">
        <v>435203.2</v>
      </c>
      <c r="E39" s="274">
        <v>356140.3</v>
      </c>
      <c r="F39" s="275">
        <f t="shared" si="2"/>
        <v>791343.5</v>
      </c>
      <c r="G39" s="269">
        <v>9583365</v>
      </c>
      <c r="H39" s="260">
        <f t="shared" si="1"/>
        <v>10374708.5</v>
      </c>
    </row>
    <row r="40" spans="1:8" s="272" customFormat="1" x14ac:dyDescent="0.2">
      <c r="A40" s="389">
        <v>32</v>
      </c>
      <c r="B40" s="378" t="s">
        <v>93</v>
      </c>
      <c r="C40" s="621" t="s">
        <v>21</v>
      </c>
      <c r="D40" s="273">
        <v>1469670.3999999999</v>
      </c>
      <c r="E40" s="274">
        <v>1095438.44</v>
      </c>
      <c r="F40" s="275">
        <f t="shared" si="2"/>
        <v>2565108.84</v>
      </c>
      <c r="G40" s="269">
        <v>14375047.5</v>
      </c>
      <c r="H40" s="260">
        <f t="shared" ref="H40:H70" si="3">F40+G40</f>
        <v>16940156.34</v>
      </c>
    </row>
    <row r="41" spans="1:8" s="272" customFormat="1" x14ac:dyDescent="0.2">
      <c r="A41" s="389">
        <v>33</v>
      </c>
      <c r="B41" s="28" t="s">
        <v>94</v>
      </c>
      <c r="C41" s="621" t="s">
        <v>24</v>
      </c>
      <c r="D41" s="273"/>
      <c r="E41" s="274"/>
      <c r="F41" s="275"/>
      <c r="G41" s="269">
        <v>9583365</v>
      </c>
      <c r="H41" s="260">
        <f t="shared" si="3"/>
        <v>9583365</v>
      </c>
    </row>
    <row r="42" spans="1:8" s="272" customFormat="1" x14ac:dyDescent="0.2">
      <c r="A42" s="389">
        <v>34</v>
      </c>
      <c r="B42" s="27" t="s">
        <v>95</v>
      </c>
      <c r="C42" s="621" t="s">
        <v>219</v>
      </c>
      <c r="D42" s="273">
        <v>1745724.8</v>
      </c>
      <c r="E42" s="274">
        <v>1299298.06</v>
      </c>
      <c r="F42" s="275">
        <f t="shared" si="2"/>
        <v>3045022.8600000003</v>
      </c>
      <c r="G42" s="269">
        <v>9583365</v>
      </c>
      <c r="H42" s="260">
        <f t="shared" si="3"/>
        <v>12628387.859999999</v>
      </c>
    </row>
    <row r="43" spans="1:8" s="272" customFormat="1" x14ac:dyDescent="0.2">
      <c r="A43" s="389">
        <v>35</v>
      </c>
      <c r="B43" s="31" t="s">
        <v>96</v>
      </c>
      <c r="C43" s="621" t="s">
        <v>220</v>
      </c>
      <c r="D43" s="273"/>
      <c r="E43" s="274"/>
      <c r="F43" s="275"/>
      <c r="G43" s="269">
        <v>9583365</v>
      </c>
      <c r="H43" s="260">
        <f t="shared" si="3"/>
        <v>9583365</v>
      </c>
    </row>
    <row r="44" spans="1:8" s="272" customFormat="1" x14ac:dyDescent="0.2">
      <c r="A44" s="389">
        <v>36</v>
      </c>
      <c r="B44" s="27" t="s">
        <v>97</v>
      </c>
      <c r="C44" s="621" t="s">
        <v>221</v>
      </c>
      <c r="D44" s="273">
        <v>338928</v>
      </c>
      <c r="E44" s="274">
        <v>206315.76</v>
      </c>
      <c r="F44" s="275">
        <f t="shared" si="2"/>
        <v>545243.76</v>
      </c>
      <c r="G44" s="269">
        <v>9583365</v>
      </c>
      <c r="H44" s="260">
        <f t="shared" si="3"/>
        <v>10128608.76</v>
      </c>
    </row>
    <row r="45" spans="1:8" s="272" customFormat="1" x14ac:dyDescent="0.2">
      <c r="A45" s="389">
        <v>37</v>
      </c>
      <c r="B45" s="27" t="s">
        <v>98</v>
      </c>
      <c r="C45" s="622" t="s">
        <v>23</v>
      </c>
      <c r="D45" s="273"/>
      <c r="E45" s="274"/>
      <c r="F45" s="275"/>
      <c r="G45" s="269">
        <v>9583365</v>
      </c>
      <c r="H45" s="260">
        <f t="shared" si="3"/>
        <v>9583365</v>
      </c>
    </row>
    <row r="46" spans="1:8" s="272" customFormat="1" x14ac:dyDescent="0.2">
      <c r="A46" s="389">
        <v>38</v>
      </c>
      <c r="B46" s="378" t="s">
        <v>99</v>
      </c>
      <c r="C46" s="621" t="s">
        <v>20</v>
      </c>
      <c r="D46" s="273"/>
      <c r="E46" s="274"/>
      <c r="F46" s="275"/>
      <c r="G46" s="269">
        <v>9583365</v>
      </c>
      <c r="H46" s="260">
        <f t="shared" si="3"/>
        <v>9583365</v>
      </c>
    </row>
    <row r="47" spans="1:8" s="272" customFormat="1" x14ac:dyDescent="0.2">
      <c r="A47" s="389">
        <v>39</v>
      </c>
      <c r="B47" s="28" t="s">
        <v>100</v>
      </c>
      <c r="C47" s="621" t="s">
        <v>101</v>
      </c>
      <c r="D47" s="273"/>
      <c r="E47" s="274"/>
      <c r="F47" s="275"/>
      <c r="G47" s="269"/>
      <c r="H47" s="260">
        <f t="shared" si="3"/>
        <v>0</v>
      </c>
    </row>
    <row r="48" spans="1:8" s="272" customFormat="1" x14ac:dyDescent="0.2">
      <c r="A48" s="389">
        <v>40</v>
      </c>
      <c r="B48" s="378" t="s">
        <v>102</v>
      </c>
      <c r="C48" s="621" t="s">
        <v>103</v>
      </c>
      <c r="D48" s="273">
        <v>1853297.6</v>
      </c>
      <c r="E48" s="274">
        <v>1520350.66</v>
      </c>
      <c r="F48" s="275">
        <f t="shared" si="2"/>
        <v>3373648.26</v>
      </c>
      <c r="G48" s="269">
        <v>15333384</v>
      </c>
      <c r="H48" s="260">
        <f t="shared" si="3"/>
        <v>18707032.259999998</v>
      </c>
    </row>
    <row r="49" spans="1:8" s="272" customFormat="1" x14ac:dyDescent="0.2">
      <c r="A49" s="389">
        <v>41</v>
      </c>
      <c r="B49" s="27" t="s">
        <v>104</v>
      </c>
      <c r="C49" s="621" t="s">
        <v>226</v>
      </c>
      <c r="D49" s="273">
        <v>489235.20000000001</v>
      </c>
      <c r="E49" s="274">
        <v>663157.80000000005</v>
      </c>
      <c r="F49" s="275">
        <f t="shared" si="2"/>
        <v>1152393</v>
      </c>
      <c r="G49" s="269">
        <v>9583365</v>
      </c>
      <c r="H49" s="260">
        <f t="shared" si="3"/>
        <v>10735758</v>
      </c>
    </row>
    <row r="50" spans="1:8" s="272" customFormat="1" x14ac:dyDescent="0.2">
      <c r="A50" s="389">
        <v>42</v>
      </c>
      <c r="B50" s="27" t="s">
        <v>105</v>
      </c>
      <c r="C50" s="621" t="s">
        <v>2</v>
      </c>
      <c r="D50" s="273">
        <v>1939257.6</v>
      </c>
      <c r="E50" s="274">
        <v>1692280.46</v>
      </c>
      <c r="F50" s="275">
        <f t="shared" si="2"/>
        <v>3631538.06</v>
      </c>
      <c r="G50" s="269">
        <v>19166730</v>
      </c>
      <c r="H50" s="260">
        <f t="shared" si="3"/>
        <v>22798268.059999999</v>
      </c>
    </row>
    <row r="51" spans="1:8" s="272" customFormat="1" x14ac:dyDescent="0.2">
      <c r="A51" s="389">
        <v>43</v>
      </c>
      <c r="B51" s="378" t="s">
        <v>106</v>
      </c>
      <c r="C51" s="621" t="s">
        <v>3</v>
      </c>
      <c r="D51" s="273"/>
      <c r="E51" s="274"/>
      <c r="F51" s="275"/>
      <c r="G51" s="269">
        <v>9583365</v>
      </c>
      <c r="H51" s="260">
        <f t="shared" si="3"/>
        <v>9583365</v>
      </c>
    </row>
    <row r="52" spans="1:8" s="272" customFormat="1" x14ac:dyDescent="0.2">
      <c r="A52" s="389">
        <v>44</v>
      </c>
      <c r="B52" s="378" t="s">
        <v>107</v>
      </c>
      <c r="C52" s="621" t="s">
        <v>222</v>
      </c>
      <c r="D52" s="273"/>
      <c r="E52" s="274"/>
      <c r="F52" s="275"/>
      <c r="G52" s="269">
        <v>9583365</v>
      </c>
      <c r="H52" s="260">
        <f t="shared" si="3"/>
        <v>9583365</v>
      </c>
    </row>
    <row r="53" spans="1:8" s="272" customFormat="1" x14ac:dyDescent="0.2">
      <c r="A53" s="389">
        <v>45</v>
      </c>
      <c r="B53" s="28" t="s">
        <v>108</v>
      </c>
      <c r="C53" s="621" t="s">
        <v>0</v>
      </c>
      <c r="D53" s="273">
        <v>668032</v>
      </c>
      <c r="E53" s="274">
        <v>967719.16</v>
      </c>
      <c r="F53" s="275">
        <f t="shared" si="2"/>
        <v>1635751.1600000001</v>
      </c>
      <c r="G53" s="269">
        <v>9583365</v>
      </c>
      <c r="H53" s="260">
        <f t="shared" si="3"/>
        <v>11219116.16</v>
      </c>
    </row>
    <row r="54" spans="1:8" s="272" customFormat="1" x14ac:dyDescent="0.2">
      <c r="A54" s="389">
        <v>46</v>
      </c>
      <c r="B54" s="378" t="s">
        <v>109</v>
      </c>
      <c r="C54" s="621" t="s">
        <v>4</v>
      </c>
      <c r="D54" s="273">
        <v>245108.8</v>
      </c>
      <c r="E54" s="274"/>
      <c r="F54" s="275">
        <f t="shared" si="2"/>
        <v>245108.8</v>
      </c>
      <c r="G54" s="269">
        <v>9583365</v>
      </c>
      <c r="H54" s="260">
        <f t="shared" si="3"/>
        <v>9828473.8000000007</v>
      </c>
    </row>
    <row r="55" spans="1:8" s="272" customFormat="1" x14ac:dyDescent="0.2">
      <c r="A55" s="389">
        <v>47</v>
      </c>
      <c r="B55" s="28" t="s">
        <v>110</v>
      </c>
      <c r="C55" s="621" t="s">
        <v>1</v>
      </c>
      <c r="D55" s="273">
        <v>456324.8</v>
      </c>
      <c r="E55" s="274">
        <v>277543.82</v>
      </c>
      <c r="F55" s="275">
        <f t="shared" si="2"/>
        <v>733868.62</v>
      </c>
      <c r="G55" s="269">
        <v>9583365</v>
      </c>
      <c r="H55" s="260">
        <f t="shared" si="3"/>
        <v>10317233.619999999</v>
      </c>
    </row>
    <row r="56" spans="1:8" s="272" customFormat="1" x14ac:dyDescent="0.2">
      <c r="A56" s="389">
        <v>48</v>
      </c>
      <c r="B56" s="378" t="s">
        <v>111</v>
      </c>
      <c r="C56" s="621" t="s">
        <v>223</v>
      </c>
      <c r="D56" s="273">
        <v>683750.40000000002</v>
      </c>
      <c r="E56" s="274"/>
      <c r="F56" s="275">
        <f t="shared" si="2"/>
        <v>683750.40000000002</v>
      </c>
      <c r="G56" s="269">
        <v>9583365</v>
      </c>
      <c r="H56" s="260">
        <f t="shared" si="3"/>
        <v>10267115.4</v>
      </c>
    </row>
    <row r="57" spans="1:8" s="272" customFormat="1" x14ac:dyDescent="0.2">
      <c r="A57" s="389">
        <v>49</v>
      </c>
      <c r="B57" s="378" t="s">
        <v>112</v>
      </c>
      <c r="C57" s="621" t="s">
        <v>25</v>
      </c>
      <c r="D57" s="273">
        <v>2280641.6</v>
      </c>
      <c r="E57" s="274">
        <v>1935438.32</v>
      </c>
      <c r="F57" s="275">
        <f t="shared" si="2"/>
        <v>4216079.92</v>
      </c>
      <c r="G57" s="269">
        <v>14375047.5</v>
      </c>
      <c r="H57" s="260">
        <f t="shared" si="3"/>
        <v>18591127.420000002</v>
      </c>
    </row>
    <row r="58" spans="1:8" s="272" customFormat="1" x14ac:dyDescent="0.2">
      <c r="A58" s="389">
        <v>50</v>
      </c>
      <c r="B58" s="378" t="s">
        <v>113</v>
      </c>
      <c r="C58" s="621" t="s">
        <v>224</v>
      </c>
      <c r="D58" s="273">
        <v>382644.8</v>
      </c>
      <c r="E58" s="274"/>
      <c r="F58" s="275">
        <f t="shared" si="2"/>
        <v>382644.8</v>
      </c>
      <c r="G58" s="269">
        <v>9583365</v>
      </c>
      <c r="H58" s="260">
        <f t="shared" si="3"/>
        <v>9966009.8000000007</v>
      </c>
    </row>
    <row r="59" spans="1:8" s="272" customFormat="1" x14ac:dyDescent="0.2">
      <c r="A59" s="389">
        <v>51</v>
      </c>
      <c r="B59" s="378" t="s">
        <v>228</v>
      </c>
      <c r="C59" s="621" t="s">
        <v>227</v>
      </c>
      <c r="D59" s="273"/>
      <c r="E59" s="274"/>
      <c r="F59" s="275"/>
      <c r="G59" s="269"/>
      <c r="H59" s="260">
        <f t="shared" si="3"/>
        <v>0</v>
      </c>
    </row>
    <row r="60" spans="1:8" s="272" customFormat="1" x14ac:dyDescent="0.2">
      <c r="A60" s="389">
        <v>52</v>
      </c>
      <c r="B60" s="378" t="s">
        <v>242</v>
      </c>
      <c r="C60" s="431" t="s">
        <v>243</v>
      </c>
      <c r="D60" s="273"/>
      <c r="E60" s="274"/>
      <c r="F60" s="275"/>
      <c r="G60" s="269"/>
      <c r="H60" s="260">
        <f t="shared" si="3"/>
        <v>0</v>
      </c>
    </row>
    <row r="61" spans="1:8" s="272" customFormat="1" x14ac:dyDescent="0.2">
      <c r="A61" s="389">
        <v>53</v>
      </c>
      <c r="B61" s="378" t="s">
        <v>114</v>
      </c>
      <c r="C61" s="621" t="s">
        <v>52</v>
      </c>
      <c r="D61" s="273"/>
      <c r="E61" s="274"/>
      <c r="F61" s="275"/>
      <c r="G61" s="269"/>
      <c r="H61" s="260">
        <f t="shared" si="3"/>
        <v>0</v>
      </c>
    </row>
    <row r="62" spans="1:8" s="272" customFormat="1" x14ac:dyDescent="0.2">
      <c r="A62" s="389">
        <v>54</v>
      </c>
      <c r="B62" s="28" t="s">
        <v>115</v>
      </c>
      <c r="C62" s="621" t="s">
        <v>244</v>
      </c>
      <c r="D62" s="273"/>
      <c r="E62" s="274"/>
      <c r="F62" s="275"/>
      <c r="G62" s="269"/>
      <c r="H62" s="260">
        <f t="shared" si="3"/>
        <v>0</v>
      </c>
    </row>
    <row r="63" spans="1:8" s="272" customFormat="1" x14ac:dyDescent="0.2">
      <c r="A63" s="389">
        <v>55</v>
      </c>
      <c r="B63" s="27" t="s">
        <v>116</v>
      </c>
      <c r="C63" s="621" t="s">
        <v>117</v>
      </c>
      <c r="D63" s="273"/>
      <c r="E63" s="274"/>
      <c r="F63" s="275"/>
      <c r="G63" s="269"/>
      <c r="H63" s="260">
        <f t="shared" si="3"/>
        <v>0</v>
      </c>
    </row>
    <row r="64" spans="1:8" s="272" customFormat="1" x14ac:dyDescent="0.2">
      <c r="A64" s="389">
        <v>56</v>
      </c>
      <c r="B64" s="28" t="s">
        <v>118</v>
      </c>
      <c r="C64" s="621" t="s">
        <v>245</v>
      </c>
      <c r="D64" s="273"/>
      <c r="E64" s="274">
        <v>1191227.8999999999</v>
      </c>
      <c r="F64" s="275">
        <f t="shared" si="2"/>
        <v>1191227.8999999999</v>
      </c>
      <c r="G64" s="269"/>
      <c r="H64" s="260">
        <f t="shared" si="3"/>
        <v>1191227.8999999999</v>
      </c>
    </row>
    <row r="65" spans="1:8" s="272" customFormat="1" x14ac:dyDescent="0.2">
      <c r="A65" s="389">
        <v>57</v>
      </c>
      <c r="B65" s="378" t="s">
        <v>119</v>
      </c>
      <c r="C65" s="621" t="s">
        <v>280</v>
      </c>
      <c r="D65" s="273"/>
      <c r="E65" s="274"/>
      <c r="F65" s="275"/>
      <c r="G65" s="269"/>
      <c r="H65" s="260">
        <f t="shared" si="3"/>
        <v>0</v>
      </c>
    </row>
    <row r="66" spans="1:8" s="272" customFormat="1" ht="24" x14ac:dyDescent="0.2">
      <c r="A66" s="389">
        <v>58</v>
      </c>
      <c r="B66" s="27" t="s">
        <v>120</v>
      </c>
      <c r="C66" s="621" t="s">
        <v>246</v>
      </c>
      <c r="D66" s="273"/>
      <c r="E66" s="274"/>
      <c r="F66" s="275"/>
      <c r="G66" s="269"/>
      <c r="H66" s="260">
        <f t="shared" si="3"/>
        <v>0</v>
      </c>
    </row>
    <row r="67" spans="1:8" s="272" customFormat="1" ht="24" x14ac:dyDescent="0.2">
      <c r="A67" s="389">
        <v>59</v>
      </c>
      <c r="B67" s="27" t="s">
        <v>121</v>
      </c>
      <c r="C67" s="621" t="s">
        <v>247</v>
      </c>
      <c r="D67" s="273"/>
      <c r="E67" s="274"/>
      <c r="F67" s="275"/>
      <c r="G67" s="269"/>
      <c r="H67" s="260">
        <f t="shared" si="3"/>
        <v>0</v>
      </c>
    </row>
    <row r="68" spans="1:8" s="272" customFormat="1" x14ac:dyDescent="0.2">
      <c r="A68" s="389">
        <v>60</v>
      </c>
      <c r="B68" s="28" t="s">
        <v>122</v>
      </c>
      <c r="C68" s="621" t="s">
        <v>248</v>
      </c>
      <c r="D68" s="273">
        <v>1750145.6</v>
      </c>
      <c r="E68" s="274">
        <v>1987017.26</v>
      </c>
      <c r="F68" s="275">
        <f t="shared" si="2"/>
        <v>3737162.8600000003</v>
      </c>
      <c r="G68" s="269"/>
      <c r="H68" s="260">
        <f t="shared" si="3"/>
        <v>3737162.8600000003</v>
      </c>
    </row>
    <row r="69" spans="1:8" s="272" customFormat="1" x14ac:dyDescent="0.2">
      <c r="A69" s="389">
        <v>61</v>
      </c>
      <c r="B69" s="28" t="s">
        <v>123</v>
      </c>
      <c r="C69" s="621" t="s">
        <v>51</v>
      </c>
      <c r="D69" s="273">
        <v>1046256</v>
      </c>
      <c r="E69" s="274">
        <v>2259648.7999999998</v>
      </c>
      <c r="F69" s="275">
        <f t="shared" si="2"/>
        <v>3305904.8</v>
      </c>
      <c r="G69" s="269"/>
      <c r="H69" s="260">
        <f t="shared" si="3"/>
        <v>3305904.8</v>
      </c>
    </row>
    <row r="70" spans="1:8" s="272" customFormat="1" x14ac:dyDescent="0.2">
      <c r="A70" s="389">
        <v>62</v>
      </c>
      <c r="B70" s="28" t="s">
        <v>124</v>
      </c>
      <c r="C70" s="621" t="s">
        <v>249</v>
      </c>
      <c r="D70" s="273">
        <v>2463859.2000000002</v>
      </c>
      <c r="E70" s="274"/>
      <c r="F70" s="275">
        <f t="shared" ref="F70:F130" si="4">D70+E70</f>
        <v>2463859.2000000002</v>
      </c>
      <c r="G70" s="269"/>
      <c r="H70" s="260">
        <f t="shared" si="3"/>
        <v>2463859.2000000002</v>
      </c>
    </row>
    <row r="71" spans="1:8" s="272" customFormat="1" ht="15.75" customHeight="1" x14ac:dyDescent="0.2">
      <c r="A71" s="389">
        <v>63</v>
      </c>
      <c r="B71" s="28" t="s">
        <v>125</v>
      </c>
      <c r="C71" s="621" t="s">
        <v>250</v>
      </c>
      <c r="D71" s="273"/>
      <c r="E71" s="274"/>
      <c r="F71" s="275"/>
      <c r="G71" s="269"/>
      <c r="H71" s="260">
        <f t="shared" ref="H71:H102" si="5">F71+G71</f>
        <v>0</v>
      </c>
    </row>
    <row r="72" spans="1:8" s="272" customFormat="1" ht="15.75" customHeight="1" x14ac:dyDescent="0.2">
      <c r="A72" s="389">
        <v>64</v>
      </c>
      <c r="B72" s="27" t="s">
        <v>126</v>
      </c>
      <c r="C72" s="621" t="s">
        <v>251</v>
      </c>
      <c r="D72" s="273"/>
      <c r="E72" s="274"/>
      <c r="F72" s="275"/>
      <c r="G72" s="269"/>
      <c r="H72" s="260">
        <f t="shared" si="5"/>
        <v>0</v>
      </c>
    </row>
    <row r="73" spans="1:8" s="272" customFormat="1" ht="15.75" customHeight="1" x14ac:dyDescent="0.2">
      <c r="A73" s="389">
        <v>65</v>
      </c>
      <c r="B73" s="28" t="s">
        <v>127</v>
      </c>
      <c r="C73" s="621" t="s">
        <v>252</v>
      </c>
      <c r="D73" s="273"/>
      <c r="E73" s="274"/>
      <c r="F73" s="275"/>
      <c r="G73" s="269"/>
      <c r="H73" s="260">
        <f t="shared" si="5"/>
        <v>0</v>
      </c>
    </row>
    <row r="74" spans="1:8" s="272" customFormat="1" ht="15.75" customHeight="1" x14ac:dyDescent="0.2">
      <c r="A74" s="389">
        <v>66</v>
      </c>
      <c r="B74" s="28" t="s">
        <v>128</v>
      </c>
      <c r="C74" s="621" t="s">
        <v>253</v>
      </c>
      <c r="D74" s="273"/>
      <c r="E74" s="274"/>
      <c r="F74" s="275"/>
      <c r="G74" s="269"/>
      <c r="H74" s="260">
        <f t="shared" si="5"/>
        <v>0</v>
      </c>
    </row>
    <row r="75" spans="1:8" s="272" customFormat="1" ht="15.75" customHeight="1" x14ac:dyDescent="0.2">
      <c r="A75" s="389">
        <v>67</v>
      </c>
      <c r="B75" s="27" t="s">
        <v>129</v>
      </c>
      <c r="C75" s="621" t="s">
        <v>254</v>
      </c>
      <c r="D75" s="273"/>
      <c r="E75" s="274"/>
      <c r="F75" s="275"/>
      <c r="G75" s="269"/>
      <c r="H75" s="260">
        <f t="shared" si="5"/>
        <v>0</v>
      </c>
    </row>
    <row r="76" spans="1:8" s="272" customFormat="1" ht="15.75" customHeight="1" x14ac:dyDescent="0.2">
      <c r="A76" s="389">
        <v>68</v>
      </c>
      <c r="B76" s="27" t="s">
        <v>130</v>
      </c>
      <c r="C76" s="621" t="s">
        <v>255</v>
      </c>
      <c r="D76" s="273"/>
      <c r="E76" s="274"/>
      <c r="F76" s="275"/>
      <c r="G76" s="269"/>
      <c r="H76" s="260">
        <f t="shared" si="5"/>
        <v>0</v>
      </c>
    </row>
    <row r="77" spans="1:8" s="272" customFormat="1" ht="15.75" customHeight="1" x14ac:dyDescent="0.2">
      <c r="A77" s="389">
        <v>69</v>
      </c>
      <c r="B77" s="27" t="s">
        <v>131</v>
      </c>
      <c r="C77" s="621" t="s">
        <v>256</v>
      </c>
      <c r="D77" s="273"/>
      <c r="E77" s="274"/>
      <c r="F77" s="275"/>
      <c r="G77" s="269"/>
      <c r="H77" s="260">
        <f t="shared" si="5"/>
        <v>0</v>
      </c>
    </row>
    <row r="78" spans="1:8" s="272" customFormat="1" x14ac:dyDescent="0.2">
      <c r="A78" s="389">
        <v>70</v>
      </c>
      <c r="B78" s="378" t="s">
        <v>132</v>
      </c>
      <c r="C78" s="621" t="s">
        <v>133</v>
      </c>
      <c r="D78" s="273">
        <v>1258454.3999999999</v>
      </c>
      <c r="E78" s="274"/>
      <c r="F78" s="275">
        <f t="shared" si="4"/>
        <v>1258454.3999999999</v>
      </c>
      <c r="G78" s="269">
        <v>14375047.5</v>
      </c>
      <c r="H78" s="260">
        <f t="shared" si="5"/>
        <v>15633501.9</v>
      </c>
    </row>
    <row r="79" spans="1:8" s="272" customFormat="1" x14ac:dyDescent="0.2">
      <c r="A79" s="389">
        <v>71</v>
      </c>
      <c r="B79" s="27" t="s">
        <v>134</v>
      </c>
      <c r="C79" s="621" t="s">
        <v>257</v>
      </c>
      <c r="D79" s="273">
        <v>3363737.6000000001</v>
      </c>
      <c r="E79" s="274">
        <v>2507718.94</v>
      </c>
      <c r="F79" s="275">
        <f t="shared" si="4"/>
        <v>5871456.54</v>
      </c>
      <c r="G79" s="269">
        <v>28750095</v>
      </c>
      <c r="H79" s="260">
        <f t="shared" si="5"/>
        <v>34621551.539999999</v>
      </c>
    </row>
    <row r="80" spans="1:8" s="272" customFormat="1" x14ac:dyDescent="0.2">
      <c r="A80" s="389">
        <v>72</v>
      </c>
      <c r="B80" s="378" t="s">
        <v>135</v>
      </c>
      <c r="C80" s="621" t="s">
        <v>34</v>
      </c>
      <c r="D80" s="273">
        <v>1909785.6000000001</v>
      </c>
      <c r="E80" s="274">
        <v>1181403.3400000001</v>
      </c>
      <c r="F80" s="275">
        <f t="shared" si="4"/>
        <v>3091188.9400000004</v>
      </c>
      <c r="G80" s="269">
        <v>9583365</v>
      </c>
      <c r="H80" s="260">
        <f t="shared" si="5"/>
        <v>12674553.940000001</v>
      </c>
    </row>
    <row r="81" spans="1:8" s="272" customFormat="1" x14ac:dyDescent="0.2">
      <c r="A81" s="389">
        <v>73</v>
      </c>
      <c r="B81" s="27" t="s">
        <v>136</v>
      </c>
      <c r="C81" s="621" t="s">
        <v>36</v>
      </c>
      <c r="D81" s="273">
        <v>457307.2</v>
      </c>
      <c r="E81" s="274"/>
      <c r="F81" s="275">
        <f t="shared" si="4"/>
        <v>457307.2</v>
      </c>
      <c r="G81" s="269">
        <v>14375047.5</v>
      </c>
      <c r="H81" s="260">
        <f t="shared" si="5"/>
        <v>14832354.699999999</v>
      </c>
    </row>
    <row r="82" spans="1:8" s="272" customFormat="1" x14ac:dyDescent="0.2">
      <c r="A82" s="389">
        <v>74</v>
      </c>
      <c r="B82" s="27" t="s">
        <v>137</v>
      </c>
      <c r="C82" s="621" t="s">
        <v>35</v>
      </c>
      <c r="D82" s="273">
        <v>3172169.6</v>
      </c>
      <c r="E82" s="274">
        <v>1660350.64</v>
      </c>
      <c r="F82" s="275">
        <f t="shared" si="4"/>
        <v>4832520.24</v>
      </c>
      <c r="G82" s="269">
        <v>14375047.5</v>
      </c>
      <c r="H82" s="260">
        <f t="shared" si="5"/>
        <v>19207567.740000002</v>
      </c>
    </row>
    <row r="83" spans="1:8" s="272" customFormat="1" x14ac:dyDescent="0.2">
      <c r="A83" s="389">
        <v>75</v>
      </c>
      <c r="B83" s="27" t="s">
        <v>138</v>
      </c>
      <c r="C83" s="621" t="s">
        <v>50</v>
      </c>
      <c r="D83" s="273"/>
      <c r="E83" s="274">
        <v>1070877.04</v>
      </c>
      <c r="F83" s="275">
        <f t="shared" si="4"/>
        <v>1070877.04</v>
      </c>
      <c r="G83" s="269">
        <v>11383876</v>
      </c>
      <c r="H83" s="260">
        <f t="shared" si="5"/>
        <v>12454753.039999999</v>
      </c>
    </row>
    <row r="84" spans="1:8" s="272" customFormat="1" x14ac:dyDescent="0.2">
      <c r="A84" s="389">
        <v>76</v>
      </c>
      <c r="B84" s="27" t="s">
        <v>139</v>
      </c>
      <c r="C84" s="621" t="s">
        <v>236</v>
      </c>
      <c r="D84" s="273">
        <v>2559643.2000000002</v>
      </c>
      <c r="E84" s="274"/>
      <c r="F84" s="275">
        <f t="shared" si="4"/>
        <v>2559643.2000000002</v>
      </c>
      <c r="G84" s="269">
        <v>15333384</v>
      </c>
      <c r="H84" s="260">
        <f t="shared" si="5"/>
        <v>17893027.199999999</v>
      </c>
    </row>
    <row r="85" spans="1:8" s="272" customFormat="1" x14ac:dyDescent="0.2">
      <c r="A85" s="389">
        <v>77</v>
      </c>
      <c r="B85" s="27" t="s">
        <v>140</v>
      </c>
      <c r="C85" s="431" t="s">
        <v>302</v>
      </c>
      <c r="D85" s="273"/>
      <c r="E85" s="274"/>
      <c r="F85" s="275"/>
      <c r="G85" s="269"/>
      <c r="H85" s="260">
        <f t="shared" si="5"/>
        <v>0</v>
      </c>
    </row>
    <row r="86" spans="1:8" s="272" customFormat="1" x14ac:dyDescent="0.2">
      <c r="A86" s="389">
        <v>78</v>
      </c>
      <c r="B86" s="28" t="s">
        <v>141</v>
      </c>
      <c r="C86" s="431" t="s">
        <v>270</v>
      </c>
      <c r="D86" s="273"/>
      <c r="E86" s="274"/>
      <c r="F86" s="275"/>
      <c r="G86" s="269"/>
      <c r="H86" s="260">
        <f t="shared" si="5"/>
        <v>0</v>
      </c>
    </row>
    <row r="87" spans="1:8" s="272" customFormat="1" ht="24" x14ac:dyDescent="0.2">
      <c r="A87" s="441">
        <v>79</v>
      </c>
      <c r="B87" s="529" t="s">
        <v>142</v>
      </c>
      <c r="C87" s="623" t="s">
        <v>258</v>
      </c>
      <c r="D87" s="273"/>
      <c r="E87" s="274"/>
      <c r="F87" s="275"/>
      <c r="G87" s="269"/>
      <c r="H87" s="260">
        <f t="shared" si="5"/>
        <v>0</v>
      </c>
    </row>
    <row r="88" spans="1:8" s="272" customFormat="1" ht="36" x14ac:dyDescent="0.2">
      <c r="A88" s="441"/>
      <c r="B88" s="530"/>
      <c r="C88" s="431" t="s">
        <v>300</v>
      </c>
      <c r="D88" s="273"/>
      <c r="E88" s="274"/>
      <c r="F88" s="275"/>
      <c r="G88" s="269"/>
      <c r="H88" s="260">
        <f t="shared" si="5"/>
        <v>0</v>
      </c>
    </row>
    <row r="89" spans="1:8" s="272" customFormat="1" ht="16.5" customHeight="1" x14ac:dyDescent="0.2">
      <c r="A89" s="441"/>
      <c r="B89" s="530"/>
      <c r="C89" s="431" t="s">
        <v>259</v>
      </c>
      <c r="D89" s="273"/>
      <c r="E89" s="274"/>
      <c r="F89" s="275"/>
      <c r="G89" s="269"/>
      <c r="H89" s="260">
        <f t="shared" si="5"/>
        <v>0</v>
      </c>
    </row>
    <row r="90" spans="1:8" s="272" customFormat="1" ht="27.75" customHeight="1" x14ac:dyDescent="0.2">
      <c r="A90" s="441"/>
      <c r="B90" s="531"/>
      <c r="C90" s="624" t="s">
        <v>301</v>
      </c>
      <c r="D90" s="273"/>
      <c r="E90" s="274"/>
      <c r="F90" s="275"/>
      <c r="G90" s="269"/>
      <c r="H90" s="260">
        <f t="shared" si="5"/>
        <v>0</v>
      </c>
    </row>
    <row r="91" spans="1:8" s="272" customFormat="1" ht="24" x14ac:dyDescent="0.2">
      <c r="A91" s="389">
        <v>80</v>
      </c>
      <c r="B91" s="28" t="s">
        <v>143</v>
      </c>
      <c r="C91" s="621" t="s">
        <v>49</v>
      </c>
      <c r="D91" s="273"/>
      <c r="E91" s="274"/>
      <c r="F91" s="275"/>
      <c r="G91" s="269"/>
      <c r="H91" s="260">
        <f t="shared" si="5"/>
        <v>0</v>
      </c>
    </row>
    <row r="92" spans="1:8" s="272" customFormat="1" x14ac:dyDescent="0.2">
      <c r="A92" s="389">
        <v>81</v>
      </c>
      <c r="B92" s="28" t="s">
        <v>144</v>
      </c>
      <c r="C92" s="621" t="s">
        <v>145</v>
      </c>
      <c r="D92" s="273"/>
      <c r="E92" s="274"/>
      <c r="F92" s="275"/>
      <c r="G92" s="269"/>
      <c r="H92" s="260">
        <f t="shared" si="5"/>
        <v>0</v>
      </c>
    </row>
    <row r="93" spans="1:8" s="272" customFormat="1" x14ac:dyDescent="0.2">
      <c r="A93" s="389">
        <v>82</v>
      </c>
      <c r="B93" s="378" t="s">
        <v>146</v>
      </c>
      <c r="C93" s="621" t="s">
        <v>147</v>
      </c>
      <c r="D93" s="273"/>
      <c r="E93" s="274"/>
      <c r="F93" s="275"/>
      <c r="G93" s="269"/>
      <c r="H93" s="260">
        <f t="shared" si="5"/>
        <v>0</v>
      </c>
    </row>
    <row r="94" spans="1:8" s="272" customFormat="1" x14ac:dyDescent="0.2">
      <c r="A94" s="389">
        <v>83</v>
      </c>
      <c r="B94" s="28" t="s">
        <v>148</v>
      </c>
      <c r="C94" s="621" t="s">
        <v>27</v>
      </c>
      <c r="D94" s="273"/>
      <c r="E94" s="274"/>
      <c r="F94" s="275"/>
      <c r="G94" s="269">
        <v>9583365</v>
      </c>
      <c r="H94" s="260">
        <f t="shared" si="5"/>
        <v>9583365</v>
      </c>
    </row>
    <row r="95" spans="1:8" s="272" customFormat="1" x14ac:dyDescent="0.2">
      <c r="A95" s="389">
        <v>84</v>
      </c>
      <c r="B95" s="378" t="s">
        <v>149</v>
      </c>
      <c r="C95" s="621" t="s">
        <v>12</v>
      </c>
      <c r="D95" s="273"/>
      <c r="E95" s="274"/>
      <c r="F95" s="275"/>
      <c r="G95" s="269">
        <v>9583365</v>
      </c>
      <c r="H95" s="260">
        <f t="shared" si="5"/>
        <v>9583365</v>
      </c>
    </row>
    <row r="96" spans="1:8" s="272" customFormat="1" x14ac:dyDescent="0.2">
      <c r="A96" s="389">
        <v>85</v>
      </c>
      <c r="B96" s="378" t="s">
        <v>150</v>
      </c>
      <c r="C96" s="621" t="s">
        <v>26</v>
      </c>
      <c r="D96" s="273">
        <v>867459.2</v>
      </c>
      <c r="E96" s="274">
        <v>525613.96</v>
      </c>
      <c r="F96" s="275">
        <f t="shared" si="4"/>
        <v>1393073.16</v>
      </c>
      <c r="G96" s="269">
        <v>9583365</v>
      </c>
      <c r="H96" s="260">
        <f t="shared" si="5"/>
        <v>10976438.16</v>
      </c>
    </row>
    <row r="97" spans="1:8" s="272" customFormat="1" x14ac:dyDescent="0.2">
      <c r="A97" s="389">
        <v>86</v>
      </c>
      <c r="B97" s="28" t="s">
        <v>151</v>
      </c>
      <c r="C97" s="621" t="s">
        <v>43</v>
      </c>
      <c r="D97" s="273">
        <v>379697.6</v>
      </c>
      <c r="E97" s="274">
        <v>297192.94</v>
      </c>
      <c r="F97" s="275">
        <f t="shared" si="4"/>
        <v>676890.54</v>
      </c>
      <c r="G97" s="269">
        <v>4791682.5</v>
      </c>
      <c r="H97" s="260">
        <f t="shared" si="5"/>
        <v>5468573.04</v>
      </c>
    </row>
    <row r="98" spans="1:8" s="272" customFormat="1" x14ac:dyDescent="0.2">
      <c r="A98" s="389">
        <v>87</v>
      </c>
      <c r="B98" s="28" t="s">
        <v>152</v>
      </c>
      <c r="C98" s="621" t="s">
        <v>32</v>
      </c>
      <c r="D98" s="273">
        <v>491200</v>
      </c>
      <c r="E98" s="274"/>
      <c r="F98" s="275">
        <f t="shared" si="4"/>
        <v>491200</v>
      </c>
      <c r="G98" s="269">
        <v>9583365</v>
      </c>
      <c r="H98" s="260">
        <f t="shared" si="5"/>
        <v>10074565</v>
      </c>
    </row>
    <row r="99" spans="1:8" s="272" customFormat="1" x14ac:dyDescent="0.2">
      <c r="A99" s="389">
        <v>88</v>
      </c>
      <c r="B99" s="27" t="s">
        <v>153</v>
      </c>
      <c r="C99" s="621" t="s">
        <v>28</v>
      </c>
      <c r="D99" s="273">
        <v>983873.6</v>
      </c>
      <c r="E99" s="274">
        <v>702456.04</v>
      </c>
      <c r="F99" s="275">
        <f t="shared" si="4"/>
        <v>1686329.6400000001</v>
      </c>
      <c r="G99" s="269">
        <v>9583365</v>
      </c>
      <c r="H99" s="260">
        <f t="shared" si="5"/>
        <v>11269694.640000001</v>
      </c>
    </row>
    <row r="100" spans="1:8" s="272" customFormat="1" x14ac:dyDescent="0.2">
      <c r="A100" s="389">
        <v>89</v>
      </c>
      <c r="B100" s="27" t="s">
        <v>154</v>
      </c>
      <c r="C100" s="621" t="s">
        <v>29</v>
      </c>
      <c r="D100" s="273">
        <v>1724112</v>
      </c>
      <c r="E100" s="274">
        <v>859649</v>
      </c>
      <c r="F100" s="275">
        <f t="shared" si="4"/>
        <v>2583761</v>
      </c>
      <c r="G100" s="269">
        <v>9583365</v>
      </c>
      <c r="H100" s="260">
        <f t="shared" si="5"/>
        <v>12167126</v>
      </c>
    </row>
    <row r="101" spans="1:8" s="272" customFormat="1" x14ac:dyDescent="0.2">
      <c r="A101" s="389">
        <v>90</v>
      </c>
      <c r="B101" s="378" t="s">
        <v>155</v>
      </c>
      <c r="C101" s="621" t="s">
        <v>14</v>
      </c>
      <c r="D101" s="273"/>
      <c r="E101" s="274"/>
      <c r="F101" s="275"/>
      <c r="G101" s="269">
        <v>4791682.5</v>
      </c>
      <c r="H101" s="260">
        <f t="shared" si="5"/>
        <v>4791682.5</v>
      </c>
    </row>
    <row r="102" spans="1:8" s="272" customFormat="1" x14ac:dyDescent="0.2">
      <c r="A102" s="389">
        <v>91</v>
      </c>
      <c r="B102" s="27" t="s">
        <v>156</v>
      </c>
      <c r="C102" s="621" t="s">
        <v>30</v>
      </c>
      <c r="D102" s="273">
        <v>452886.4</v>
      </c>
      <c r="E102" s="274"/>
      <c r="F102" s="275">
        <f t="shared" si="4"/>
        <v>452886.4</v>
      </c>
      <c r="G102" s="269">
        <v>9583365</v>
      </c>
      <c r="H102" s="260">
        <f t="shared" si="5"/>
        <v>10036251.4</v>
      </c>
    </row>
    <row r="103" spans="1:8" s="272" customFormat="1" x14ac:dyDescent="0.2">
      <c r="A103" s="389">
        <v>92</v>
      </c>
      <c r="B103" s="27" t="s">
        <v>157</v>
      </c>
      <c r="C103" s="621" t="s">
        <v>15</v>
      </c>
      <c r="D103" s="273"/>
      <c r="E103" s="274"/>
      <c r="F103" s="275"/>
      <c r="G103" s="269">
        <v>9583365</v>
      </c>
      <c r="H103" s="260">
        <f t="shared" ref="H103:H131" si="6">F103+G103</f>
        <v>9583365</v>
      </c>
    </row>
    <row r="104" spans="1:8" s="272" customFormat="1" x14ac:dyDescent="0.2">
      <c r="A104" s="389">
        <v>93</v>
      </c>
      <c r="B104" s="28" t="s">
        <v>158</v>
      </c>
      <c r="C104" s="621" t="s">
        <v>13</v>
      </c>
      <c r="D104" s="273">
        <v>1513387.2</v>
      </c>
      <c r="E104" s="274">
        <v>1237894.56</v>
      </c>
      <c r="F104" s="275">
        <f t="shared" si="4"/>
        <v>2751281.76</v>
      </c>
      <c r="G104" s="269">
        <v>10541701.5</v>
      </c>
      <c r="H104" s="260">
        <f t="shared" si="6"/>
        <v>13292983.26</v>
      </c>
    </row>
    <row r="105" spans="1:8" s="272" customFormat="1" x14ac:dyDescent="0.2">
      <c r="A105" s="389">
        <v>94</v>
      </c>
      <c r="B105" s="378" t="s">
        <v>159</v>
      </c>
      <c r="C105" s="621" t="s">
        <v>31</v>
      </c>
      <c r="D105" s="273">
        <v>337454.4</v>
      </c>
      <c r="E105" s="274"/>
      <c r="F105" s="275">
        <f t="shared" si="4"/>
        <v>337454.4</v>
      </c>
      <c r="G105" s="269">
        <v>9583365</v>
      </c>
      <c r="H105" s="260">
        <f t="shared" si="6"/>
        <v>9920819.4000000004</v>
      </c>
    </row>
    <row r="106" spans="1:8" s="272" customFormat="1" x14ac:dyDescent="0.2">
      <c r="A106" s="389">
        <v>95</v>
      </c>
      <c r="B106" s="378" t="s">
        <v>160</v>
      </c>
      <c r="C106" s="621" t="s">
        <v>53</v>
      </c>
      <c r="D106" s="273">
        <v>499059.20000000001</v>
      </c>
      <c r="E106" s="274">
        <v>906315.66</v>
      </c>
      <c r="F106" s="275">
        <f t="shared" si="4"/>
        <v>1405374.86</v>
      </c>
      <c r="G106" s="269">
        <v>9583365</v>
      </c>
      <c r="H106" s="260">
        <f t="shared" si="6"/>
        <v>10988739.859999999</v>
      </c>
    </row>
    <row r="107" spans="1:8" s="272" customFormat="1" x14ac:dyDescent="0.2">
      <c r="A107" s="389">
        <v>96</v>
      </c>
      <c r="B107" s="27" t="s">
        <v>161</v>
      </c>
      <c r="C107" s="621" t="s">
        <v>33</v>
      </c>
      <c r="D107" s="273">
        <v>1244700.8</v>
      </c>
      <c r="E107" s="274">
        <v>955438.46</v>
      </c>
      <c r="F107" s="275">
        <f t="shared" si="4"/>
        <v>2200139.2599999998</v>
      </c>
      <c r="G107" s="269">
        <v>9583365</v>
      </c>
      <c r="H107" s="260">
        <f t="shared" si="6"/>
        <v>11783504.26</v>
      </c>
    </row>
    <row r="108" spans="1:8" s="272" customFormat="1" x14ac:dyDescent="0.2">
      <c r="A108" s="389">
        <v>97</v>
      </c>
      <c r="B108" s="28" t="s">
        <v>162</v>
      </c>
      <c r="C108" s="621" t="s">
        <v>225</v>
      </c>
      <c r="D108" s="273"/>
      <c r="E108" s="274"/>
      <c r="F108" s="275"/>
      <c r="G108" s="269">
        <v>9583365</v>
      </c>
      <c r="H108" s="260">
        <f t="shared" si="6"/>
        <v>9583365</v>
      </c>
    </row>
    <row r="109" spans="1:8" s="272" customFormat="1" x14ac:dyDescent="0.2">
      <c r="A109" s="389">
        <v>98</v>
      </c>
      <c r="B109" s="27" t="s">
        <v>163</v>
      </c>
      <c r="C109" s="621" t="s">
        <v>164</v>
      </c>
      <c r="D109" s="273"/>
      <c r="E109" s="274"/>
      <c r="F109" s="275"/>
      <c r="G109" s="269"/>
      <c r="H109" s="260">
        <f t="shared" si="6"/>
        <v>0</v>
      </c>
    </row>
    <row r="110" spans="1:8" s="272" customFormat="1" x14ac:dyDescent="0.2">
      <c r="A110" s="389">
        <v>99</v>
      </c>
      <c r="B110" s="27" t="s">
        <v>165</v>
      </c>
      <c r="C110" s="621" t="s">
        <v>166</v>
      </c>
      <c r="D110" s="273"/>
      <c r="E110" s="274"/>
      <c r="F110" s="275"/>
      <c r="G110" s="269"/>
      <c r="H110" s="260">
        <f t="shared" si="6"/>
        <v>0</v>
      </c>
    </row>
    <row r="111" spans="1:8" s="272" customFormat="1" x14ac:dyDescent="0.2">
      <c r="A111" s="389">
        <v>100</v>
      </c>
      <c r="B111" s="378" t="s">
        <v>167</v>
      </c>
      <c r="C111" s="621" t="s">
        <v>168</v>
      </c>
      <c r="D111" s="273"/>
      <c r="E111" s="274"/>
      <c r="F111" s="275"/>
      <c r="G111" s="269"/>
      <c r="H111" s="260">
        <f t="shared" si="6"/>
        <v>0</v>
      </c>
    </row>
    <row r="112" spans="1:8" s="272" customFormat="1" x14ac:dyDescent="0.2">
      <c r="A112" s="389">
        <v>101</v>
      </c>
      <c r="B112" s="378" t="s">
        <v>169</v>
      </c>
      <c r="C112" s="621" t="s">
        <v>170</v>
      </c>
      <c r="D112" s="273"/>
      <c r="E112" s="274"/>
      <c r="F112" s="275"/>
      <c r="G112" s="269"/>
      <c r="H112" s="260">
        <f t="shared" si="6"/>
        <v>0</v>
      </c>
    </row>
    <row r="113" spans="1:8" s="272" customFormat="1" x14ac:dyDescent="0.2">
      <c r="A113" s="389">
        <v>102</v>
      </c>
      <c r="B113" s="378" t="s">
        <v>171</v>
      </c>
      <c r="C113" s="621" t="s">
        <v>172</v>
      </c>
      <c r="D113" s="273"/>
      <c r="E113" s="274"/>
      <c r="F113" s="275"/>
      <c r="G113" s="269"/>
      <c r="H113" s="260">
        <f t="shared" si="6"/>
        <v>0</v>
      </c>
    </row>
    <row r="114" spans="1:8" s="272" customFormat="1" x14ac:dyDescent="0.2">
      <c r="A114" s="389">
        <v>103</v>
      </c>
      <c r="B114" s="378" t="s">
        <v>173</v>
      </c>
      <c r="C114" s="621" t="s">
        <v>174</v>
      </c>
      <c r="D114" s="273"/>
      <c r="E114" s="274"/>
      <c r="F114" s="275"/>
      <c r="G114" s="269"/>
      <c r="H114" s="260">
        <f t="shared" si="6"/>
        <v>0</v>
      </c>
    </row>
    <row r="115" spans="1:8" s="272" customFormat="1" x14ac:dyDescent="0.2">
      <c r="A115" s="389">
        <v>104</v>
      </c>
      <c r="B115" s="378" t="s">
        <v>175</v>
      </c>
      <c r="C115" s="621" t="s">
        <v>176</v>
      </c>
      <c r="D115" s="273"/>
      <c r="E115" s="274"/>
      <c r="F115" s="275"/>
      <c r="G115" s="269"/>
      <c r="H115" s="260">
        <f t="shared" si="6"/>
        <v>0</v>
      </c>
    </row>
    <row r="116" spans="1:8" s="272" customFormat="1" x14ac:dyDescent="0.2">
      <c r="A116" s="389">
        <v>105</v>
      </c>
      <c r="B116" s="32" t="s">
        <v>177</v>
      </c>
      <c r="C116" s="621" t="s">
        <v>178</v>
      </c>
      <c r="D116" s="273"/>
      <c r="E116" s="274"/>
      <c r="F116" s="275"/>
      <c r="G116" s="269"/>
      <c r="H116" s="260">
        <f t="shared" si="6"/>
        <v>0</v>
      </c>
    </row>
    <row r="117" spans="1:8" s="272" customFormat="1" x14ac:dyDescent="0.2">
      <c r="A117" s="389">
        <v>106</v>
      </c>
      <c r="B117" s="28" t="s">
        <v>179</v>
      </c>
      <c r="C117" s="621" t="s">
        <v>180</v>
      </c>
      <c r="D117" s="273"/>
      <c r="E117" s="274"/>
      <c r="F117" s="275"/>
      <c r="G117" s="269"/>
      <c r="H117" s="260">
        <f t="shared" si="6"/>
        <v>0</v>
      </c>
    </row>
    <row r="118" spans="1:8" s="272" customFormat="1" x14ac:dyDescent="0.2">
      <c r="A118" s="389">
        <v>107</v>
      </c>
      <c r="B118" s="378" t="s">
        <v>181</v>
      </c>
      <c r="C118" s="621" t="s">
        <v>182</v>
      </c>
      <c r="D118" s="273"/>
      <c r="E118" s="274"/>
      <c r="F118" s="275"/>
      <c r="G118" s="269"/>
      <c r="H118" s="260">
        <f t="shared" si="6"/>
        <v>0</v>
      </c>
    </row>
    <row r="119" spans="1:8" s="272" customFormat="1" x14ac:dyDescent="0.2">
      <c r="A119" s="389">
        <v>108</v>
      </c>
      <c r="B119" s="27" t="s">
        <v>183</v>
      </c>
      <c r="C119" s="621" t="s">
        <v>184</v>
      </c>
      <c r="D119" s="273"/>
      <c r="E119" s="274"/>
      <c r="F119" s="275"/>
      <c r="G119" s="269"/>
      <c r="H119" s="260">
        <f t="shared" si="6"/>
        <v>0</v>
      </c>
    </row>
    <row r="120" spans="1:8" s="272" customFormat="1" x14ac:dyDescent="0.2">
      <c r="A120" s="389">
        <v>109</v>
      </c>
      <c r="B120" s="378" t="s">
        <v>185</v>
      </c>
      <c r="C120" s="431" t="s">
        <v>273</v>
      </c>
      <c r="D120" s="273"/>
      <c r="E120" s="274"/>
      <c r="F120" s="275"/>
      <c r="G120" s="269"/>
      <c r="H120" s="260">
        <f t="shared" si="6"/>
        <v>0</v>
      </c>
    </row>
    <row r="121" spans="1:8" s="272" customFormat="1" x14ac:dyDescent="0.2">
      <c r="A121" s="389">
        <v>110</v>
      </c>
      <c r="B121" s="28" t="s">
        <v>186</v>
      </c>
      <c r="C121" s="621" t="s">
        <v>260</v>
      </c>
      <c r="D121" s="273"/>
      <c r="E121" s="274"/>
      <c r="F121" s="275"/>
      <c r="G121" s="269"/>
      <c r="H121" s="260">
        <f t="shared" si="6"/>
        <v>0</v>
      </c>
    </row>
    <row r="122" spans="1:8" s="272" customFormat="1" x14ac:dyDescent="0.2">
      <c r="A122" s="389">
        <v>111</v>
      </c>
      <c r="B122" s="28" t="s">
        <v>187</v>
      </c>
      <c r="C122" s="431" t="s">
        <v>316</v>
      </c>
      <c r="D122" s="273"/>
      <c r="E122" s="274"/>
      <c r="F122" s="275"/>
      <c r="G122" s="269"/>
      <c r="H122" s="260">
        <f t="shared" si="6"/>
        <v>0</v>
      </c>
    </row>
    <row r="123" spans="1:8" s="272" customFormat="1" x14ac:dyDescent="0.2">
      <c r="A123" s="389">
        <v>112</v>
      </c>
      <c r="B123" s="28" t="s">
        <v>188</v>
      </c>
      <c r="C123" s="621" t="s">
        <v>189</v>
      </c>
      <c r="D123" s="273"/>
      <c r="E123" s="274"/>
      <c r="F123" s="275"/>
      <c r="G123" s="269"/>
      <c r="H123" s="260">
        <f t="shared" si="6"/>
        <v>0</v>
      </c>
    </row>
    <row r="124" spans="1:8" s="272" customFormat="1" x14ac:dyDescent="0.2">
      <c r="A124" s="389">
        <v>113</v>
      </c>
      <c r="B124" s="28" t="s">
        <v>190</v>
      </c>
      <c r="C124" s="431" t="s">
        <v>322</v>
      </c>
      <c r="D124" s="273"/>
      <c r="E124" s="274"/>
      <c r="F124" s="275"/>
      <c r="G124" s="269"/>
      <c r="H124" s="260">
        <f t="shared" si="6"/>
        <v>0</v>
      </c>
    </row>
    <row r="125" spans="1:8" s="272" customFormat="1" x14ac:dyDescent="0.2">
      <c r="A125" s="389">
        <v>114</v>
      </c>
      <c r="B125" s="378" t="s">
        <v>191</v>
      </c>
      <c r="C125" s="621" t="s">
        <v>192</v>
      </c>
      <c r="D125" s="273"/>
      <c r="E125" s="274"/>
      <c r="F125" s="275"/>
      <c r="G125" s="269"/>
      <c r="H125" s="260">
        <f t="shared" si="6"/>
        <v>0</v>
      </c>
    </row>
    <row r="126" spans="1:8" s="272" customFormat="1" x14ac:dyDescent="0.2">
      <c r="A126" s="389">
        <v>115</v>
      </c>
      <c r="B126" s="378" t="s">
        <v>193</v>
      </c>
      <c r="C126" s="621" t="s">
        <v>317</v>
      </c>
      <c r="D126" s="273"/>
      <c r="E126" s="274"/>
      <c r="F126" s="275"/>
      <c r="G126" s="269"/>
      <c r="H126" s="260">
        <f t="shared" si="6"/>
        <v>0</v>
      </c>
    </row>
    <row r="127" spans="1:8" s="272" customFormat="1" x14ac:dyDescent="0.2">
      <c r="A127" s="389">
        <v>116</v>
      </c>
      <c r="B127" s="378" t="s">
        <v>194</v>
      </c>
      <c r="C127" s="621" t="s">
        <v>231</v>
      </c>
      <c r="D127" s="273"/>
      <c r="E127" s="274"/>
      <c r="F127" s="275"/>
      <c r="G127" s="269"/>
      <c r="H127" s="260">
        <f t="shared" si="6"/>
        <v>0</v>
      </c>
    </row>
    <row r="128" spans="1:8" s="272" customFormat="1" x14ac:dyDescent="0.2">
      <c r="A128" s="389">
        <v>117</v>
      </c>
      <c r="B128" s="378" t="s">
        <v>195</v>
      </c>
      <c r="C128" s="621" t="s">
        <v>196</v>
      </c>
      <c r="D128" s="273">
        <v>1391569.6</v>
      </c>
      <c r="E128" s="274">
        <v>2065613.74</v>
      </c>
      <c r="F128" s="275">
        <f t="shared" si="4"/>
        <v>3457183.34</v>
      </c>
      <c r="G128" s="269">
        <v>38333460</v>
      </c>
      <c r="H128" s="260">
        <f t="shared" si="6"/>
        <v>41790643.340000004</v>
      </c>
    </row>
    <row r="129" spans="1:8" s="272" customFormat="1" x14ac:dyDescent="0.2">
      <c r="A129" s="389">
        <v>118</v>
      </c>
      <c r="B129" s="378" t="s">
        <v>197</v>
      </c>
      <c r="C129" s="621" t="s">
        <v>40</v>
      </c>
      <c r="D129" s="273"/>
      <c r="E129" s="274"/>
      <c r="F129" s="275"/>
      <c r="G129" s="269"/>
      <c r="H129" s="260">
        <f t="shared" si="6"/>
        <v>0</v>
      </c>
    </row>
    <row r="130" spans="1:8" s="272" customFormat="1" x14ac:dyDescent="0.2">
      <c r="A130" s="389">
        <v>119</v>
      </c>
      <c r="B130" s="27" t="s">
        <v>198</v>
      </c>
      <c r="C130" s="621" t="s">
        <v>46</v>
      </c>
      <c r="D130" s="273"/>
      <c r="E130" s="274">
        <v>847368.3</v>
      </c>
      <c r="F130" s="275">
        <f t="shared" si="4"/>
        <v>847368.3</v>
      </c>
      <c r="G130" s="269">
        <v>174243</v>
      </c>
      <c r="H130" s="260">
        <f t="shared" si="6"/>
        <v>1021611.3</v>
      </c>
    </row>
    <row r="131" spans="1:8" s="272" customFormat="1" x14ac:dyDescent="0.2">
      <c r="A131" s="389">
        <v>120</v>
      </c>
      <c r="B131" s="27" t="s">
        <v>199</v>
      </c>
      <c r="C131" s="621" t="s">
        <v>233</v>
      </c>
      <c r="D131" s="273"/>
      <c r="E131" s="274"/>
      <c r="F131" s="275"/>
      <c r="G131" s="269"/>
      <c r="H131" s="260">
        <f t="shared" si="6"/>
        <v>0</v>
      </c>
    </row>
    <row r="132" spans="1:8" s="272" customFormat="1" x14ac:dyDescent="0.2">
      <c r="A132" s="389">
        <v>121</v>
      </c>
      <c r="B132" s="27" t="s">
        <v>200</v>
      </c>
      <c r="C132" s="621" t="s">
        <v>48</v>
      </c>
      <c r="D132" s="273"/>
      <c r="E132" s="274"/>
      <c r="F132" s="275"/>
      <c r="G132" s="269"/>
      <c r="H132" s="260">
        <f t="shared" ref="H132:H146" si="7">F132+G132</f>
        <v>0</v>
      </c>
    </row>
    <row r="133" spans="1:8" s="272" customFormat="1" x14ac:dyDescent="0.2">
      <c r="A133" s="389">
        <v>122</v>
      </c>
      <c r="B133" s="378" t="s">
        <v>201</v>
      </c>
      <c r="C133" s="621" t="s">
        <v>47</v>
      </c>
      <c r="D133" s="273"/>
      <c r="E133" s="274"/>
      <c r="F133" s="275"/>
      <c r="G133" s="269"/>
      <c r="H133" s="260">
        <f t="shared" si="7"/>
        <v>0</v>
      </c>
    </row>
    <row r="134" spans="1:8" s="272" customFormat="1" x14ac:dyDescent="0.2">
      <c r="A134" s="389">
        <v>123</v>
      </c>
      <c r="B134" s="378" t="s">
        <v>202</v>
      </c>
      <c r="C134" s="621" t="s">
        <v>203</v>
      </c>
      <c r="D134" s="273"/>
      <c r="E134" s="274"/>
      <c r="F134" s="275"/>
      <c r="G134" s="269"/>
      <c r="H134" s="260">
        <f t="shared" si="7"/>
        <v>0</v>
      </c>
    </row>
    <row r="135" spans="1:8" s="272" customFormat="1" x14ac:dyDescent="0.2">
      <c r="A135" s="389">
        <v>124</v>
      </c>
      <c r="B135" s="378" t="s">
        <v>204</v>
      </c>
      <c r="C135" s="621" t="s">
        <v>41</v>
      </c>
      <c r="D135" s="273">
        <v>1311995.2</v>
      </c>
      <c r="E135" s="274"/>
      <c r="F135" s="275">
        <f t="shared" ref="F135:F137" si="8">D135+E135</f>
        <v>1311995.2</v>
      </c>
      <c r="G135" s="269">
        <v>67083555</v>
      </c>
      <c r="H135" s="260">
        <f t="shared" si="7"/>
        <v>68395550.200000003</v>
      </c>
    </row>
    <row r="136" spans="1:8" s="272" customFormat="1" x14ac:dyDescent="0.2">
      <c r="A136" s="389">
        <v>125</v>
      </c>
      <c r="B136" s="27" t="s">
        <v>205</v>
      </c>
      <c r="C136" s="621" t="s">
        <v>232</v>
      </c>
      <c r="D136" s="273">
        <v>1340976</v>
      </c>
      <c r="E136" s="274"/>
      <c r="F136" s="275">
        <f t="shared" si="8"/>
        <v>1340976</v>
      </c>
      <c r="G136" s="269"/>
      <c r="H136" s="260">
        <f t="shared" si="7"/>
        <v>1340976</v>
      </c>
    </row>
    <row r="137" spans="1:8" s="272" customFormat="1" x14ac:dyDescent="0.2">
      <c r="A137" s="389">
        <v>126</v>
      </c>
      <c r="B137" s="28" t="s">
        <v>206</v>
      </c>
      <c r="C137" s="621" t="s">
        <v>207</v>
      </c>
      <c r="D137" s="273">
        <v>2082196.8</v>
      </c>
      <c r="E137" s="274">
        <v>1159298.08</v>
      </c>
      <c r="F137" s="275">
        <f t="shared" si="8"/>
        <v>3241494.88</v>
      </c>
      <c r="G137" s="269"/>
      <c r="H137" s="260">
        <f t="shared" si="7"/>
        <v>3241494.88</v>
      </c>
    </row>
    <row r="138" spans="1:8" s="272" customFormat="1" x14ac:dyDescent="0.2">
      <c r="A138" s="389">
        <v>127</v>
      </c>
      <c r="B138" s="378" t="s">
        <v>208</v>
      </c>
      <c r="C138" s="621" t="s">
        <v>209</v>
      </c>
      <c r="D138" s="273"/>
      <c r="E138" s="274"/>
      <c r="F138" s="275"/>
      <c r="G138" s="269"/>
      <c r="H138" s="260">
        <f t="shared" si="7"/>
        <v>0</v>
      </c>
    </row>
    <row r="139" spans="1:8" s="272" customFormat="1" x14ac:dyDescent="0.2">
      <c r="A139" s="389">
        <v>128</v>
      </c>
      <c r="B139" s="27" t="s">
        <v>210</v>
      </c>
      <c r="C139" s="621" t="s">
        <v>211</v>
      </c>
      <c r="D139" s="273"/>
      <c r="E139" s="274"/>
      <c r="F139" s="275"/>
      <c r="G139" s="269"/>
      <c r="H139" s="260">
        <f t="shared" si="7"/>
        <v>0</v>
      </c>
    </row>
    <row r="140" spans="1:8" s="272" customFormat="1" x14ac:dyDescent="0.2">
      <c r="A140" s="389">
        <v>129</v>
      </c>
      <c r="B140" s="378" t="s">
        <v>212</v>
      </c>
      <c r="C140" s="625" t="s">
        <v>213</v>
      </c>
      <c r="D140" s="273"/>
      <c r="E140" s="274"/>
      <c r="F140" s="275"/>
      <c r="G140" s="269"/>
      <c r="H140" s="260">
        <f t="shared" si="7"/>
        <v>0</v>
      </c>
    </row>
    <row r="141" spans="1:8" s="272" customFormat="1" x14ac:dyDescent="0.2">
      <c r="A141" s="389">
        <v>130</v>
      </c>
      <c r="B141" s="276" t="s">
        <v>261</v>
      </c>
      <c r="C141" s="626" t="s">
        <v>262</v>
      </c>
      <c r="D141" s="273"/>
      <c r="E141" s="274"/>
      <c r="F141" s="275"/>
      <c r="G141" s="269"/>
      <c r="H141" s="260">
        <f t="shared" si="7"/>
        <v>0</v>
      </c>
    </row>
    <row r="142" spans="1:8" s="272" customFormat="1" x14ac:dyDescent="0.2">
      <c r="A142" s="389">
        <v>131</v>
      </c>
      <c r="B142" s="277" t="s">
        <v>263</v>
      </c>
      <c r="C142" s="622" t="s">
        <v>264</v>
      </c>
      <c r="D142" s="402"/>
      <c r="E142" s="275"/>
      <c r="F142" s="405"/>
      <c r="G142" s="408"/>
      <c r="H142" s="260">
        <f t="shared" si="7"/>
        <v>0</v>
      </c>
    </row>
    <row r="143" spans="1:8" s="272" customFormat="1" x14ac:dyDescent="0.2">
      <c r="A143" s="389">
        <v>132</v>
      </c>
      <c r="B143" s="278" t="s">
        <v>265</v>
      </c>
      <c r="C143" s="627" t="s">
        <v>266</v>
      </c>
      <c r="D143" s="402"/>
      <c r="E143" s="275"/>
      <c r="F143" s="405"/>
      <c r="G143" s="409">
        <v>5750019</v>
      </c>
      <c r="H143" s="362">
        <f t="shared" si="7"/>
        <v>5750019</v>
      </c>
    </row>
    <row r="144" spans="1:8" s="272" customFormat="1" x14ac:dyDescent="0.2">
      <c r="A144" s="394">
        <v>133</v>
      </c>
      <c r="B144" s="279" t="s">
        <v>271</v>
      </c>
      <c r="C144" s="628" t="s">
        <v>272</v>
      </c>
      <c r="D144" s="403"/>
      <c r="E144" s="280"/>
      <c r="F144" s="412"/>
      <c r="G144" s="410"/>
      <c r="H144" s="369">
        <f t="shared" si="7"/>
        <v>0</v>
      </c>
    </row>
    <row r="145" spans="1:8" s="272" customFormat="1" x14ac:dyDescent="0.2">
      <c r="A145" s="394">
        <v>134</v>
      </c>
      <c r="B145" s="281" t="s">
        <v>307</v>
      </c>
      <c r="C145" s="628" t="s">
        <v>306</v>
      </c>
      <c r="D145" s="404"/>
      <c r="E145" s="267">
        <v>7859648</v>
      </c>
      <c r="F145" s="405">
        <f t="shared" ref="F145" si="9">D145+E145</f>
        <v>7859648</v>
      </c>
      <c r="G145" s="409">
        <v>57500190</v>
      </c>
      <c r="H145" s="362">
        <f t="shared" si="7"/>
        <v>65359838</v>
      </c>
    </row>
    <row r="146" spans="1:8" s="272" customFormat="1" ht="12.75" thickBot="1" x14ac:dyDescent="0.25">
      <c r="A146" s="396">
        <v>135</v>
      </c>
      <c r="B146" s="282" t="s">
        <v>319</v>
      </c>
      <c r="C146" s="397" t="s">
        <v>318</v>
      </c>
      <c r="D146" s="406"/>
      <c r="E146" s="283"/>
      <c r="F146" s="407"/>
      <c r="G146" s="411"/>
      <c r="H146" s="401">
        <f t="shared" si="7"/>
        <v>0</v>
      </c>
    </row>
  </sheetData>
  <mergeCells count="15">
    <mergeCell ref="D3:F3"/>
    <mergeCell ref="A1:H1"/>
    <mergeCell ref="H3:H5"/>
    <mergeCell ref="A87:A90"/>
    <mergeCell ref="B87:B90"/>
    <mergeCell ref="G3:G5"/>
    <mergeCell ref="A8:C8"/>
    <mergeCell ref="A6:C6"/>
    <mergeCell ref="C3:C5"/>
    <mergeCell ref="B3:B5"/>
    <mergeCell ref="A3:A5"/>
    <mergeCell ref="A7:C7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6"/>
  <sheetViews>
    <sheetView zoomScale="90" zoomScaleNormal="90" workbookViewId="0">
      <pane xSplit="3" ySplit="8" topLeftCell="D115" activePane="bottomRight" state="frozen"/>
      <selection pane="topRight" activeCell="D1" sqref="D1"/>
      <selection pane="bottomLeft" activeCell="A12" sqref="A12"/>
      <selection pane="bottomRight" activeCell="S137" sqref="S137"/>
    </sheetView>
  </sheetViews>
  <sheetFormatPr defaultRowHeight="12.75" x14ac:dyDescent="0.2"/>
  <cols>
    <col min="1" max="1" width="5.140625" style="178" customWidth="1"/>
    <col min="2" max="2" width="9.140625" style="178"/>
    <col min="3" max="3" width="34.140625" style="388" customWidth="1"/>
    <col min="4" max="4" width="14" style="181" customWidth="1"/>
    <col min="5" max="5" width="13.28515625" style="181" customWidth="1"/>
    <col min="6" max="6" width="12.85546875" style="182" customWidth="1"/>
    <col min="7" max="7" width="14.42578125" style="181" customWidth="1"/>
    <col min="8" max="8" width="13.7109375" style="181" customWidth="1"/>
    <col min="9" max="9" width="14.140625" style="182" customWidth="1"/>
    <col min="10" max="10" width="14" style="182" customWidth="1"/>
    <col min="11" max="11" width="15.28515625" style="179" customWidth="1"/>
    <col min="12" max="12" width="15" style="179" customWidth="1"/>
    <col min="13" max="13" width="13.85546875" style="180" customWidth="1"/>
    <col min="14" max="14" width="13.85546875" style="179" customWidth="1"/>
    <col min="15" max="15" width="14.140625" style="179" customWidth="1"/>
    <col min="16" max="16" width="12.85546875" style="180" customWidth="1"/>
    <col min="17" max="17" width="15.7109375" style="180" customWidth="1"/>
    <col min="18" max="16384" width="9.140625" style="178"/>
  </cols>
  <sheetData>
    <row r="1" spans="1:17" ht="15.75" x14ac:dyDescent="0.25">
      <c r="A1" s="552" t="s">
        <v>313</v>
      </c>
      <c r="B1" s="553"/>
      <c r="C1" s="553"/>
      <c r="D1" s="553"/>
      <c r="E1" s="553"/>
      <c r="F1" s="553"/>
      <c r="G1" s="553"/>
      <c r="H1" s="553"/>
      <c r="I1" s="553"/>
      <c r="J1" s="553"/>
      <c r="K1" s="554"/>
      <c r="L1" s="554"/>
      <c r="M1" s="554"/>
      <c r="N1" s="554"/>
      <c r="O1" s="554"/>
      <c r="P1" s="554"/>
      <c r="Q1" s="555"/>
    </row>
    <row r="2" spans="1:17" ht="13.5" thickBot="1" x14ac:dyDescent="0.25"/>
    <row r="3" spans="1:17" s="183" customFormat="1" ht="15" customHeight="1" x14ac:dyDescent="0.2">
      <c r="A3" s="571" t="s">
        <v>44</v>
      </c>
      <c r="B3" s="574" t="s">
        <v>274</v>
      </c>
      <c r="C3" s="477" t="s">
        <v>45</v>
      </c>
      <c r="D3" s="579" t="s">
        <v>269</v>
      </c>
      <c r="E3" s="580"/>
      <c r="F3" s="580"/>
      <c r="G3" s="580"/>
      <c r="H3" s="580"/>
      <c r="I3" s="580"/>
      <c r="J3" s="581"/>
      <c r="K3" s="565" t="s">
        <v>277</v>
      </c>
      <c r="L3" s="566"/>
      <c r="M3" s="567"/>
      <c r="N3" s="565" t="s">
        <v>278</v>
      </c>
      <c r="O3" s="566"/>
      <c r="P3" s="567"/>
      <c r="Q3" s="562" t="s">
        <v>268</v>
      </c>
    </row>
    <row r="4" spans="1:17" s="183" customFormat="1" ht="13.5" customHeight="1" x14ac:dyDescent="0.2">
      <c r="A4" s="572"/>
      <c r="B4" s="575"/>
      <c r="C4" s="577"/>
      <c r="D4" s="582" t="s">
        <v>234</v>
      </c>
      <c r="E4" s="583"/>
      <c r="F4" s="584"/>
      <c r="G4" s="585" t="s">
        <v>235</v>
      </c>
      <c r="H4" s="586"/>
      <c r="I4" s="587"/>
      <c r="J4" s="588" t="s">
        <v>239</v>
      </c>
      <c r="K4" s="568"/>
      <c r="L4" s="569"/>
      <c r="M4" s="570"/>
      <c r="N4" s="568"/>
      <c r="O4" s="569"/>
      <c r="P4" s="570"/>
      <c r="Q4" s="563"/>
    </row>
    <row r="5" spans="1:17" s="183" customFormat="1" ht="48" customHeight="1" x14ac:dyDescent="0.2">
      <c r="A5" s="573"/>
      <c r="B5" s="576"/>
      <c r="C5" s="578"/>
      <c r="D5" s="184" t="s">
        <v>298</v>
      </c>
      <c r="E5" s="185" t="s">
        <v>264</v>
      </c>
      <c r="F5" s="186" t="s">
        <v>239</v>
      </c>
      <c r="G5" s="187" t="s">
        <v>298</v>
      </c>
      <c r="H5" s="185" t="s">
        <v>264</v>
      </c>
      <c r="I5" s="188" t="s">
        <v>239</v>
      </c>
      <c r="J5" s="589"/>
      <c r="K5" s="184" t="s">
        <v>298</v>
      </c>
      <c r="L5" s="185" t="s">
        <v>264</v>
      </c>
      <c r="M5" s="189" t="s">
        <v>239</v>
      </c>
      <c r="N5" s="187" t="s">
        <v>298</v>
      </c>
      <c r="O5" s="185" t="s">
        <v>264</v>
      </c>
      <c r="P5" s="189" t="s">
        <v>239</v>
      </c>
      <c r="Q5" s="564"/>
    </row>
    <row r="6" spans="1:17" s="196" customFormat="1" ht="13.5" customHeight="1" x14ac:dyDescent="0.2">
      <c r="A6" s="556" t="s">
        <v>230</v>
      </c>
      <c r="B6" s="557"/>
      <c r="C6" s="558"/>
      <c r="D6" s="190">
        <f t="shared" ref="D6:Q6" si="0">SUM(D7:D8)</f>
        <v>9479167.3799999952</v>
      </c>
      <c r="E6" s="191">
        <f t="shared" si="0"/>
        <v>29928844.289999999</v>
      </c>
      <c r="F6" s="191">
        <f t="shared" si="0"/>
        <v>39408151.009999998</v>
      </c>
      <c r="G6" s="191">
        <f t="shared" si="0"/>
        <v>3537185.4300000006</v>
      </c>
      <c r="H6" s="191">
        <f t="shared" si="0"/>
        <v>11168146.5</v>
      </c>
      <c r="I6" s="191">
        <f t="shared" si="0"/>
        <v>14705376.109999999</v>
      </c>
      <c r="J6" s="192">
        <f t="shared" si="0"/>
        <v>54113527.119999997</v>
      </c>
      <c r="K6" s="193">
        <f t="shared" si="0"/>
        <v>128877038.40000001</v>
      </c>
      <c r="L6" s="191">
        <f t="shared" si="0"/>
        <v>240189840</v>
      </c>
      <c r="M6" s="194">
        <f t="shared" si="0"/>
        <v>369066992.52999997</v>
      </c>
      <c r="N6" s="190">
        <f t="shared" si="0"/>
        <v>16555860</v>
      </c>
      <c r="O6" s="191">
        <f t="shared" si="0"/>
        <v>44369704.799999997</v>
      </c>
      <c r="P6" s="192">
        <f t="shared" si="0"/>
        <v>60926334.839999996</v>
      </c>
      <c r="Q6" s="195">
        <f t="shared" si="0"/>
        <v>484106854.49000001</v>
      </c>
    </row>
    <row r="7" spans="1:17" s="204" customFormat="1" ht="14.25" customHeight="1" x14ac:dyDescent="0.2">
      <c r="A7" s="443" t="s">
        <v>54</v>
      </c>
      <c r="B7" s="444"/>
      <c r="C7" s="445"/>
      <c r="D7" s="197"/>
      <c r="E7" s="198"/>
      <c r="F7" s="199">
        <v>139.34000000357628</v>
      </c>
      <c r="G7" s="132"/>
      <c r="H7" s="132"/>
      <c r="I7" s="200">
        <v>44.18</v>
      </c>
      <c r="J7" s="205">
        <f t="shared" ref="J7" si="1">F7+I7</f>
        <v>183.52000000357629</v>
      </c>
      <c r="K7" s="201">
        <v>19592793</v>
      </c>
      <c r="L7" s="132"/>
      <c r="M7" s="203">
        <f>SUM(K7:L7)+114.13</f>
        <v>19592907.129999999</v>
      </c>
      <c r="N7" s="131"/>
      <c r="O7" s="132"/>
      <c r="P7" s="203">
        <v>770.04</v>
      </c>
      <c r="Q7" s="206">
        <f>J7+M7+P7</f>
        <v>19593860.690000001</v>
      </c>
    </row>
    <row r="8" spans="1:17" s="196" customFormat="1" ht="14.25" customHeight="1" x14ac:dyDescent="0.2">
      <c r="A8" s="556" t="s">
        <v>229</v>
      </c>
      <c r="B8" s="557"/>
      <c r="C8" s="558"/>
      <c r="D8" s="139">
        <f t="shared" ref="D8:Q8" si="2">SUM(D9:D145)-D87</f>
        <v>9479167.3799999952</v>
      </c>
      <c r="E8" s="140">
        <f t="shared" si="2"/>
        <v>29928844.289999999</v>
      </c>
      <c r="F8" s="140">
        <f t="shared" si="2"/>
        <v>39408011.669999994</v>
      </c>
      <c r="G8" s="140">
        <f t="shared" si="2"/>
        <v>3537185.4300000006</v>
      </c>
      <c r="H8" s="140">
        <f t="shared" si="2"/>
        <v>11168146.5</v>
      </c>
      <c r="I8" s="140">
        <f t="shared" si="2"/>
        <v>14705331.93</v>
      </c>
      <c r="J8" s="141">
        <f t="shared" si="2"/>
        <v>54113343.599999994</v>
      </c>
      <c r="K8" s="139">
        <f t="shared" si="2"/>
        <v>109284245.40000001</v>
      </c>
      <c r="L8" s="140">
        <f t="shared" si="2"/>
        <v>240189840</v>
      </c>
      <c r="M8" s="141">
        <f t="shared" si="2"/>
        <v>349474085.39999998</v>
      </c>
      <c r="N8" s="139">
        <f t="shared" si="2"/>
        <v>16555860</v>
      </c>
      <c r="O8" s="140">
        <f t="shared" si="2"/>
        <v>44369704.799999997</v>
      </c>
      <c r="P8" s="141">
        <f t="shared" si="2"/>
        <v>60925564.799999997</v>
      </c>
      <c r="Q8" s="142">
        <f t="shared" si="2"/>
        <v>464512993.80000001</v>
      </c>
    </row>
    <row r="9" spans="1:17" x14ac:dyDescent="0.2">
      <c r="A9" s="389">
        <v>1</v>
      </c>
      <c r="B9" s="207" t="s">
        <v>55</v>
      </c>
      <c r="C9" s="379" t="s">
        <v>42</v>
      </c>
      <c r="D9" s="208"/>
      <c r="E9" s="209"/>
      <c r="F9" s="199">
        <f>SUM(D9:E9)</f>
        <v>0</v>
      </c>
      <c r="G9" s="209"/>
      <c r="H9" s="209"/>
      <c r="I9" s="200">
        <f>SUM(G9:H9)</f>
        <v>0</v>
      </c>
      <c r="J9" s="210">
        <f>F9+I9</f>
        <v>0</v>
      </c>
      <c r="K9" s="211"/>
      <c r="L9" s="209"/>
      <c r="M9" s="202">
        <f>SUM(K9:L9)</f>
        <v>0</v>
      </c>
      <c r="N9" s="211"/>
      <c r="O9" s="209"/>
      <c r="P9" s="203">
        <f>SUM(N9:O9)</f>
        <v>0</v>
      </c>
      <c r="Q9" s="212">
        <f>J9+M9+P9</f>
        <v>0</v>
      </c>
    </row>
    <row r="10" spans="1:17" x14ac:dyDescent="0.2">
      <c r="A10" s="389">
        <v>2</v>
      </c>
      <c r="B10" s="207" t="s">
        <v>56</v>
      </c>
      <c r="C10" s="379" t="s">
        <v>214</v>
      </c>
      <c r="D10" s="208"/>
      <c r="E10" s="209"/>
      <c r="F10" s="199">
        <f t="shared" ref="F10:F69" si="3">SUM(D10:E10)</f>
        <v>0</v>
      </c>
      <c r="G10" s="209"/>
      <c r="H10" s="209"/>
      <c r="I10" s="200">
        <f t="shared" ref="I10:I69" si="4">SUM(G10:H10)</f>
        <v>0</v>
      </c>
      <c r="J10" s="210">
        <f t="shared" ref="J10:J69" si="5">F10+I10</f>
        <v>0</v>
      </c>
      <c r="K10" s="211"/>
      <c r="L10" s="209"/>
      <c r="M10" s="202">
        <f t="shared" ref="M10:M69" si="6">SUM(K10:L10)</f>
        <v>0</v>
      </c>
      <c r="N10" s="211"/>
      <c r="O10" s="209"/>
      <c r="P10" s="203">
        <f t="shared" ref="P10:P69" si="7">SUM(N10:O10)</f>
        <v>0</v>
      </c>
      <c r="Q10" s="206">
        <f t="shared" ref="Q10:Q69" si="8">J10+M10+P10</f>
        <v>0</v>
      </c>
    </row>
    <row r="11" spans="1:17" x14ac:dyDescent="0.2">
      <c r="A11" s="389">
        <v>3</v>
      </c>
      <c r="B11" s="213" t="s">
        <v>57</v>
      </c>
      <c r="C11" s="379" t="s">
        <v>5</v>
      </c>
      <c r="D11" s="211">
        <v>571458.6</v>
      </c>
      <c r="E11" s="209"/>
      <c r="F11" s="199">
        <f t="shared" si="3"/>
        <v>571458.6</v>
      </c>
      <c r="G11" s="209">
        <v>161868.07999999999</v>
      </c>
      <c r="H11" s="209"/>
      <c r="I11" s="200">
        <f t="shared" si="4"/>
        <v>161868.07999999999</v>
      </c>
      <c r="J11" s="214">
        <f t="shared" si="5"/>
        <v>733326.67999999993</v>
      </c>
      <c r="K11" s="211"/>
      <c r="L11" s="209"/>
      <c r="M11" s="202">
        <f t="shared" si="6"/>
        <v>0</v>
      </c>
      <c r="N11" s="211">
        <v>3311172</v>
      </c>
      <c r="O11" s="209"/>
      <c r="P11" s="203">
        <f t="shared" si="7"/>
        <v>3311172</v>
      </c>
      <c r="Q11" s="206">
        <f t="shared" si="8"/>
        <v>4044498.6799999997</v>
      </c>
    </row>
    <row r="12" spans="1:17" x14ac:dyDescent="0.2">
      <c r="A12" s="389">
        <v>4</v>
      </c>
      <c r="B12" s="207" t="s">
        <v>58</v>
      </c>
      <c r="C12" s="379" t="s">
        <v>215</v>
      </c>
      <c r="D12" s="211"/>
      <c r="E12" s="209"/>
      <c r="F12" s="199">
        <f t="shared" si="3"/>
        <v>0</v>
      </c>
      <c r="G12" s="209"/>
      <c r="H12" s="209"/>
      <c r="I12" s="200">
        <f t="shared" si="4"/>
        <v>0</v>
      </c>
      <c r="J12" s="214">
        <f t="shared" si="5"/>
        <v>0</v>
      </c>
      <c r="K12" s="211"/>
      <c r="L12" s="209"/>
      <c r="M12" s="203">
        <f t="shared" si="6"/>
        <v>0</v>
      </c>
      <c r="N12" s="215"/>
      <c r="O12" s="209"/>
      <c r="P12" s="203">
        <f t="shared" si="7"/>
        <v>0</v>
      </c>
      <c r="Q12" s="216">
        <f t="shared" si="8"/>
        <v>0</v>
      </c>
    </row>
    <row r="13" spans="1:17" x14ac:dyDescent="0.2">
      <c r="A13" s="389">
        <v>5</v>
      </c>
      <c r="B13" s="207" t="s">
        <v>59</v>
      </c>
      <c r="C13" s="379" t="s">
        <v>8</v>
      </c>
      <c r="D13" s="211"/>
      <c r="E13" s="209"/>
      <c r="F13" s="199">
        <f t="shared" si="3"/>
        <v>0</v>
      </c>
      <c r="G13" s="209"/>
      <c r="H13" s="209"/>
      <c r="I13" s="200">
        <f t="shared" si="4"/>
        <v>0</v>
      </c>
      <c r="J13" s="214">
        <f t="shared" si="5"/>
        <v>0</v>
      </c>
      <c r="K13" s="211"/>
      <c r="L13" s="209"/>
      <c r="M13" s="203">
        <f t="shared" si="6"/>
        <v>0</v>
      </c>
      <c r="N13" s="215"/>
      <c r="O13" s="209"/>
      <c r="P13" s="203">
        <f t="shared" si="7"/>
        <v>0</v>
      </c>
      <c r="Q13" s="216">
        <f t="shared" si="8"/>
        <v>0</v>
      </c>
    </row>
    <row r="14" spans="1:17" x14ac:dyDescent="0.2">
      <c r="A14" s="389">
        <v>6</v>
      </c>
      <c r="B14" s="213" t="s">
        <v>60</v>
      </c>
      <c r="C14" s="379" t="s">
        <v>61</v>
      </c>
      <c r="D14" s="211"/>
      <c r="E14" s="209"/>
      <c r="F14" s="199">
        <f t="shared" si="3"/>
        <v>0</v>
      </c>
      <c r="G14" s="209"/>
      <c r="H14" s="209"/>
      <c r="I14" s="200">
        <f t="shared" si="4"/>
        <v>0</v>
      </c>
      <c r="J14" s="214">
        <f t="shared" si="5"/>
        <v>0</v>
      </c>
      <c r="K14" s="211"/>
      <c r="L14" s="209"/>
      <c r="M14" s="203">
        <f t="shared" si="6"/>
        <v>0</v>
      </c>
      <c r="N14" s="215"/>
      <c r="O14" s="209"/>
      <c r="P14" s="203">
        <f t="shared" si="7"/>
        <v>0</v>
      </c>
      <c r="Q14" s="216">
        <f t="shared" si="8"/>
        <v>0</v>
      </c>
    </row>
    <row r="15" spans="1:17" x14ac:dyDescent="0.2">
      <c r="A15" s="389">
        <v>7</v>
      </c>
      <c r="B15" s="217" t="s">
        <v>62</v>
      </c>
      <c r="C15" s="379" t="s">
        <v>216</v>
      </c>
      <c r="D15" s="211"/>
      <c r="E15" s="209"/>
      <c r="F15" s="199">
        <f t="shared" si="3"/>
        <v>0</v>
      </c>
      <c r="G15" s="209"/>
      <c r="H15" s="209"/>
      <c r="I15" s="200">
        <f t="shared" si="4"/>
        <v>0</v>
      </c>
      <c r="J15" s="214">
        <f t="shared" si="5"/>
        <v>0</v>
      </c>
      <c r="K15" s="211"/>
      <c r="L15" s="209"/>
      <c r="M15" s="203">
        <f t="shared" si="6"/>
        <v>0</v>
      </c>
      <c r="N15" s="215"/>
      <c r="O15" s="209"/>
      <c r="P15" s="203">
        <f t="shared" si="7"/>
        <v>0</v>
      </c>
      <c r="Q15" s="216">
        <f t="shared" si="8"/>
        <v>0</v>
      </c>
    </row>
    <row r="16" spans="1:17" x14ac:dyDescent="0.2">
      <c r="A16" s="389">
        <v>8</v>
      </c>
      <c r="B16" s="213" t="s">
        <v>63</v>
      </c>
      <c r="C16" s="379" t="s">
        <v>17</v>
      </c>
      <c r="D16" s="211"/>
      <c r="E16" s="209"/>
      <c r="F16" s="199">
        <f t="shared" si="3"/>
        <v>0</v>
      </c>
      <c r="G16" s="209"/>
      <c r="H16" s="209"/>
      <c r="I16" s="200">
        <f t="shared" si="4"/>
        <v>0</v>
      </c>
      <c r="J16" s="214">
        <f t="shared" si="5"/>
        <v>0</v>
      </c>
      <c r="K16" s="211"/>
      <c r="L16" s="209"/>
      <c r="M16" s="203">
        <f t="shared" si="6"/>
        <v>0</v>
      </c>
      <c r="N16" s="215"/>
      <c r="O16" s="209"/>
      <c r="P16" s="203">
        <f t="shared" si="7"/>
        <v>0</v>
      </c>
      <c r="Q16" s="216">
        <f t="shared" si="8"/>
        <v>0</v>
      </c>
    </row>
    <row r="17" spans="1:17" x14ac:dyDescent="0.2">
      <c r="A17" s="389">
        <v>9</v>
      </c>
      <c r="B17" s="213" t="s">
        <v>64</v>
      </c>
      <c r="C17" s="379" t="s">
        <v>6</v>
      </c>
      <c r="D17" s="211"/>
      <c r="E17" s="209"/>
      <c r="F17" s="199">
        <f t="shared" si="3"/>
        <v>0</v>
      </c>
      <c r="G17" s="209"/>
      <c r="H17" s="209"/>
      <c r="I17" s="200">
        <f t="shared" si="4"/>
        <v>0</v>
      </c>
      <c r="J17" s="214">
        <f t="shared" si="5"/>
        <v>0</v>
      </c>
      <c r="K17" s="211"/>
      <c r="L17" s="209"/>
      <c r="M17" s="203">
        <f t="shared" si="6"/>
        <v>0</v>
      </c>
      <c r="N17" s="215"/>
      <c r="O17" s="209"/>
      <c r="P17" s="203">
        <f t="shared" si="7"/>
        <v>0</v>
      </c>
      <c r="Q17" s="216">
        <f t="shared" si="8"/>
        <v>0</v>
      </c>
    </row>
    <row r="18" spans="1:17" x14ac:dyDescent="0.2">
      <c r="A18" s="389">
        <v>10</v>
      </c>
      <c r="B18" s="213" t="s">
        <v>65</v>
      </c>
      <c r="C18" s="379" t="s">
        <v>18</v>
      </c>
      <c r="D18" s="211">
        <v>571458.6</v>
      </c>
      <c r="E18" s="209"/>
      <c r="F18" s="199">
        <f t="shared" si="3"/>
        <v>571458.6</v>
      </c>
      <c r="G18" s="209">
        <v>229926.25</v>
      </c>
      <c r="H18" s="209"/>
      <c r="I18" s="200">
        <f t="shared" si="4"/>
        <v>229926.25</v>
      </c>
      <c r="J18" s="214">
        <f t="shared" si="5"/>
        <v>801384.85</v>
      </c>
      <c r="K18" s="211">
        <v>13061862</v>
      </c>
      <c r="L18" s="209"/>
      <c r="M18" s="203">
        <f t="shared" si="6"/>
        <v>13061862</v>
      </c>
      <c r="N18" s="215"/>
      <c r="O18" s="209"/>
      <c r="P18" s="203">
        <f t="shared" si="7"/>
        <v>0</v>
      </c>
      <c r="Q18" s="216">
        <f t="shared" si="8"/>
        <v>13863246.85</v>
      </c>
    </row>
    <row r="19" spans="1:17" x14ac:dyDescent="0.2">
      <c r="A19" s="389">
        <v>11</v>
      </c>
      <c r="B19" s="213" t="s">
        <v>66</v>
      </c>
      <c r="C19" s="379" t="s">
        <v>7</v>
      </c>
      <c r="D19" s="211"/>
      <c r="E19" s="209"/>
      <c r="F19" s="199">
        <f t="shared" si="3"/>
        <v>0</v>
      </c>
      <c r="G19" s="209"/>
      <c r="H19" s="209"/>
      <c r="I19" s="200">
        <f t="shared" si="4"/>
        <v>0</v>
      </c>
      <c r="J19" s="214">
        <f t="shared" si="5"/>
        <v>0</v>
      </c>
      <c r="K19" s="211"/>
      <c r="L19" s="209"/>
      <c r="M19" s="203">
        <f t="shared" si="6"/>
        <v>0</v>
      </c>
      <c r="N19" s="215"/>
      <c r="O19" s="209"/>
      <c r="P19" s="203">
        <f t="shared" si="7"/>
        <v>0</v>
      </c>
      <c r="Q19" s="216">
        <f t="shared" si="8"/>
        <v>0</v>
      </c>
    </row>
    <row r="20" spans="1:17" x14ac:dyDescent="0.2">
      <c r="A20" s="389">
        <v>12</v>
      </c>
      <c r="B20" s="213" t="s">
        <v>67</v>
      </c>
      <c r="C20" s="379" t="s">
        <v>19</v>
      </c>
      <c r="D20" s="211"/>
      <c r="E20" s="209"/>
      <c r="F20" s="199">
        <f t="shared" si="3"/>
        <v>0</v>
      </c>
      <c r="G20" s="209"/>
      <c r="H20" s="209"/>
      <c r="I20" s="200">
        <f t="shared" si="4"/>
        <v>0</v>
      </c>
      <c r="J20" s="214">
        <f t="shared" si="5"/>
        <v>0</v>
      </c>
      <c r="K20" s="211"/>
      <c r="L20" s="209"/>
      <c r="M20" s="203">
        <f t="shared" si="6"/>
        <v>0</v>
      </c>
      <c r="N20" s="215"/>
      <c r="O20" s="209"/>
      <c r="P20" s="203">
        <f t="shared" si="7"/>
        <v>0</v>
      </c>
      <c r="Q20" s="216">
        <f t="shared" si="8"/>
        <v>0</v>
      </c>
    </row>
    <row r="21" spans="1:17" ht="12" customHeight="1" x14ac:dyDescent="0.2">
      <c r="A21" s="389">
        <v>13</v>
      </c>
      <c r="B21" s="218" t="s">
        <v>240</v>
      </c>
      <c r="C21" s="41" t="s">
        <v>241</v>
      </c>
      <c r="D21" s="211"/>
      <c r="E21" s="209"/>
      <c r="F21" s="199">
        <f t="shared" si="3"/>
        <v>0</v>
      </c>
      <c r="G21" s="209"/>
      <c r="H21" s="209"/>
      <c r="I21" s="200">
        <f t="shared" si="4"/>
        <v>0</v>
      </c>
      <c r="J21" s="214">
        <f t="shared" si="5"/>
        <v>0</v>
      </c>
      <c r="K21" s="211"/>
      <c r="L21" s="209"/>
      <c r="M21" s="203">
        <f t="shared" si="6"/>
        <v>0</v>
      </c>
      <c r="N21" s="215"/>
      <c r="O21" s="209"/>
      <c r="P21" s="203">
        <f t="shared" si="7"/>
        <v>0</v>
      </c>
      <c r="Q21" s="216">
        <f t="shared" si="8"/>
        <v>0</v>
      </c>
    </row>
    <row r="22" spans="1:17" x14ac:dyDescent="0.2">
      <c r="A22" s="389">
        <v>14</v>
      </c>
      <c r="B22" s="213" t="s">
        <v>68</v>
      </c>
      <c r="C22" s="379" t="s">
        <v>22</v>
      </c>
      <c r="D22" s="211"/>
      <c r="E22" s="209"/>
      <c r="F22" s="199">
        <f t="shared" si="3"/>
        <v>0</v>
      </c>
      <c r="G22" s="209"/>
      <c r="H22" s="209"/>
      <c r="I22" s="200">
        <f t="shared" si="4"/>
        <v>0</v>
      </c>
      <c r="J22" s="214">
        <f t="shared" si="5"/>
        <v>0</v>
      </c>
      <c r="K22" s="211"/>
      <c r="L22" s="209"/>
      <c r="M22" s="203">
        <f t="shared" si="6"/>
        <v>0</v>
      </c>
      <c r="N22" s="215"/>
      <c r="O22" s="209"/>
      <c r="P22" s="203">
        <f t="shared" si="7"/>
        <v>0</v>
      </c>
      <c r="Q22" s="216">
        <f t="shared" si="8"/>
        <v>0</v>
      </c>
    </row>
    <row r="23" spans="1:17" x14ac:dyDescent="0.2">
      <c r="A23" s="389">
        <v>15</v>
      </c>
      <c r="B23" s="213" t="s">
        <v>69</v>
      </c>
      <c r="C23" s="379" t="s">
        <v>10</v>
      </c>
      <c r="D23" s="211"/>
      <c r="E23" s="209"/>
      <c r="F23" s="199">
        <f t="shared" si="3"/>
        <v>0</v>
      </c>
      <c r="G23" s="209"/>
      <c r="H23" s="209"/>
      <c r="I23" s="200">
        <f t="shared" si="4"/>
        <v>0</v>
      </c>
      <c r="J23" s="214">
        <f t="shared" si="5"/>
        <v>0</v>
      </c>
      <c r="K23" s="211"/>
      <c r="L23" s="209"/>
      <c r="M23" s="203">
        <f t="shared" si="6"/>
        <v>0</v>
      </c>
      <c r="N23" s="215"/>
      <c r="O23" s="209"/>
      <c r="P23" s="203">
        <f t="shared" si="7"/>
        <v>0</v>
      </c>
      <c r="Q23" s="216">
        <f t="shared" si="8"/>
        <v>0</v>
      </c>
    </row>
    <row r="24" spans="1:17" x14ac:dyDescent="0.2">
      <c r="A24" s="389">
        <v>16</v>
      </c>
      <c r="B24" s="213" t="s">
        <v>70</v>
      </c>
      <c r="C24" s="379" t="s">
        <v>217</v>
      </c>
      <c r="D24" s="211"/>
      <c r="E24" s="209"/>
      <c r="F24" s="199">
        <f t="shared" si="3"/>
        <v>0</v>
      </c>
      <c r="G24" s="209"/>
      <c r="H24" s="209"/>
      <c r="I24" s="200">
        <f t="shared" si="4"/>
        <v>0</v>
      </c>
      <c r="J24" s="214">
        <f t="shared" si="5"/>
        <v>0</v>
      </c>
      <c r="K24" s="211"/>
      <c r="L24" s="209"/>
      <c r="M24" s="203">
        <f t="shared" si="6"/>
        <v>0</v>
      </c>
      <c r="N24" s="215"/>
      <c r="O24" s="209"/>
      <c r="P24" s="203">
        <f t="shared" si="7"/>
        <v>0</v>
      </c>
      <c r="Q24" s="216">
        <f t="shared" si="8"/>
        <v>0</v>
      </c>
    </row>
    <row r="25" spans="1:17" x14ac:dyDescent="0.2">
      <c r="A25" s="389">
        <v>17</v>
      </c>
      <c r="B25" s="213" t="s">
        <v>71</v>
      </c>
      <c r="C25" s="379" t="s">
        <v>9</v>
      </c>
      <c r="D25" s="211">
        <v>1461916.35</v>
      </c>
      <c r="E25" s="209"/>
      <c r="F25" s="199">
        <f t="shared" si="3"/>
        <v>1461916.35</v>
      </c>
      <c r="G25" s="209">
        <v>822216.27</v>
      </c>
      <c r="H25" s="209"/>
      <c r="I25" s="200">
        <f t="shared" si="4"/>
        <v>822216.27</v>
      </c>
      <c r="J25" s="214">
        <f t="shared" si="5"/>
        <v>2284132.62</v>
      </c>
      <c r="K25" s="211"/>
      <c r="L25" s="209"/>
      <c r="M25" s="203">
        <f t="shared" si="6"/>
        <v>0</v>
      </c>
      <c r="N25" s="215"/>
      <c r="O25" s="209"/>
      <c r="P25" s="203">
        <f t="shared" si="7"/>
        <v>0</v>
      </c>
      <c r="Q25" s="216">
        <f t="shared" si="8"/>
        <v>2284132.62</v>
      </c>
    </row>
    <row r="26" spans="1:17" x14ac:dyDescent="0.2">
      <c r="A26" s="389">
        <v>18</v>
      </c>
      <c r="B26" s="207" t="s">
        <v>72</v>
      </c>
      <c r="C26" s="379" t="s">
        <v>11</v>
      </c>
      <c r="D26" s="211"/>
      <c r="E26" s="209"/>
      <c r="F26" s="199">
        <f t="shared" si="3"/>
        <v>0</v>
      </c>
      <c r="G26" s="209"/>
      <c r="H26" s="209"/>
      <c r="I26" s="200">
        <f t="shared" si="4"/>
        <v>0</v>
      </c>
      <c r="J26" s="214">
        <f t="shared" si="5"/>
        <v>0</v>
      </c>
      <c r="K26" s="211"/>
      <c r="L26" s="209"/>
      <c r="M26" s="203">
        <f t="shared" si="6"/>
        <v>0</v>
      </c>
      <c r="N26" s="215"/>
      <c r="O26" s="209"/>
      <c r="P26" s="203">
        <f t="shared" si="7"/>
        <v>0</v>
      </c>
      <c r="Q26" s="216">
        <f t="shared" si="8"/>
        <v>0</v>
      </c>
    </row>
    <row r="27" spans="1:17" x14ac:dyDescent="0.2">
      <c r="A27" s="389">
        <v>19</v>
      </c>
      <c r="B27" s="207" t="s">
        <v>73</v>
      </c>
      <c r="C27" s="379" t="s">
        <v>218</v>
      </c>
      <c r="D27" s="211"/>
      <c r="E27" s="209"/>
      <c r="F27" s="199">
        <f t="shared" si="3"/>
        <v>0</v>
      </c>
      <c r="G27" s="209"/>
      <c r="H27" s="209"/>
      <c r="I27" s="200">
        <f t="shared" si="4"/>
        <v>0</v>
      </c>
      <c r="J27" s="214">
        <f t="shared" si="5"/>
        <v>0</v>
      </c>
      <c r="K27" s="211"/>
      <c r="L27" s="209"/>
      <c r="M27" s="203">
        <f t="shared" si="6"/>
        <v>0</v>
      </c>
      <c r="N27" s="215"/>
      <c r="O27" s="209"/>
      <c r="P27" s="203">
        <f t="shared" si="7"/>
        <v>0</v>
      </c>
      <c r="Q27" s="216">
        <f t="shared" si="8"/>
        <v>0</v>
      </c>
    </row>
    <row r="28" spans="1:17" x14ac:dyDescent="0.2">
      <c r="A28" s="389">
        <v>20</v>
      </c>
      <c r="B28" s="207" t="s">
        <v>74</v>
      </c>
      <c r="C28" s="379" t="s">
        <v>75</v>
      </c>
      <c r="D28" s="211">
        <v>581243.85</v>
      </c>
      <c r="E28" s="209"/>
      <c r="F28" s="199">
        <f t="shared" si="3"/>
        <v>581243.85</v>
      </c>
      <c r="G28" s="209">
        <v>229926.25</v>
      </c>
      <c r="H28" s="209"/>
      <c r="I28" s="200">
        <f t="shared" si="4"/>
        <v>229926.25</v>
      </c>
      <c r="J28" s="214">
        <f t="shared" si="5"/>
        <v>811170.1</v>
      </c>
      <c r="K28" s="211">
        <v>13061862</v>
      </c>
      <c r="L28" s="209"/>
      <c r="M28" s="203">
        <f t="shared" si="6"/>
        <v>13061862</v>
      </c>
      <c r="N28" s="215"/>
      <c r="O28" s="209"/>
      <c r="P28" s="203">
        <f t="shared" si="7"/>
        <v>0</v>
      </c>
      <c r="Q28" s="216">
        <f t="shared" si="8"/>
        <v>13873032.1</v>
      </c>
    </row>
    <row r="29" spans="1:17" x14ac:dyDescent="0.2">
      <c r="A29" s="389">
        <v>21</v>
      </c>
      <c r="B29" s="207" t="s">
        <v>76</v>
      </c>
      <c r="C29" s="379" t="s">
        <v>38</v>
      </c>
      <c r="D29" s="211">
        <v>571067.18999999994</v>
      </c>
      <c r="E29" s="209"/>
      <c r="F29" s="199">
        <f t="shared" si="3"/>
        <v>571067.18999999994</v>
      </c>
      <c r="G29" s="209">
        <v>161868.07999999999</v>
      </c>
      <c r="H29" s="209"/>
      <c r="I29" s="200">
        <f t="shared" si="4"/>
        <v>161868.07999999999</v>
      </c>
      <c r="J29" s="214">
        <f t="shared" si="5"/>
        <v>732935.2699999999</v>
      </c>
      <c r="K29" s="211">
        <v>11320280.4</v>
      </c>
      <c r="L29" s="209"/>
      <c r="M29" s="203">
        <f t="shared" si="6"/>
        <v>11320280.4</v>
      </c>
      <c r="N29" s="215"/>
      <c r="O29" s="209"/>
      <c r="P29" s="203">
        <f t="shared" si="7"/>
        <v>0</v>
      </c>
      <c r="Q29" s="216">
        <f t="shared" si="8"/>
        <v>12053215.67</v>
      </c>
    </row>
    <row r="30" spans="1:17" x14ac:dyDescent="0.2">
      <c r="A30" s="389">
        <v>22</v>
      </c>
      <c r="B30" s="213" t="s">
        <v>77</v>
      </c>
      <c r="C30" s="379" t="s">
        <v>78</v>
      </c>
      <c r="D30" s="211"/>
      <c r="E30" s="209"/>
      <c r="F30" s="199">
        <f t="shared" si="3"/>
        <v>0</v>
      </c>
      <c r="G30" s="209"/>
      <c r="H30" s="209"/>
      <c r="I30" s="200">
        <f t="shared" si="4"/>
        <v>0</v>
      </c>
      <c r="J30" s="214">
        <f t="shared" si="5"/>
        <v>0</v>
      </c>
      <c r="K30" s="211"/>
      <c r="L30" s="209"/>
      <c r="M30" s="203">
        <f t="shared" si="6"/>
        <v>0</v>
      </c>
      <c r="N30" s="215"/>
      <c r="O30" s="209"/>
      <c r="P30" s="203">
        <f t="shared" si="7"/>
        <v>0</v>
      </c>
      <c r="Q30" s="216">
        <f t="shared" si="8"/>
        <v>0</v>
      </c>
    </row>
    <row r="31" spans="1:17" x14ac:dyDescent="0.2">
      <c r="A31" s="389">
        <v>23</v>
      </c>
      <c r="B31" s="213" t="s">
        <v>79</v>
      </c>
      <c r="C31" s="379" t="s">
        <v>80</v>
      </c>
      <c r="D31" s="211"/>
      <c r="E31" s="209"/>
      <c r="F31" s="199">
        <f t="shared" si="3"/>
        <v>0</v>
      </c>
      <c r="G31" s="209"/>
      <c r="H31" s="209"/>
      <c r="I31" s="200">
        <f t="shared" si="4"/>
        <v>0</v>
      </c>
      <c r="J31" s="214">
        <f t="shared" si="5"/>
        <v>0</v>
      </c>
      <c r="K31" s="211"/>
      <c r="L31" s="209"/>
      <c r="M31" s="203">
        <f t="shared" si="6"/>
        <v>0</v>
      </c>
      <c r="N31" s="215"/>
      <c r="O31" s="209"/>
      <c r="P31" s="203">
        <f t="shared" si="7"/>
        <v>0</v>
      </c>
      <c r="Q31" s="216">
        <f t="shared" si="8"/>
        <v>0</v>
      </c>
    </row>
    <row r="32" spans="1:17" ht="24" x14ac:dyDescent="0.2">
      <c r="A32" s="389">
        <v>24</v>
      </c>
      <c r="B32" s="213" t="s">
        <v>81</v>
      </c>
      <c r="C32" s="379" t="s">
        <v>82</v>
      </c>
      <c r="D32" s="211"/>
      <c r="E32" s="209"/>
      <c r="F32" s="199">
        <f t="shared" si="3"/>
        <v>0</v>
      </c>
      <c r="G32" s="209"/>
      <c r="H32" s="209"/>
      <c r="I32" s="200">
        <f t="shared" si="4"/>
        <v>0</v>
      </c>
      <c r="J32" s="214">
        <f t="shared" si="5"/>
        <v>0</v>
      </c>
      <c r="K32" s="211"/>
      <c r="L32" s="209"/>
      <c r="M32" s="203">
        <f t="shared" si="6"/>
        <v>0</v>
      </c>
      <c r="N32" s="215"/>
      <c r="O32" s="209"/>
      <c r="P32" s="203">
        <f t="shared" si="7"/>
        <v>0</v>
      </c>
      <c r="Q32" s="216">
        <f t="shared" si="8"/>
        <v>0</v>
      </c>
    </row>
    <row r="33" spans="1:17" x14ac:dyDescent="0.2">
      <c r="A33" s="389">
        <v>25</v>
      </c>
      <c r="B33" s="207" t="s">
        <v>83</v>
      </c>
      <c r="C33" s="379" t="s">
        <v>84</v>
      </c>
      <c r="D33" s="211">
        <v>571067.18999999994</v>
      </c>
      <c r="E33" s="209"/>
      <c r="F33" s="199">
        <f t="shared" si="3"/>
        <v>571067.18999999994</v>
      </c>
      <c r="G33" s="209">
        <v>229926.25</v>
      </c>
      <c r="H33" s="209"/>
      <c r="I33" s="200">
        <f t="shared" si="4"/>
        <v>229926.25</v>
      </c>
      <c r="J33" s="214">
        <f t="shared" si="5"/>
        <v>800993.44</v>
      </c>
      <c r="K33" s="211">
        <v>19592793</v>
      </c>
      <c r="L33" s="209"/>
      <c r="M33" s="203">
        <f t="shared" si="6"/>
        <v>19592793</v>
      </c>
      <c r="N33" s="215">
        <v>3311172</v>
      </c>
      <c r="O33" s="209"/>
      <c r="P33" s="203">
        <f t="shared" si="7"/>
        <v>3311172</v>
      </c>
      <c r="Q33" s="216">
        <f t="shared" si="8"/>
        <v>23704958.440000001</v>
      </c>
    </row>
    <row r="34" spans="1:17" x14ac:dyDescent="0.2">
      <c r="A34" s="389">
        <v>26</v>
      </c>
      <c r="B34" s="213" t="s">
        <v>85</v>
      </c>
      <c r="C34" s="379" t="s">
        <v>86</v>
      </c>
      <c r="D34" s="211"/>
      <c r="E34" s="209"/>
      <c r="F34" s="199">
        <f t="shared" si="3"/>
        <v>0</v>
      </c>
      <c r="G34" s="209"/>
      <c r="H34" s="209"/>
      <c r="I34" s="200">
        <f t="shared" si="4"/>
        <v>0</v>
      </c>
      <c r="J34" s="214">
        <f t="shared" si="5"/>
        <v>0</v>
      </c>
      <c r="K34" s="211"/>
      <c r="L34" s="209"/>
      <c r="M34" s="203">
        <f t="shared" si="6"/>
        <v>0</v>
      </c>
      <c r="N34" s="215"/>
      <c r="O34" s="209"/>
      <c r="P34" s="203">
        <f t="shared" si="7"/>
        <v>0</v>
      </c>
      <c r="Q34" s="216">
        <f t="shared" si="8"/>
        <v>0</v>
      </c>
    </row>
    <row r="35" spans="1:17" x14ac:dyDescent="0.2">
      <c r="A35" s="389">
        <v>27</v>
      </c>
      <c r="B35" s="207" t="s">
        <v>87</v>
      </c>
      <c r="C35" s="379" t="s">
        <v>88</v>
      </c>
      <c r="D35" s="211"/>
      <c r="E35" s="209"/>
      <c r="F35" s="199">
        <f t="shared" si="3"/>
        <v>0</v>
      </c>
      <c r="G35" s="209"/>
      <c r="H35" s="209"/>
      <c r="I35" s="200">
        <f t="shared" si="4"/>
        <v>0</v>
      </c>
      <c r="J35" s="214">
        <f t="shared" si="5"/>
        <v>0</v>
      </c>
      <c r="K35" s="211"/>
      <c r="L35" s="209"/>
      <c r="M35" s="203">
        <f t="shared" si="6"/>
        <v>0</v>
      </c>
      <c r="N35" s="215"/>
      <c r="O35" s="209"/>
      <c r="P35" s="203">
        <f t="shared" si="7"/>
        <v>0</v>
      </c>
      <c r="Q35" s="216">
        <f t="shared" si="8"/>
        <v>0</v>
      </c>
    </row>
    <row r="36" spans="1:17" ht="29.25" customHeight="1" x14ac:dyDescent="0.2">
      <c r="A36" s="389">
        <v>28</v>
      </c>
      <c r="B36" s="207" t="s">
        <v>89</v>
      </c>
      <c r="C36" s="383" t="s">
        <v>315</v>
      </c>
      <c r="D36" s="211"/>
      <c r="E36" s="209"/>
      <c r="F36" s="199">
        <f t="shared" si="3"/>
        <v>0</v>
      </c>
      <c r="G36" s="209"/>
      <c r="H36" s="209"/>
      <c r="I36" s="200">
        <f t="shared" si="4"/>
        <v>0</v>
      </c>
      <c r="J36" s="214">
        <f t="shared" si="5"/>
        <v>0</v>
      </c>
      <c r="K36" s="211"/>
      <c r="L36" s="209"/>
      <c r="M36" s="203">
        <f t="shared" si="6"/>
        <v>0</v>
      </c>
      <c r="N36" s="215"/>
      <c r="O36" s="209"/>
      <c r="P36" s="203">
        <f t="shared" si="7"/>
        <v>0</v>
      </c>
      <c r="Q36" s="216">
        <f t="shared" si="8"/>
        <v>0</v>
      </c>
    </row>
    <row r="37" spans="1:17" x14ac:dyDescent="0.2">
      <c r="A37" s="389">
        <v>29</v>
      </c>
      <c r="B37" s="213" t="s">
        <v>90</v>
      </c>
      <c r="C37" s="379" t="s">
        <v>39</v>
      </c>
      <c r="D37" s="211">
        <v>581243.85</v>
      </c>
      <c r="E37" s="209"/>
      <c r="F37" s="199">
        <f t="shared" si="3"/>
        <v>581243.85</v>
      </c>
      <c r="G37" s="209">
        <v>229926.25</v>
      </c>
      <c r="H37" s="209"/>
      <c r="I37" s="200">
        <f t="shared" si="4"/>
        <v>229926.25</v>
      </c>
      <c r="J37" s="214">
        <f t="shared" si="5"/>
        <v>811170.1</v>
      </c>
      <c r="K37" s="211">
        <v>6530931</v>
      </c>
      <c r="L37" s="209"/>
      <c r="M37" s="203">
        <f t="shared" si="6"/>
        <v>6530931</v>
      </c>
      <c r="N37" s="215">
        <v>3311172</v>
      </c>
      <c r="O37" s="209"/>
      <c r="P37" s="203">
        <f t="shared" si="7"/>
        <v>3311172</v>
      </c>
      <c r="Q37" s="216">
        <f t="shared" si="8"/>
        <v>10653273.1</v>
      </c>
    </row>
    <row r="38" spans="1:17" x14ac:dyDescent="0.2">
      <c r="A38" s="389">
        <v>30</v>
      </c>
      <c r="B38" s="207" t="s">
        <v>91</v>
      </c>
      <c r="C38" s="379" t="s">
        <v>37</v>
      </c>
      <c r="D38" s="211"/>
      <c r="E38" s="209"/>
      <c r="F38" s="199">
        <f t="shared" si="3"/>
        <v>0</v>
      </c>
      <c r="G38" s="209"/>
      <c r="H38" s="209"/>
      <c r="I38" s="200">
        <f t="shared" si="4"/>
        <v>0</v>
      </c>
      <c r="J38" s="214">
        <f t="shared" si="5"/>
        <v>0</v>
      </c>
      <c r="K38" s="211"/>
      <c r="L38" s="209"/>
      <c r="M38" s="203">
        <f t="shared" si="6"/>
        <v>0</v>
      </c>
      <c r="N38" s="215"/>
      <c r="O38" s="209"/>
      <c r="P38" s="203">
        <f t="shared" si="7"/>
        <v>0</v>
      </c>
      <c r="Q38" s="216">
        <f t="shared" si="8"/>
        <v>0</v>
      </c>
    </row>
    <row r="39" spans="1:17" x14ac:dyDescent="0.2">
      <c r="A39" s="389">
        <v>31</v>
      </c>
      <c r="B39" s="217" t="s">
        <v>92</v>
      </c>
      <c r="C39" s="379" t="s">
        <v>16</v>
      </c>
      <c r="D39" s="211"/>
      <c r="E39" s="209"/>
      <c r="F39" s="199">
        <f t="shared" si="3"/>
        <v>0</v>
      </c>
      <c r="G39" s="209"/>
      <c r="H39" s="209"/>
      <c r="I39" s="200">
        <f t="shared" si="4"/>
        <v>0</v>
      </c>
      <c r="J39" s="214">
        <f t="shared" si="5"/>
        <v>0</v>
      </c>
      <c r="K39" s="211"/>
      <c r="L39" s="209"/>
      <c r="M39" s="203">
        <f t="shared" si="6"/>
        <v>0</v>
      </c>
      <c r="N39" s="215"/>
      <c r="O39" s="209"/>
      <c r="P39" s="203">
        <f t="shared" si="7"/>
        <v>0</v>
      </c>
      <c r="Q39" s="216">
        <f t="shared" si="8"/>
        <v>0</v>
      </c>
    </row>
    <row r="40" spans="1:17" x14ac:dyDescent="0.2">
      <c r="A40" s="389">
        <v>32</v>
      </c>
      <c r="B40" s="207" t="s">
        <v>93</v>
      </c>
      <c r="C40" s="379" t="s">
        <v>21</v>
      </c>
      <c r="D40" s="211"/>
      <c r="E40" s="209"/>
      <c r="F40" s="199">
        <f t="shared" si="3"/>
        <v>0</v>
      </c>
      <c r="G40" s="209"/>
      <c r="H40" s="209"/>
      <c r="I40" s="200">
        <f t="shared" si="4"/>
        <v>0</v>
      </c>
      <c r="J40" s="214">
        <f t="shared" si="5"/>
        <v>0</v>
      </c>
      <c r="K40" s="211"/>
      <c r="L40" s="209"/>
      <c r="M40" s="203">
        <f t="shared" si="6"/>
        <v>0</v>
      </c>
      <c r="N40" s="215"/>
      <c r="O40" s="209"/>
      <c r="P40" s="203">
        <f t="shared" si="7"/>
        <v>0</v>
      </c>
      <c r="Q40" s="216">
        <f t="shared" si="8"/>
        <v>0</v>
      </c>
    </row>
    <row r="41" spans="1:17" x14ac:dyDescent="0.2">
      <c r="A41" s="389">
        <v>33</v>
      </c>
      <c r="B41" s="207" t="s">
        <v>94</v>
      </c>
      <c r="C41" s="379" t="s">
        <v>24</v>
      </c>
      <c r="D41" s="211"/>
      <c r="E41" s="209"/>
      <c r="F41" s="199">
        <f t="shared" si="3"/>
        <v>0</v>
      </c>
      <c r="G41" s="209"/>
      <c r="H41" s="209"/>
      <c r="I41" s="200">
        <f t="shared" si="4"/>
        <v>0</v>
      </c>
      <c r="J41" s="214">
        <f t="shared" si="5"/>
        <v>0</v>
      </c>
      <c r="K41" s="211"/>
      <c r="L41" s="209"/>
      <c r="M41" s="203">
        <f t="shared" si="6"/>
        <v>0</v>
      </c>
      <c r="N41" s="215"/>
      <c r="O41" s="209"/>
      <c r="P41" s="203">
        <f t="shared" si="7"/>
        <v>0</v>
      </c>
      <c r="Q41" s="216">
        <f t="shared" si="8"/>
        <v>0</v>
      </c>
    </row>
    <row r="42" spans="1:17" x14ac:dyDescent="0.2">
      <c r="A42" s="389">
        <v>34</v>
      </c>
      <c r="B42" s="213" t="s">
        <v>95</v>
      </c>
      <c r="C42" s="379" t="s">
        <v>219</v>
      </c>
      <c r="D42" s="211">
        <v>571458.6</v>
      </c>
      <c r="E42" s="209"/>
      <c r="F42" s="199">
        <f t="shared" si="3"/>
        <v>571458.6</v>
      </c>
      <c r="G42" s="209">
        <v>229926.25</v>
      </c>
      <c r="H42" s="209"/>
      <c r="I42" s="200">
        <f t="shared" si="4"/>
        <v>229926.25</v>
      </c>
      <c r="J42" s="214">
        <f t="shared" si="5"/>
        <v>801384.85</v>
      </c>
      <c r="K42" s="211">
        <v>13061862</v>
      </c>
      <c r="L42" s="209"/>
      <c r="M42" s="203">
        <f t="shared" si="6"/>
        <v>13061862</v>
      </c>
      <c r="N42" s="215"/>
      <c r="O42" s="209"/>
      <c r="P42" s="203">
        <f t="shared" si="7"/>
        <v>0</v>
      </c>
      <c r="Q42" s="216">
        <f t="shared" si="8"/>
        <v>13863246.85</v>
      </c>
    </row>
    <row r="43" spans="1:17" x14ac:dyDescent="0.2">
      <c r="A43" s="389">
        <v>35</v>
      </c>
      <c r="B43" s="207" t="s">
        <v>96</v>
      </c>
      <c r="C43" s="379" t="s">
        <v>220</v>
      </c>
      <c r="D43" s="211">
        <v>571067.18999999994</v>
      </c>
      <c r="E43" s="209"/>
      <c r="F43" s="199">
        <f t="shared" si="3"/>
        <v>571067.18999999994</v>
      </c>
      <c r="G43" s="209">
        <v>161868.07999999999</v>
      </c>
      <c r="H43" s="209"/>
      <c r="I43" s="200">
        <f t="shared" si="4"/>
        <v>161868.07999999999</v>
      </c>
      <c r="J43" s="214">
        <f t="shared" si="5"/>
        <v>732935.2699999999</v>
      </c>
      <c r="K43" s="211"/>
      <c r="L43" s="209"/>
      <c r="M43" s="203">
        <f t="shared" si="6"/>
        <v>0</v>
      </c>
      <c r="N43" s="215">
        <v>2207448</v>
      </c>
      <c r="O43" s="209"/>
      <c r="P43" s="203">
        <f t="shared" si="7"/>
        <v>2207448</v>
      </c>
      <c r="Q43" s="216">
        <f t="shared" si="8"/>
        <v>2940383.27</v>
      </c>
    </row>
    <row r="44" spans="1:17" x14ac:dyDescent="0.2">
      <c r="A44" s="389">
        <v>36</v>
      </c>
      <c r="B44" s="207" t="s">
        <v>97</v>
      </c>
      <c r="C44" s="379" t="s">
        <v>221</v>
      </c>
      <c r="D44" s="211"/>
      <c r="E44" s="209"/>
      <c r="F44" s="199">
        <f t="shared" si="3"/>
        <v>0</v>
      </c>
      <c r="G44" s="209"/>
      <c r="H44" s="209"/>
      <c r="I44" s="200">
        <f t="shared" si="4"/>
        <v>0</v>
      </c>
      <c r="J44" s="214">
        <f t="shared" si="5"/>
        <v>0</v>
      </c>
      <c r="K44" s="211"/>
      <c r="L44" s="209"/>
      <c r="M44" s="203">
        <f t="shared" si="6"/>
        <v>0</v>
      </c>
      <c r="N44" s="215"/>
      <c r="O44" s="209"/>
      <c r="P44" s="203">
        <f t="shared" si="7"/>
        <v>0</v>
      </c>
      <c r="Q44" s="216">
        <f t="shared" si="8"/>
        <v>0</v>
      </c>
    </row>
    <row r="45" spans="1:17" x14ac:dyDescent="0.2">
      <c r="A45" s="389">
        <v>37</v>
      </c>
      <c r="B45" s="219" t="s">
        <v>98</v>
      </c>
      <c r="C45" s="42" t="s">
        <v>23</v>
      </c>
      <c r="D45" s="211"/>
      <c r="E45" s="209"/>
      <c r="F45" s="199">
        <f t="shared" si="3"/>
        <v>0</v>
      </c>
      <c r="G45" s="209"/>
      <c r="H45" s="209"/>
      <c r="I45" s="200">
        <f t="shared" si="4"/>
        <v>0</v>
      </c>
      <c r="J45" s="214">
        <f t="shared" si="5"/>
        <v>0</v>
      </c>
      <c r="K45" s="211"/>
      <c r="L45" s="209"/>
      <c r="M45" s="203">
        <f t="shared" si="6"/>
        <v>0</v>
      </c>
      <c r="N45" s="215"/>
      <c r="O45" s="209"/>
      <c r="P45" s="203">
        <f t="shared" si="7"/>
        <v>0</v>
      </c>
      <c r="Q45" s="216">
        <f t="shared" si="8"/>
        <v>0</v>
      </c>
    </row>
    <row r="46" spans="1:17" x14ac:dyDescent="0.2">
      <c r="A46" s="389">
        <v>38</v>
      </c>
      <c r="B46" s="207" t="s">
        <v>99</v>
      </c>
      <c r="C46" s="379" t="s">
        <v>20</v>
      </c>
      <c r="D46" s="211"/>
      <c r="E46" s="209"/>
      <c r="F46" s="199">
        <f t="shared" si="3"/>
        <v>0</v>
      </c>
      <c r="G46" s="209"/>
      <c r="H46" s="209"/>
      <c r="I46" s="200">
        <f t="shared" si="4"/>
        <v>0</v>
      </c>
      <c r="J46" s="214">
        <f t="shared" si="5"/>
        <v>0</v>
      </c>
      <c r="K46" s="211"/>
      <c r="L46" s="209"/>
      <c r="M46" s="203">
        <f t="shared" si="6"/>
        <v>0</v>
      </c>
      <c r="N46" s="215"/>
      <c r="O46" s="209"/>
      <c r="P46" s="203">
        <f t="shared" si="7"/>
        <v>0</v>
      </c>
      <c r="Q46" s="216">
        <f t="shared" si="8"/>
        <v>0</v>
      </c>
    </row>
    <row r="47" spans="1:17" x14ac:dyDescent="0.2">
      <c r="A47" s="389">
        <v>39</v>
      </c>
      <c r="B47" s="217" t="s">
        <v>100</v>
      </c>
      <c r="C47" s="379" t="s">
        <v>101</v>
      </c>
      <c r="D47" s="211"/>
      <c r="E47" s="209"/>
      <c r="F47" s="199">
        <f t="shared" si="3"/>
        <v>0</v>
      </c>
      <c r="G47" s="209"/>
      <c r="H47" s="209"/>
      <c r="I47" s="200">
        <f t="shared" si="4"/>
        <v>0</v>
      </c>
      <c r="J47" s="214">
        <f t="shared" si="5"/>
        <v>0</v>
      </c>
      <c r="K47" s="211"/>
      <c r="L47" s="209"/>
      <c r="M47" s="203">
        <f t="shared" si="6"/>
        <v>0</v>
      </c>
      <c r="N47" s="215"/>
      <c r="O47" s="209"/>
      <c r="P47" s="203">
        <f t="shared" si="7"/>
        <v>0</v>
      </c>
      <c r="Q47" s="216">
        <f t="shared" si="8"/>
        <v>0</v>
      </c>
    </row>
    <row r="48" spans="1:17" x14ac:dyDescent="0.2">
      <c r="A48" s="389">
        <v>40</v>
      </c>
      <c r="B48" s="213" t="s">
        <v>102</v>
      </c>
      <c r="C48" s="379" t="s">
        <v>103</v>
      </c>
      <c r="D48" s="211"/>
      <c r="E48" s="209"/>
      <c r="F48" s="199">
        <f t="shared" si="3"/>
        <v>0</v>
      </c>
      <c r="G48" s="209"/>
      <c r="H48" s="209"/>
      <c r="I48" s="200">
        <f t="shared" si="4"/>
        <v>0</v>
      </c>
      <c r="J48" s="214">
        <f t="shared" si="5"/>
        <v>0</v>
      </c>
      <c r="K48" s="211"/>
      <c r="L48" s="209"/>
      <c r="M48" s="203">
        <f t="shared" si="6"/>
        <v>0</v>
      </c>
      <c r="N48" s="215"/>
      <c r="O48" s="209"/>
      <c r="P48" s="203">
        <f t="shared" si="7"/>
        <v>0</v>
      </c>
      <c r="Q48" s="216">
        <f t="shared" si="8"/>
        <v>0</v>
      </c>
    </row>
    <row r="49" spans="1:17" x14ac:dyDescent="0.2">
      <c r="A49" s="389">
        <v>41</v>
      </c>
      <c r="B49" s="207" t="s">
        <v>104</v>
      </c>
      <c r="C49" s="379" t="s">
        <v>226</v>
      </c>
      <c r="D49" s="211">
        <v>571067.18999999994</v>
      </c>
      <c r="E49" s="209"/>
      <c r="F49" s="199">
        <f t="shared" si="3"/>
        <v>571067.18999999994</v>
      </c>
      <c r="G49" s="209">
        <v>161868.07999999999</v>
      </c>
      <c r="H49" s="209"/>
      <c r="I49" s="200">
        <f t="shared" si="4"/>
        <v>161868.07999999999</v>
      </c>
      <c r="J49" s="214">
        <f t="shared" si="5"/>
        <v>732935.2699999999</v>
      </c>
      <c r="K49" s="211"/>
      <c r="L49" s="209"/>
      <c r="M49" s="203">
        <f t="shared" si="6"/>
        <v>0</v>
      </c>
      <c r="N49" s="215">
        <v>2207448</v>
      </c>
      <c r="O49" s="209"/>
      <c r="P49" s="203">
        <f t="shared" si="7"/>
        <v>2207448</v>
      </c>
      <c r="Q49" s="216">
        <f t="shared" si="8"/>
        <v>2940383.27</v>
      </c>
    </row>
    <row r="50" spans="1:17" x14ac:dyDescent="0.2">
      <c r="A50" s="389">
        <v>42</v>
      </c>
      <c r="B50" s="213" t="s">
        <v>105</v>
      </c>
      <c r="C50" s="379" t="s">
        <v>2</v>
      </c>
      <c r="D50" s="211"/>
      <c r="E50" s="209"/>
      <c r="F50" s="199">
        <f t="shared" si="3"/>
        <v>0</v>
      </c>
      <c r="G50" s="209"/>
      <c r="H50" s="209"/>
      <c r="I50" s="200">
        <f t="shared" si="4"/>
        <v>0</v>
      </c>
      <c r="J50" s="214">
        <f t="shared" si="5"/>
        <v>0</v>
      </c>
      <c r="K50" s="211"/>
      <c r="L50" s="209"/>
      <c r="M50" s="203">
        <f t="shared" si="6"/>
        <v>0</v>
      </c>
      <c r="N50" s="215"/>
      <c r="O50" s="209"/>
      <c r="P50" s="203">
        <f t="shared" si="7"/>
        <v>0</v>
      </c>
      <c r="Q50" s="216">
        <f t="shared" si="8"/>
        <v>0</v>
      </c>
    </row>
    <row r="51" spans="1:17" x14ac:dyDescent="0.2">
      <c r="A51" s="389">
        <v>43</v>
      </c>
      <c r="B51" s="207" t="s">
        <v>106</v>
      </c>
      <c r="C51" s="379" t="s">
        <v>3</v>
      </c>
      <c r="D51" s="211"/>
      <c r="E51" s="209"/>
      <c r="F51" s="199">
        <f t="shared" si="3"/>
        <v>0</v>
      </c>
      <c r="G51" s="209"/>
      <c r="H51" s="209"/>
      <c r="I51" s="200">
        <f t="shared" si="4"/>
        <v>0</v>
      </c>
      <c r="J51" s="214">
        <f t="shared" si="5"/>
        <v>0</v>
      </c>
      <c r="K51" s="211"/>
      <c r="L51" s="209"/>
      <c r="M51" s="203">
        <f t="shared" si="6"/>
        <v>0</v>
      </c>
      <c r="N51" s="215"/>
      <c r="O51" s="209"/>
      <c r="P51" s="203">
        <f t="shared" si="7"/>
        <v>0</v>
      </c>
      <c r="Q51" s="216">
        <f t="shared" si="8"/>
        <v>0</v>
      </c>
    </row>
    <row r="52" spans="1:17" x14ac:dyDescent="0.2">
      <c r="A52" s="389">
        <v>44</v>
      </c>
      <c r="B52" s="207" t="s">
        <v>107</v>
      </c>
      <c r="C52" s="379" t="s">
        <v>222</v>
      </c>
      <c r="D52" s="211">
        <v>571458.6</v>
      </c>
      <c r="E52" s="209"/>
      <c r="F52" s="199">
        <f t="shared" si="3"/>
        <v>571458.6</v>
      </c>
      <c r="G52" s="209">
        <v>229926.25</v>
      </c>
      <c r="H52" s="209"/>
      <c r="I52" s="200">
        <f t="shared" si="4"/>
        <v>229926.25</v>
      </c>
      <c r="J52" s="214">
        <f t="shared" si="5"/>
        <v>801384.85</v>
      </c>
      <c r="K52" s="211">
        <v>13061862</v>
      </c>
      <c r="L52" s="209"/>
      <c r="M52" s="203">
        <f t="shared" si="6"/>
        <v>13061862</v>
      </c>
      <c r="N52" s="215"/>
      <c r="O52" s="209"/>
      <c r="P52" s="203">
        <f t="shared" si="7"/>
        <v>0</v>
      </c>
      <c r="Q52" s="216">
        <f t="shared" si="8"/>
        <v>13863246.85</v>
      </c>
    </row>
    <row r="53" spans="1:17" x14ac:dyDescent="0.2">
      <c r="A53" s="389">
        <v>45</v>
      </c>
      <c r="B53" s="213" t="s">
        <v>108</v>
      </c>
      <c r="C53" s="379" t="s">
        <v>0</v>
      </c>
      <c r="D53" s="211"/>
      <c r="E53" s="209"/>
      <c r="F53" s="199">
        <f t="shared" si="3"/>
        <v>0</v>
      </c>
      <c r="G53" s="209"/>
      <c r="H53" s="209"/>
      <c r="I53" s="200">
        <f t="shared" si="4"/>
        <v>0</v>
      </c>
      <c r="J53" s="214">
        <f t="shared" si="5"/>
        <v>0</v>
      </c>
      <c r="K53" s="211"/>
      <c r="L53" s="209"/>
      <c r="M53" s="203">
        <f t="shared" si="6"/>
        <v>0</v>
      </c>
      <c r="N53" s="215"/>
      <c r="O53" s="209"/>
      <c r="P53" s="203">
        <f t="shared" si="7"/>
        <v>0</v>
      </c>
      <c r="Q53" s="216">
        <f t="shared" si="8"/>
        <v>0</v>
      </c>
    </row>
    <row r="54" spans="1:17" x14ac:dyDescent="0.2">
      <c r="A54" s="389">
        <v>46</v>
      </c>
      <c r="B54" s="213" t="s">
        <v>109</v>
      </c>
      <c r="C54" s="379" t="s">
        <v>4</v>
      </c>
      <c r="D54" s="211"/>
      <c r="E54" s="209"/>
      <c r="F54" s="199">
        <f t="shared" si="3"/>
        <v>0</v>
      </c>
      <c r="G54" s="209"/>
      <c r="H54" s="209"/>
      <c r="I54" s="200">
        <f t="shared" si="4"/>
        <v>0</v>
      </c>
      <c r="J54" s="214">
        <f t="shared" si="5"/>
        <v>0</v>
      </c>
      <c r="K54" s="211"/>
      <c r="L54" s="209"/>
      <c r="M54" s="203">
        <f t="shared" si="6"/>
        <v>0</v>
      </c>
      <c r="N54" s="215"/>
      <c r="O54" s="209"/>
      <c r="P54" s="203">
        <f t="shared" si="7"/>
        <v>0</v>
      </c>
      <c r="Q54" s="216">
        <f t="shared" si="8"/>
        <v>0</v>
      </c>
    </row>
    <row r="55" spans="1:17" x14ac:dyDescent="0.2">
      <c r="A55" s="389">
        <v>47</v>
      </c>
      <c r="B55" s="207" t="s">
        <v>110</v>
      </c>
      <c r="C55" s="379" t="s">
        <v>1</v>
      </c>
      <c r="D55" s="211"/>
      <c r="E55" s="209"/>
      <c r="F55" s="199">
        <f t="shared" si="3"/>
        <v>0</v>
      </c>
      <c r="G55" s="209"/>
      <c r="H55" s="209"/>
      <c r="I55" s="200">
        <f t="shared" si="4"/>
        <v>0</v>
      </c>
      <c r="J55" s="214">
        <f t="shared" si="5"/>
        <v>0</v>
      </c>
      <c r="K55" s="211"/>
      <c r="L55" s="209"/>
      <c r="M55" s="203">
        <f t="shared" si="6"/>
        <v>0</v>
      </c>
      <c r="N55" s="215"/>
      <c r="O55" s="209"/>
      <c r="P55" s="203">
        <f t="shared" si="7"/>
        <v>0</v>
      </c>
      <c r="Q55" s="216">
        <f t="shared" si="8"/>
        <v>0</v>
      </c>
    </row>
    <row r="56" spans="1:17" x14ac:dyDescent="0.2">
      <c r="A56" s="389">
        <v>48</v>
      </c>
      <c r="B56" s="213" t="s">
        <v>111</v>
      </c>
      <c r="C56" s="379" t="s">
        <v>223</v>
      </c>
      <c r="D56" s="211"/>
      <c r="E56" s="209"/>
      <c r="F56" s="199">
        <f t="shared" si="3"/>
        <v>0</v>
      </c>
      <c r="G56" s="209"/>
      <c r="H56" s="209"/>
      <c r="I56" s="200">
        <f t="shared" si="4"/>
        <v>0</v>
      </c>
      <c r="J56" s="214">
        <f t="shared" si="5"/>
        <v>0</v>
      </c>
      <c r="K56" s="211"/>
      <c r="L56" s="209"/>
      <c r="M56" s="203">
        <f t="shared" si="6"/>
        <v>0</v>
      </c>
      <c r="N56" s="215"/>
      <c r="O56" s="209"/>
      <c r="P56" s="203">
        <f t="shared" si="7"/>
        <v>0</v>
      </c>
      <c r="Q56" s="216">
        <f t="shared" si="8"/>
        <v>0</v>
      </c>
    </row>
    <row r="57" spans="1:17" x14ac:dyDescent="0.2">
      <c r="A57" s="389">
        <v>49</v>
      </c>
      <c r="B57" s="207" t="s">
        <v>112</v>
      </c>
      <c r="C57" s="379" t="s">
        <v>25</v>
      </c>
      <c r="D57" s="211"/>
      <c r="E57" s="209"/>
      <c r="F57" s="199">
        <f t="shared" si="3"/>
        <v>0</v>
      </c>
      <c r="G57" s="209"/>
      <c r="H57" s="209"/>
      <c r="I57" s="200">
        <f t="shared" si="4"/>
        <v>0</v>
      </c>
      <c r="J57" s="214">
        <f t="shared" si="5"/>
        <v>0</v>
      </c>
      <c r="K57" s="211"/>
      <c r="L57" s="209"/>
      <c r="M57" s="203">
        <f t="shared" si="6"/>
        <v>0</v>
      </c>
      <c r="N57" s="215"/>
      <c r="O57" s="209"/>
      <c r="P57" s="203">
        <f t="shared" si="7"/>
        <v>0</v>
      </c>
      <c r="Q57" s="216">
        <f t="shared" si="8"/>
        <v>0</v>
      </c>
    </row>
    <row r="58" spans="1:17" x14ac:dyDescent="0.2">
      <c r="A58" s="389">
        <v>50</v>
      </c>
      <c r="B58" s="213" t="s">
        <v>113</v>
      </c>
      <c r="C58" s="379" t="s">
        <v>224</v>
      </c>
      <c r="D58" s="211"/>
      <c r="E58" s="209"/>
      <c r="F58" s="199">
        <f t="shared" si="3"/>
        <v>0</v>
      </c>
      <c r="G58" s="209"/>
      <c r="H58" s="209"/>
      <c r="I58" s="200">
        <f t="shared" si="4"/>
        <v>0</v>
      </c>
      <c r="J58" s="214">
        <f t="shared" si="5"/>
        <v>0</v>
      </c>
      <c r="K58" s="211"/>
      <c r="L58" s="209"/>
      <c r="M58" s="203">
        <f t="shared" si="6"/>
        <v>0</v>
      </c>
      <c r="N58" s="215"/>
      <c r="O58" s="209"/>
      <c r="P58" s="203">
        <f t="shared" si="7"/>
        <v>0</v>
      </c>
      <c r="Q58" s="216">
        <f t="shared" si="8"/>
        <v>0</v>
      </c>
    </row>
    <row r="59" spans="1:17" x14ac:dyDescent="0.2">
      <c r="A59" s="389">
        <v>51</v>
      </c>
      <c r="B59" s="213" t="s">
        <v>228</v>
      </c>
      <c r="C59" s="379" t="s">
        <v>227</v>
      </c>
      <c r="D59" s="211"/>
      <c r="E59" s="209"/>
      <c r="F59" s="199">
        <f t="shared" si="3"/>
        <v>0</v>
      </c>
      <c r="G59" s="209"/>
      <c r="H59" s="209"/>
      <c r="I59" s="200">
        <f t="shared" si="4"/>
        <v>0</v>
      </c>
      <c r="J59" s="214">
        <f t="shared" si="5"/>
        <v>0</v>
      </c>
      <c r="K59" s="211"/>
      <c r="L59" s="209"/>
      <c r="M59" s="203">
        <f t="shared" si="6"/>
        <v>0</v>
      </c>
      <c r="N59" s="215"/>
      <c r="O59" s="209"/>
      <c r="P59" s="203">
        <f t="shared" si="7"/>
        <v>0</v>
      </c>
      <c r="Q59" s="216">
        <f t="shared" si="8"/>
        <v>0</v>
      </c>
    </row>
    <row r="60" spans="1:17" x14ac:dyDescent="0.2">
      <c r="A60" s="389">
        <v>52</v>
      </c>
      <c r="B60" s="220" t="s">
        <v>242</v>
      </c>
      <c r="C60" s="41" t="s">
        <v>243</v>
      </c>
      <c r="D60" s="211"/>
      <c r="E60" s="209"/>
      <c r="F60" s="199">
        <f t="shared" si="3"/>
        <v>0</v>
      </c>
      <c r="G60" s="209"/>
      <c r="H60" s="209"/>
      <c r="I60" s="200">
        <f t="shared" si="4"/>
        <v>0</v>
      </c>
      <c r="J60" s="214">
        <f t="shared" si="5"/>
        <v>0</v>
      </c>
      <c r="K60" s="211"/>
      <c r="L60" s="209"/>
      <c r="M60" s="203">
        <f t="shared" si="6"/>
        <v>0</v>
      </c>
      <c r="N60" s="215"/>
      <c r="O60" s="209"/>
      <c r="P60" s="203">
        <f t="shared" si="7"/>
        <v>0</v>
      </c>
      <c r="Q60" s="216">
        <f t="shared" si="8"/>
        <v>0</v>
      </c>
    </row>
    <row r="61" spans="1:17" x14ac:dyDescent="0.2">
      <c r="A61" s="389">
        <v>53</v>
      </c>
      <c r="B61" s="213" t="s">
        <v>114</v>
      </c>
      <c r="C61" s="379" t="s">
        <v>52</v>
      </c>
      <c r="D61" s="211"/>
      <c r="E61" s="209"/>
      <c r="F61" s="199">
        <f t="shared" si="3"/>
        <v>0</v>
      </c>
      <c r="G61" s="209"/>
      <c r="H61" s="209"/>
      <c r="I61" s="200">
        <f t="shared" si="4"/>
        <v>0</v>
      </c>
      <c r="J61" s="214">
        <f t="shared" si="5"/>
        <v>0</v>
      </c>
      <c r="K61" s="211"/>
      <c r="L61" s="209"/>
      <c r="M61" s="203">
        <f t="shared" si="6"/>
        <v>0</v>
      </c>
      <c r="N61" s="215"/>
      <c r="O61" s="209"/>
      <c r="P61" s="203">
        <f t="shared" si="7"/>
        <v>0</v>
      </c>
      <c r="Q61" s="216">
        <f t="shared" si="8"/>
        <v>0</v>
      </c>
    </row>
    <row r="62" spans="1:17" x14ac:dyDescent="0.2">
      <c r="A62" s="389">
        <v>54</v>
      </c>
      <c r="B62" s="213" t="s">
        <v>115</v>
      </c>
      <c r="C62" s="379" t="s">
        <v>244</v>
      </c>
      <c r="D62" s="211"/>
      <c r="E62" s="209"/>
      <c r="F62" s="199">
        <f t="shared" si="3"/>
        <v>0</v>
      </c>
      <c r="G62" s="209"/>
      <c r="H62" s="209"/>
      <c r="I62" s="200">
        <f t="shared" si="4"/>
        <v>0</v>
      </c>
      <c r="J62" s="214">
        <f t="shared" si="5"/>
        <v>0</v>
      </c>
      <c r="K62" s="211"/>
      <c r="L62" s="209"/>
      <c r="M62" s="203">
        <f t="shared" si="6"/>
        <v>0</v>
      </c>
      <c r="N62" s="215"/>
      <c r="O62" s="209"/>
      <c r="P62" s="203">
        <f t="shared" si="7"/>
        <v>0</v>
      </c>
      <c r="Q62" s="216">
        <f t="shared" si="8"/>
        <v>0</v>
      </c>
    </row>
    <row r="63" spans="1:17" x14ac:dyDescent="0.2">
      <c r="A63" s="389">
        <v>55</v>
      </c>
      <c r="B63" s="213" t="s">
        <v>116</v>
      </c>
      <c r="C63" s="379" t="s">
        <v>117</v>
      </c>
      <c r="D63" s="211"/>
      <c r="E63" s="209"/>
      <c r="F63" s="199">
        <f t="shared" si="3"/>
        <v>0</v>
      </c>
      <c r="G63" s="209"/>
      <c r="H63" s="209"/>
      <c r="I63" s="200">
        <f t="shared" si="4"/>
        <v>0</v>
      </c>
      <c r="J63" s="214">
        <f t="shared" si="5"/>
        <v>0</v>
      </c>
      <c r="K63" s="211"/>
      <c r="L63" s="209"/>
      <c r="M63" s="203">
        <f t="shared" si="6"/>
        <v>0</v>
      </c>
      <c r="N63" s="215"/>
      <c r="O63" s="209"/>
      <c r="P63" s="203">
        <f t="shared" si="7"/>
        <v>0</v>
      </c>
      <c r="Q63" s="216">
        <f t="shared" si="8"/>
        <v>0</v>
      </c>
    </row>
    <row r="64" spans="1:17" x14ac:dyDescent="0.2">
      <c r="A64" s="389">
        <v>56</v>
      </c>
      <c r="B64" s="207" t="s">
        <v>118</v>
      </c>
      <c r="C64" s="379" t="s">
        <v>245</v>
      </c>
      <c r="D64" s="211"/>
      <c r="E64" s="209"/>
      <c r="F64" s="199">
        <f t="shared" si="3"/>
        <v>0</v>
      </c>
      <c r="G64" s="209"/>
      <c r="H64" s="209"/>
      <c r="I64" s="200">
        <f t="shared" si="4"/>
        <v>0</v>
      </c>
      <c r="J64" s="214">
        <f t="shared" si="5"/>
        <v>0</v>
      </c>
      <c r="K64" s="211"/>
      <c r="L64" s="209"/>
      <c r="M64" s="203">
        <f t="shared" si="6"/>
        <v>0</v>
      </c>
      <c r="N64" s="215"/>
      <c r="O64" s="209"/>
      <c r="P64" s="203">
        <f t="shared" si="7"/>
        <v>0</v>
      </c>
      <c r="Q64" s="216">
        <f t="shared" si="8"/>
        <v>0</v>
      </c>
    </row>
    <row r="65" spans="1:17" x14ac:dyDescent="0.2">
      <c r="A65" s="389">
        <v>57</v>
      </c>
      <c r="B65" s="217" t="s">
        <v>119</v>
      </c>
      <c r="C65" s="379" t="s">
        <v>280</v>
      </c>
      <c r="D65" s="211"/>
      <c r="E65" s="209"/>
      <c r="F65" s="199">
        <f t="shared" si="3"/>
        <v>0</v>
      </c>
      <c r="G65" s="209"/>
      <c r="H65" s="209"/>
      <c r="I65" s="200">
        <f t="shared" si="4"/>
        <v>0</v>
      </c>
      <c r="J65" s="214">
        <f t="shared" si="5"/>
        <v>0</v>
      </c>
      <c r="K65" s="211"/>
      <c r="L65" s="209"/>
      <c r="M65" s="203">
        <f t="shared" si="6"/>
        <v>0</v>
      </c>
      <c r="N65" s="215"/>
      <c r="O65" s="209"/>
      <c r="P65" s="203">
        <f t="shared" si="7"/>
        <v>0</v>
      </c>
      <c r="Q65" s="216">
        <f t="shared" si="8"/>
        <v>0</v>
      </c>
    </row>
    <row r="66" spans="1:17" ht="24" x14ac:dyDescent="0.2">
      <c r="A66" s="389">
        <v>58</v>
      </c>
      <c r="B66" s="207" t="s">
        <v>120</v>
      </c>
      <c r="C66" s="379" t="s">
        <v>246</v>
      </c>
      <c r="D66" s="211"/>
      <c r="E66" s="209"/>
      <c r="F66" s="199">
        <f t="shared" si="3"/>
        <v>0</v>
      </c>
      <c r="G66" s="209"/>
      <c r="H66" s="209"/>
      <c r="I66" s="200">
        <f t="shared" si="4"/>
        <v>0</v>
      </c>
      <c r="J66" s="214">
        <f t="shared" si="5"/>
        <v>0</v>
      </c>
      <c r="K66" s="211"/>
      <c r="L66" s="209"/>
      <c r="M66" s="203">
        <f t="shared" si="6"/>
        <v>0</v>
      </c>
      <c r="N66" s="215"/>
      <c r="O66" s="209"/>
      <c r="P66" s="203">
        <f t="shared" si="7"/>
        <v>0</v>
      </c>
      <c r="Q66" s="216">
        <f t="shared" si="8"/>
        <v>0</v>
      </c>
    </row>
    <row r="67" spans="1:17" ht="24" x14ac:dyDescent="0.2">
      <c r="A67" s="389">
        <v>59</v>
      </c>
      <c r="B67" s="213" t="s">
        <v>121</v>
      </c>
      <c r="C67" s="379" t="s">
        <v>247</v>
      </c>
      <c r="D67" s="211"/>
      <c r="E67" s="209"/>
      <c r="F67" s="199">
        <f t="shared" si="3"/>
        <v>0</v>
      </c>
      <c r="G67" s="209"/>
      <c r="H67" s="209"/>
      <c r="I67" s="200">
        <f t="shared" si="4"/>
        <v>0</v>
      </c>
      <c r="J67" s="214">
        <f t="shared" si="5"/>
        <v>0</v>
      </c>
      <c r="K67" s="211"/>
      <c r="L67" s="209"/>
      <c r="M67" s="203">
        <f t="shared" si="6"/>
        <v>0</v>
      </c>
      <c r="N67" s="215"/>
      <c r="O67" s="209"/>
      <c r="P67" s="203">
        <f t="shared" si="7"/>
        <v>0</v>
      </c>
      <c r="Q67" s="216">
        <f t="shared" si="8"/>
        <v>0</v>
      </c>
    </row>
    <row r="68" spans="1:17" x14ac:dyDescent="0.2">
      <c r="A68" s="389">
        <v>60</v>
      </c>
      <c r="B68" s="207" t="s">
        <v>122</v>
      </c>
      <c r="C68" s="379" t="s">
        <v>248</v>
      </c>
      <c r="D68" s="211"/>
      <c r="E68" s="209"/>
      <c r="F68" s="199">
        <f t="shared" si="3"/>
        <v>0</v>
      </c>
      <c r="G68" s="209"/>
      <c r="H68" s="209"/>
      <c r="I68" s="200">
        <f t="shared" si="4"/>
        <v>0</v>
      </c>
      <c r="J68" s="214">
        <f t="shared" si="5"/>
        <v>0</v>
      </c>
      <c r="K68" s="211"/>
      <c r="L68" s="209"/>
      <c r="M68" s="203">
        <f t="shared" si="6"/>
        <v>0</v>
      </c>
      <c r="N68" s="215"/>
      <c r="O68" s="209"/>
      <c r="P68" s="203">
        <f t="shared" si="7"/>
        <v>0</v>
      </c>
      <c r="Q68" s="216">
        <f t="shared" si="8"/>
        <v>0</v>
      </c>
    </row>
    <row r="69" spans="1:17" x14ac:dyDescent="0.2">
      <c r="A69" s="389">
        <v>61</v>
      </c>
      <c r="B69" s="207" t="s">
        <v>123</v>
      </c>
      <c r="C69" s="379" t="s">
        <v>51</v>
      </c>
      <c r="D69" s="211"/>
      <c r="E69" s="209"/>
      <c r="F69" s="199">
        <f t="shared" si="3"/>
        <v>0</v>
      </c>
      <c r="G69" s="209"/>
      <c r="H69" s="209"/>
      <c r="I69" s="200">
        <f t="shared" si="4"/>
        <v>0</v>
      </c>
      <c r="J69" s="214">
        <f t="shared" si="5"/>
        <v>0</v>
      </c>
      <c r="K69" s="211"/>
      <c r="L69" s="209"/>
      <c r="M69" s="203">
        <f t="shared" si="6"/>
        <v>0</v>
      </c>
      <c r="N69" s="215"/>
      <c r="O69" s="209"/>
      <c r="P69" s="203">
        <f t="shared" si="7"/>
        <v>0</v>
      </c>
      <c r="Q69" s="216">
        <f t="shared" si="8"/>
        <v>0</v>
      </c>
    </row>
    <row r="70" spans="1:17" x14ac:dyDescent="0.2">
      <c r="A70" s="389">
        <v>62</v>
      </c>
      <c r="B70" s="207" t="s">
        <v>124</v>
      </c>
      <c r="C70" s="379" t="s">
        <v>249</v>
      </c>
      <c r="D70" s="211"/>
      <c r="E70" s="209"/>
      <c r="F70" s="199">
        <f t="shared" ref="F70:F130" si="9">SUM(D70:E70)</f>
        <v>0</v>
      </c>
      <c r="G70" s="209"/>
      <c r="H70" s="209"/>
      <c r="I70" s="200">
        <f t="shared" ref="I70:I130" si="10">SUM(G70:H70)</f>
        <v>0</v>
      </c>
      <c r="J70" s="214">
        <f t="shared" ref="J70:J130" si="11">F70+I70</f>
        <v>0</v>
      </c>
      <c r="K70" s="211"/>
      <c r="L70" s="209"/>
      <c r="M70" s="203">
        <f t="shared" ref="M70:M130" si="12">SUM(K70:L70)</f>
        <v>0</v>
      </c>
      <c r="N70" s="215"/>
      <c r="O70" s="209"/>
      <c r="P70" s="203">
        <f t="shared" ref="P70:P130" si="13">SUM(N70:O70)</f>
        <v>0</v>
      </c>
      <c r="Q70" s="216">
        <f t="shared" ref="Q70:Q130" si="14">J70+M70+P70</f>
        <v>0</v>
      </c>
    </row>
    <row r="71" spans="1:17" ht="24" x14ac:dyDescent="0.2">
      <c r="A71" s="389">
        <v>63</v>
      </c>
      <c r="B71" s="207" t="s">
        <v>125</v>
      </c>
      <c r="C71" s="379" t="s">
        <v>250</v>
      </c>
      <c r="D71" s="211"/>
      <c r="E71" s="209"/>
      <c r="F71" s="199">
        <f t="shared" si="9"/>
        <v>0</v>
      </c>
      <c r="G71" s="209"/>
      <c r="H71" s="209"/>
      <c r="I71" s="200">
        <f t="shared" si="10"/>
        <v>0</v>
      </c>
      <c r="J71" s="214">
        <f t="shared" si="11"/>
        <v>0</v>
      </c>
      <c r="K71" s="211"/>
      <c r="L71" s="209"/>
      <c r="M71" s="203">
        <f t="shared" si="12"/>
        <v>0</v>
      </c>
      <c r="N71" s="215"/>
      <c r="O71" s="209"/>
      <c r="P71" s="203">
        <f t="shared" si="13"/>
        <v>0</v>
      </c>
      <c r="Q71" s="216">
        <f t="shared" si="14"/>
        <v>0</v>
      </c>
    </row>
    <row r="72" spans="1:17" ht="24" x14ac:dyDescent="0.2">
      <c r="A72" s="389">
        <v>64</v>
      </c>
      <c r="B72" s="207" t="s">
        <v>126</v>
      </c>
      <c r="C72" s="379" t="s">
        <v>251</v>
      </c>
      <c r="D72" s="211"/>
      <c r="E72" s="209"/>
      <c r="F72" s="199">
        <f t="shared" si="9"/>
        <v>0</v>
      </c>
      <c r="G72" s="209"/>
      <c r="H72" s="209"/>
      <c r="I72" s="200">
        <f t="shared" si="10"/>
        <v>0</v>
      </c>
      <c r="J72" s="214">
        <f t="shared" si="11"/>
        <v>0</v>
      </c>
      <c r="K72" s="211"/>
      <c r="L72" s="209"/>
      <c r="M72" s="203">
        <f t="shared" si="12"/>
        <v>0</v>
      </c>
      <c r="N72" s="215"/>
      <c r="O72" s="209"/>
      <c r="P72" s="203">
        <f t="shared" si="13"/>
        <v>0</v>
      </c>
      <c r="Q72" s="216">
        <f t="shared" si="14"/>
        <v>0</v>
      </c>
    </row>
    <row r="73" spans="1:17" ht="24" x14ac:dyDescent="0.2">
      <c r="A73" s="389">
        <v>65</v>
      </c>
      <c r="B73" s="207" t="s">
        <v>127</v>
      </c>
      <c r="C73" s="379" t="s">
        <v>252</v>
      </c>
      <c r="D73" s="211"/>
      <c r="E73" s="209"/>
      <c r="F73" s="199">
        <f t="shared" si="9"/>
        <v>0</v>
      </c>
      <c r="G73" s="209"/>
      <c r="H73" s="209"/>
      <c r="I73" s="200">
        <f t="shared" si="10"/>
        <v>0</v>
      </c>
      <c r="J73" s="214">
        <f t="shared" si="11"/>
        <v>0</v>
      </c>
      <c r="K73" s="211"/>
      <c r="L73" s="209"/>
      <c r="M73" s="203">
        <f t="shared" si="12"/>
        <v>0</v>
      </c>
      <c r="N73" s="215"/>
      <c r="O73" s="209"/>
      <c r="P73" s="203">
        <f t="shared" si="13"/>
        <v>0</v>
      </c>
      <c r="Q73" s="216">
        <f t="shared" si="14"/>
        <v>0</v>
      </c>
    </row>
    <row r="74" spans="1:17" ht="24" x14ac:dyDescent="0.2">
      <c r="A74" s="389">
        <v>66</v>
      </c>
      <c r="B74" s="207" t="s">
        <v>128</v>
      </c>
      <c r="C74" s="379" t="s">
        <v>253</v>
      </c>
      <c r="D74" s="211"/>
      <c r="E74" s="209"/>
      <c r="F74" s="199">
        <f t="shared" si="9"/>
        <v>0</v>
      </c>
      <c r="G74" s="209"/>
      <c r="H74" s="209"/>
      <c r="I74" s="200">
        <f t="shared" si="10"/>
        <v>0</v>
      </c>
      <c r="J74" s="214">
        <f t="shared" si="11"/>
        <v>0</v>
      </c>
      <c r="K74" s="211"/>
      <c r="L74" s="209"/>
      <c r="M74" s="203">
        <f t="shared" si="12"/>
        <v>0</v>
      </c>
      <c r="N74" s="215"/>
      <c r="O74" s="209"/>
      <c r="P74" s="203">
        <f t="shared" si="13"/>
        <v>0</v>
      </c>
      <c r="Q74" s="216">
        <f t="shared" si="14"/>
        <v>0</v>
      </c>
    </row>
    <row r="75" spans="1:17" ht="24" x14ac:dyDescent="0.2">
      <c r="A75" s="389">
        <v>67</v>
      </c>
      <c r="B75" s="213" t="s">
        <v>129</v>
      </c>
      <c r="C75" s="379" t="s">
        <v>254</v>
      </c>
      <c r="D75" s="211"/>
      <c r="E75" s="209"/>
      <c r="F75" s="199">
        <f t="shared" si="9"/>
        <v>0</v>
      </c>
      <c r="G75" s="209"/>
      <c r="H75" s="209"/>
      <c r="I75" s="200">
        <f t="shared" si="10"/>
        <v>0</v>
      </c>
      <c r="J75" s="214">
        <f t="shared" si="11"/>
        <v>0</v>
      </c>
      <c r="K75" s="211"/>
      <c r="L75" s="209"/>
      <c r="M75" s="203">
        <f t="shared" si="12"/>
        <v>0</v>
      </c>
      <c r="N75" s="215"/>
      <c r="O75" s="209"/>
      <c r="P75" s="203">
        <f t="shared" si="13"/>
        <v>0</v>
      </c>
      <c r="Q75" s="216">
        <f t="shared" si="14"/>
        <v>0</v>
      </c>
    </row>
    <row r="76" spans="1:17" ht="24" x14ac:dyDescent="0.2">
      <c r="A76" s="389">
        <v>68</v>
      </c>
      <c r="B76" s="207" t="s">
        <v>130</v>
      </c>
      <c r="C76" s="379" t="s">
        <v>255</v>
      </c>
      <c r="D76" s="211"/>
      <c r="E76" s="209"/>
      <c r="F76" s="199">
        <f t="shared" si="9"/>
        <v>0</v>
      </c>
      <c r="G76" s="209"/>
      <c r="H76" s="209"/>
      <c r="I76" s="200">
        <f t="shared" si="10"/>
        <v>0</v>
      </c>
      <c r="J76" s="214">
        <f t="shared" si="11"/>
        <v>0</v>
      </c>
      <c r="K76" s="211"/>
      <c r="L76" s="209"/>
      <c r="M76" s="203">
        <f t="shared" si="12"/>
        <v>0</v>
      </c>
      <c r="N76" s="215"/>
      <c r="O76" s="209"/>
      <c r="P76" s="203">
        <f t="shared" si="13"/>
        <v>0</v>
      </c>
      <c r="Q76" s="216">
        <f t="shared" si="14"/>
        <v>0</v>
      </c>
    </row>
    <row r="77" spans="1:17" ht="24" x14ac:dyDescent="0.2">
      <c r="A77" s="389">
        <v>69</v>
      </c>
      <c r="B77" s="213" t="s">
        <v>131</v>
      </c>
      <c r="C77" s="379" t="s">
        <v>256</v>
      </c>
      <c r="D77" s="211"/>
      <c r="E77" s="209"/>
      <c r="F77" s="199">
        <f t="shared" si="9"/>
        <v>0</v>
      </c>
      <c r="G77" s="209"/>
      <c r="H77" s="209"/>
      <c r="I77" s="200">
        <f t="shared" si="10"/>
        <v>0</v>
      </c>
      <c r="J77" s="214">
        <f t="shared" si="11"/>
        <v>0</v>
      </c>
      <c r="K77" s="211"/>
      <c r="L77" s="209"/>
      <c r="M77" s="203">
        <f t="shared" si="12"/>
        <v>0</v>
      </c>
      <c r="N77" s="215"/>
      <c r="O77" s="209"/>
      <c r="P77" s="203">
        <f t="shared" si="13"/>
        <v>0</v>
      </c>
      <c r="Q77" s="216">
        <f t="shared" si="14"/>
        <v>0</v>
      </c>
    </row>
    <row r="78" spans="1:17" x14ac:dyDescent="0.2">
      <c r="A78" s="389">
        <v>70</v>
      </c>
      <c r="B78" s="207" t="s">
        <v>132</v>
      </c>
      <c r="C78" s="379" t="s">
        <v>133</v>
      </c>
      <c r="D78" s="211"/>
      <c r="E78" s="209"/>
      <c r="F78" s="199">
        <f t="shared" si="9"/>
        <v>0</v>
      </c>
      <c r="G78" s="209"/>
      <c r="H78" s="209"/>
      <c r="I78" s="200">
        <f t="shared" si="10"/>
        <v>0</v>
      </c>
      <c r="J78" s="214">
        <f t="shared" si="11"/>
        <v>0</v>
      </c>
      <c r="K78" s="211"/>
      <c r="L78" s="209"/>
      <c r="M78" s="203">
        <f t="shared" si="12"/>
        <v>0</v>
      </c>
      <c r="N78" s="215"/>
      <c r="O78" s="209"/>
      <c r="P78" s="203">
        <f t="shared" si="13"/>
        <v>0</v>
      </c>
      <c r="Q78" s="216">
        <f t="shared" si="14"/>
        <v>0</v>
      </c>
    </row>
    <row r="79" spans="1:17" x14ac:dyDescent="0.2">
      <c r="A79" s="389">
        <v>71</v>
      </c>
      <c r="B79" s="213" t="s">
        <v>134</v>
      </c>
      <c r="C79" s="379" t="s">
        <v>257</v>
      </c>
      <c r="D79" s="211"/>
      <c r="E79" s="209"/>
      <c r="F79" s="199">
        <f t="shared" si="9"/>
        <v>0</v>
      </c>
      <c r="G79" s="209"/>
      <c r="H79" s="209"/>
      <c r="I79" s="200">
        <f t="shared" si="10"/>
        <v>0</v>
      </c>
      <c r="J79" s="214">
        <f t="shared" si="11"/>
        <v>0</v>
      </c>
      <c r="K79" s="211"/>
      <c r="L79" s="209"/>
      <c r="M79" s="203">
        <f t="shared" si="12"/>
        <v>0</v>
      </c>
      <c r="N79" s="215"/>
      <c r="O79" s="209"/>
      <c r="P79" s="203">
        <f t="shared" si="13"/>
        <v>0</v>
      </c>
      <c r="Q79" s="216">
        <f t="shared" si="14"/>
        <v>0</v>
      </c>
    </row>
    <row r="80" spans="1:17" x14ac:dyDescent="0.2">
      <c r="A80" s="389">
        <v>72</v>
      </c>
      <c r="B80" s="213" t="s">
        <v>135</v>
      </c>
      <c r="C80" s="379" t="s">
        <v>34</v>
      </c>
      <c r="D80" s="211"/>
      <c r="E80" s="209"/>
      <c r="F80" s="199">
        <f t="shared" si="9"/>
        <v>0</v>
      </c>
      <c r="G80" s="209"/>
      <c r="H80" s="209"/>
      <c r="I80" s="200">
        <f t="shared" si="10"/>
        <v>0</v>
      </c>
      <c r="J80" s="214">
        <f t="shared" si="11"/>
        <v>0</v>
      </c>
      <c r="K80" s="211"/>
      <c r="L80" s="209"/>
      <c r="M80" s="203">
        <f t="shared" si="12"/>
        <v>0</v>
      </c>
      <c r="N80" s="215"/>
      <c r="O80" s="209"/>
      <c r="P80" s="203">
        <f t="shared" si="13"/>
        <v>0</v>
      </c>
      <c r="Q80" s="216">
        <f t="shared" si="14"/>
        <v>0</v>
      </c>
    </row>
    <row r="81" spans="1:17" x14ac:dyDescent="0.2">
      <c r="A81" s="389">
        <v>73</v>
      </c>
      <c r="B81" s="207" t="s">
        <v>136</v>
      </c>
      <c r="C81" s="379" t="s">
        <v>36</v>
      </c>
      <c r="D81" s="211"/>
      <c r="E81" s="209"/>
      <c r="F81" s="199">
        <f t="shared" si="9"/>
        <v>0</v>
      </c>
      <c r="G81" s="209"/>
      <c r="H81" s="209"/>
      <c r="I81" s="200">
        <f t="shared" si="10"/>
        <v>0</v>
      </c>
      <c r="J81" s="214">
        <f t="shared" si="11"/>
        <v>0</v>
      </c>
      <c r="K81" s="211"/>
      <c r="L81" s="209"/>
      <c r="M81" s="203">
        <f t="shared" si="12"/>
        <v>0</v>
      </c>
      <c r="N81" s="215"/>
      <c r="O81" s="209"/>
      <c r="P81" s="203">
        <f t="shared" si="13"/>
        <v>0</v>
      </c>
      <c r="Q81" s="216">
        <f t="shared" si="14"/>
        <v>0</v>
      </c>
    </row>
    <row r="82" spans="1:17" x14ac:dyDescent="0.2">
      <c r="A82" s="389">
        <v>74</v>
      </c>
      <c r="B82" s="207" t="s">
        <v>137</v>
      </c>
      <c r="C82" s="379" t="s">
        <v>35</v>
      </c>
      <c r="D82" s="211"/>
      <c r="E82" s="209"/>
      <c r="F82" s="199">
        <f t="shared" si="9"/>
        <v>0</v>
      </c>
      <c r="G82" s="209"/>
      <c r="H82" s="209"/>
      <c r="I82" s="200">
        <f t="shared" si="10"/>
        <v>0</v>
      </c>
      <c r="J82" s="214">
        <f t="shared" si="11"/>
        <v>0</v>
      </c>
      <c r="K82" s="211"/>
      <c r="L82" s="209"/>
      <c r="M82" s="203">
        <f t="shared" si="12"/>
        <v>0</v>
      </c>
      <c r="N82" s="215"/>
      <c r="O82" s="209"/>
      <c r="P82" s="203">
        <f t="shared" si="13"/>
        <v>0</v>
      </c>
      <c r="Q82" s="216">
        <f t="shared" si="14"/>
        <v>0</v>
      </c>
    </row>
    <row r="83" spans="1:17" x14ac:dyDescent="0.2">
      <c r="A83" s="389">
        <v>75</v>
      </c>
      <c r="B83" s="207" t="s">
        <v>138</v>
      </c>
      <c r="C83" s="379" t="s">
        <v>50</v>
      </c>
      <c r="D83" s="211"/>
      <c r="E83" s="209"/>
      <c r="F83" s="199">
        <f t="shared" si="9"/>
        <v>0</v>
      </c>
      <c r="G83" s="209"/>
      <c r="H83" s="209"/>
      <c r="I83" s="200">
        <f t="shared" si="10"/>
        <v>0</v>
      </c>
      <c r="J83" s="214">
        <f t="shared" si="11"/>
        <v>0</v>
      </c>
      <c r="K83" s="211"/>
      <c r="L83" s="209"/>
      <c r="M83" s="203">
        <f t="shared" si="12"/>
        <v>0</v>
      </c>
      <c r="N83" s="215"/>
      <c r="O83" s="209"/>
      <c r="P83" s="203">
        <f t="shared" si="13"/>
        <v>0</v>
      </c>
      <c r="Q83" s="216">
        <f t="shared" si="14"/>
        <v>0</v>
      </c>
    </row>
    <row r="84" spans="1:17" x14ac:dyDescent="0.2">
      <c r="A84" s="389">
        <v>76</v>
      </c>
      <c r="B84" s="207" t="s">
        <v>139</v>
      </c>
      <c r="C84" s="379" t="s">
        <v>236</v>
      </c>
      <c r="D84" s="211"/>
      <c r="E84" s="209"/>
      <c r="F84" s="199">
        <f t="shared" si="9"/>
        <v>0</v>
      </c>
      <c r="G84" s="209"/>
      <c r="H84" s="209"/>
      <c r="I84" s="200">
        <f t="shared" si="10"/>
        <v>0</v>
      </c>
      <c r="J84" s="214">
        <f t="shared" si="11"/>
        <v>0</v>
      </c>
      <c r="K84" s="211"/>
      <c r="L84" s="209"/>
      <c r="M84" s="203">
        <f t="shared" si="12"/>
        <v>0</v>
      </c>
      <c r="N84" s="215"/>
      <c r="O84" s="209"/>
      <c r="P84" s="203">
        <f t="shared" si="13"/>
        <v>0</v>
      </c>
      <c r="Q84" s="216">
        <f t="shared" si="14"/>
        <v>0</v>
      </c>
    </row>
    <row r="85" spans="1:17" x14ac:dyDescent="0.2">
      <c r="A85" s="389">
        <v>77</v>
      </c>
      <c r="B85" s="207" t="s">
        <v>140</v>
      </c>
      <c r="C85" s="326" t="s">
        <v>302</v>
      </c>
      <c r="D85" s="211"/>
      <c r="E85" s="209"/>
      <c r="F85" s="199">
        <f t="shared" si="9"/>
        <v>0</v>
      </c>
      <c r="G85" s="209"/>
      <c r="H85" s="209"/>
      <c r="I85" s="200">
        <f t="shared" si="10"/>
        <v>0</v>
      </c>
      <c r="J85" s="214">
        <f t="shared" si="11"/>
        <v>0</v>
      </c>
      <c r="K85" s="211"/>
      <c r="L85" s="209"/>
      <c r="M85" s="203">
        <f t="shared" si="12"/>
        <v>0</v>
      </c>
      <c r="N85" s="215"/>
      <c r="O85" s="209"/>
      <c r="P85" s="203">
        <f t="shared" si="13"/>
        <v>0</v>
      </c>
      <c r="Q85" s="216">
        <f t="shared" si="14"/>
        <v>0</v>
      </c>
    </row>
    <row r="86" spans="1:17" x14ac:dyDescent="0.2">
      <c r="A86" s="389">
        <v>78</v>
      </c>
      <c r="B86" s="221" t="s">
        <v>141</v>
      </c>
      <c r="C86" s="326" t="s">
        <v>270</v>
      </c>
      <c r="D86" s="211"/>
      <c r="E86" s="209"/>
      <c r="F86" s="199">
        <f t="shared" si="9"/>
        <v>0</v>
      </c>
      <c r="G86" s="209"/>
      <c r="H86" s="209"/>
      <c r="I86" s="200">
        <f t="shared" si="10"/>
        <v>0</v>
      </c>
      <c r="J86" s="214">
        <f t="shared" si="11"/>
        <v>0</v>
      </c>
      <c r="K86" s="211"/>
      <c r="L86" s="209"/>
      <c r="M86" s="203">
        <f t="shared" si="12"/>
        <v>0</v>
      </c>
      <c r="N86" s="215"/>
      <c r="O86" s="209"/>
      <c r="P86" s="203">
        <f t="shared" si="13"/>
        <v>0</v>
      </c>
      <c r="Q86" s="216">
        <f t="shared" si="14"/>
        <v>0</v>
      </c>
    </row>
    <row r="87" spans="1:17" ht="24" x14ac:dyDescent="0.2">
      <c r="A87" s="441">
        <v>79</v>
      </c>
      <c r="B87" s="559" t="s">
        <v>142</v>
      </c>
      <c r="C87" s="384" t="s">
        <v>258</v>
      </c>
      <c r="D87" s="211"/>
      <c r="E87" s="209"/>
      <c r="F87" s="199">
        <f t="shared" si="9"/>
        <v>0</v>
      </c>
      <c r="G87" s="209"/>
      <c r="H87" s="209"/>
      <c r="I87" s="200">
        <f t="shared" si="10"/>
        <v>0</v>
      </c>
      <c r="J87" s="214">
        <f t="shared" si="11"/>
        <v>0</v>
      </c>
      <c r="K87" s="211"/>
      <c r="L87" s="209"/>
      <c r="M87" s="203">
        <f t="shared" si="12"/>
        <v>0</v>
      </c>
      <c r="N87" s="215"/>
      <c r="O87" s="209"/>
      <c r="P87" s="203">
        <f t="shared" si="13"/>
        <v>0</v>
      </c>
      <c r="Q87" s="216">
        <f t="shared" si="14"/>
        <v>0</v>
      </c>
    </row>
    <row r="88" spans="1:17" ht="36" x14ac:dyDescent="0.2">
      <c r="A88" s="441"/>
      <c r="B88" s="560"/>
      <c r="C88" s="326" t="s">
        <v>300</v>
      </c>
      <c r="D88" s="211"/>
      <c r="E88" s="209"/>
      <c r="F88" s="199">
        <f t="shared" si="9"/>
        <v>0</v>
      </c>
      <c r="G88" s="209"/>
      <c r="H88" s="209"/>
      <c r="I88" s="200">
        <f t="shared" si="10"/>
        <v>0</v>
      </c>
      <c r="J88" s="214">
        <f t="shared" si="11"/>
        <v>0</v>
      </c>
      <c r="K88" s="211"/>
      <c r="L88" s="209"/>
      <c r="M88" s="203">
        <f t="shared" si="12"/>
        <v>0</v>
      </c>
      <c r="N88" s="215"/>
      <c r="O88" s="209"/>
      <c r="P88" s="203">
        <f t="shared" si="13"/>
        <v>0</v>
      </c>
      <c r="Q88" s="216">
        <f t="shared" si="14"/>
        <v>0</v>
      </c>
    </row>
    <row r="89" spans="1:17" ht="24" x14ac:dyDescent="0.2">
      <c r="A89" s="441"/>
      <c r="B89" s="560"/>
      <c r="C89" s="326" t="s">
        <v>259</v>
      </c>
      <c r="D89" s="211"/>
      <c r="E89" s="209"/>
      <c r="F89" s="199">
        <f t="shared" si="9"/>
        <v>0</v>
      </c>
      <c r="G89" s="209"/>
      <c r="H89" s="209"/>
      <c r="I89" s="200">
        <f t="shared" si="10"/>
        <v>0</v>
      </c>
      <c r="J89" s="214">
        <f t="shared" si="11"/>
        <v>0</v>
      </c>
      <c r="K89" s="211"/>
      <c r="L89" s="209"/>
      <c r="M89" s="203">
        <f t="shared" si="12"/>
        <v>0</v>
      </c>
      <c r="N89" s="215"/>
      <c r="O89" s="209"/>
      <c r="P89" s="203">
        <f t="shared" si="13"/>
        <v>0</v>
      </c>
      <c r="Q89" s="216">
        <f t="shared" si="14"/>
        <v>0</v>
      </c>
    </row>
    <row r="90" spans="1:17" ht="36" x14ac:dyDescent="0.2">
      <c r="A90" s="441"/>
      <c r="B90" s="561"/>
      <c r="C90" s="327" t="s">
        <v>301</v>
      </c>
      <c r="D90" s="211"/>
      <c r="E90" s="209"/>
      <c r="F90" s="199">
        <f t="shared" si="9"/>
        <v>0</v>
      </c>
      <c r="G90" s="209"/>
      <c r="H90" s="209"/>
      <c r="I90" s="200">
        <f t="shared" si="10"/>
        <v>0</v>
      </c>
      <c r="J90" s="214">
        <f t="shared" si="11"/>
        <v>0</v>
      </c>
      <c r="K90" s="211"/>
      <c r="L90" s="209"/>
      <c r="M90" s="203">
        <f t="shared" si="12"/>
        <v>0</v>
      </c>
      <c r="N90" s="215"/>
      <c r="O90" s="209"/>
      <c r="P90" s="203">
        <f t="shared" si="13"/>
        <v>0</v>
      </c>
      <c r="Q90" s="216">
        <f t="shared" si="14"/>
        <v>0</v>
      </c>
    </row>
    <row r="91" spans="1:17" ht="24" x14ac:dyDescent="0.2">
      <c r="A91" s="389">
        <v>80</v>
      </c>
      <c r="B91" s="213" t="s">
        <v>143</v>
      </c>
      <c r="C91" s="379" t="s">
        <v>49</v>
      </c>
      <c r="D91" s="211"/>
      <c r="E91" s="209"/>
      <c r="F91" s="199">
        <f t="shared" si="9"/>
        <v>0</v>
      </c>
      <c r="G91" s="209"/>
      <c r="H91" s="209"/>
      <c r="I91" s="200">
        <f t="shared" si="10"/>
        <v>0</v>
      </c>
      <c r="J91" s="214">
        <f t="shared" si="11"/>
        <v>0</v>
      </c>
      <c r="K91" s="211"/>
      <c r="L91" s="209"/>
      <c r="M91" s="203">
        <f t="shared" si="12"/>
        <v>0</v>
      </c>
      <c r="N91" s="215"/>
      <c r="O91" s="209"/>
      <c r="P91" s="203">
        <f t="shared" si="13"/>
        <v>0</v>
      </c>
      <c r="Q91" s="216">
        <f t="shared" si="14"/>
        <v>0</v>
      </c>
    </row>
    <row r="92" spans="1:17" x14ac:dyDescent="0.2">
      <c r="A92" s="389">
        <v>81</v>
      </c>
      <c r="B92" s="207" t="s">
        <v>144</v>
      </c>
      <c r="C92" s="379" t="s">
        <v>145</v>
      </c>
      <c r="D92" s="211"/>
      <c r="E92" s="209"/>
      <c r="F92" s="199">
        <f t="shared" si="9"/>
        <v>0</v>
      </c>
      <c r="G92" s="209"/>
      <c r="H92" s="209"/>
      <c r="I92" s="200">
        <f t="shared" si="10"/>
        <v>0</v>
      </c>
      <c r="J92" s="214">
        <f t="shared" si="11"/>
        <v>0</v>
      </c>
      <c r="K92" s="211"/>
      <c r="L92" s="209"/>
      <c r="M92" s="203">
        <f t="shared" si="12"/>
        <v>0</v>
      </c>
      <c r="N92" s="215"/>
      <c r="O92" s="209"/>
      <c r="P92" s="203">
        <f t="shared" si="13"/>
        <v>0</v>
      </c>
      <c r="Q92" s="216">
        <f t="shared" si="14"/>
        <v>0</v>
      </c>
    </row>
    <row r="93" spans="1:17" x14ac:dyDescent="0.2">
      <c r="A93" s="389">
        <v>82</v>
      </c>
      <c r="B93" s="213" t="s">
        <v>146</v>
      </c>
      <c r="C93" s="379" t="s">
        <v>147</v>
      </c>
      <c r="D93" s="211"/>
      <c r="E93" s="209"/>
      <c r="F93" s="199">
        <f t="shared" si="9"/>
        <v>0</v>
      </c>
      <c r="G93" s="209"/>
      <c r="H93" s="209"/>
      <c r="I93" s="200">
        <f t="shared" si="10"/>
        <v>0</v>
      </c>
      <c r="J93" s="214">
        <f t="shared" si="11"/>
        <v>0</v>
      </c>
      <c r="K93" s="211"/>
      <c r="L93" s="209"/>
      <c r="M93" s="203">
        <f t="shared" si="12"/>
        <v>0</v>
      </c>
      <c r="N93" s="215"/>
      <c r="O93" s="209"/>
      <c r="P93" s="203">
        <f t="shared" si="13"/>
        <v>0</v>
      </c>
      <c r="Q93" s="216">
        <f t="shared" si="14"/>
        <v>0</v>
      </c>
    </row>
    <row r="94" spans="1:17" x14ac:dyDescent="0.2">
      <c r="A94" s="389">
        <v>83</v>
      </c>
      <c r="B94" s="217" t="s">
        <v>148</v>
      </c>
      <c r="C94" s="379" t="s">
        <v>27</v>
      </c>
      <c r="D94" s="211">
        <v>571067.18999999994</v>
      </c>
      <c r="E94" s="209"/>
      <c r="F94" s="199">
        <f t="shared" si="9"/>
        <v>571067.18999999994</v>
      </c>
      <c r="G94" s="209">
        <v>161868.07999999999</v>
      </c>
      <c r="H94" s="209"/>
      <c r="I94" s="200">
        <f t="shared" si="10"/>
        <v>161868.07999999999</v>
      </c>
      <c r="J94" s="214">
        <f t="shared" si="11"/>
        <v>732935.2699999999</v>
      </c>
      <c r="K94" s="211">
        <v>6530931</v>
      </c>
      <c r="L94" s="209"/>
      <c r="M94" s="203">
        <f t="shared" si="12"/>
        <v>6530931</v>
      </c>
      <c r="N94" s="215"/>
      <c r="O94" s="209"/>
      <c r="P94" s="203">
        <f t="shared" si="13"/>
        <v>0</v>
      </c>
      <c r="Q94" s="216">
        <f t="shared" si="14"/>
        <v>7263866.2699999996</v>
      </c>
    </row>
    <row r="95" spans="1:17" x14ac:dyDescent="0.2">
      <c r="A95" s="389">
        <v>84</v>
      </c>
      <c r="B95" s="207" t="s">
        <v>149</v>
      </c>
      <c r="C95" s="379" t="s">
        <v>12</v>
      </c>
      <c r="D95" s="211">
        <v>571067.18999999994</v>
      </c>
      <c r="E95" s="209"/>
      <c r="F95" s="199">
        <f t="shared" si="9"/>
        <v>571067.18999999994</v>
      </c>
      <c r="G95" s="209">
        <v>161868.07999999999</v>
      </c>
      <c r="H95" s="209"/>
      <c r="I95" s="200">
        <f t="shared" si="10"/>
        <v>161868.07999999999</v>
      </c>
      <c r="J95" s="214">
        <f t="shared" si="11"/>
        <v>732935.2699999999</v>
      </c>
      <c r="K95" s="211"/>
      <c r="L95" s="209"/>
      <c r="M95" s="203">
        <f t="shared" si="12"/>
        <v>0</v>
      </c>
      <c r="N95" s="215"/>
      <c r="O95" s="209"/>
      <c r="P95" s="203">
        <f t="shared" si="13"/>
        <v>0</v>
      </c>
      <c r="Q95" s="216">
        <f t="shared" si="14"/>
        <v>732935.2699999999</v>
      </c>
    </row>
    <row r="96" spans="1:17" x14ac:dyDescent="0.2">
      <c r="A96" s="389">
        <v>85</v>
      </c>
      <c r="B96" s="207" t="s">
        <v>150</v>
      </c>
      <c r="C96" s="379" t="s">
        <v>26</v>
      </c>
      <c r="D96" s="211"/>
      <c r="E96" s="209"/>
      <c r="F96" s="199">
        <f t="shared" si="9"/>
        <v>0</v>
      </c>
      <c r="G96" s="209"/>
      <c r="H96" s="209"/>
      <c r="I96" s="200">
        <f t="shared" si="10"/>
        <v>0</v>
      </c>
      <c r="J96" s="214">
        <f t="shared" si="11"/>
        <v>0</v>
      </c>
      <c r="K96" s="211"/>
      <c r="L96" s="209"/>
      <c r="M96" s="203">
        <f t="shared" si="12"/>
        <v>0</v>
      </c>
      <c r="N96" s="215"/>
      <c r="O96" s="209"/>
      <c r="P96" s="203">
        <f t="shared" si="13"/>
        <v>0</v>
      </c>
      <c r="Q96" s="216">
        <f t="shared" si="14"/>
        <v>0</v>
      </c>
    </row>
    <row r="97" spans="1:17" x14ac:dyDescent="0.2">
      <c r="A97" s="389">
        <v>86</v>
      </c>
      <c r="B97" s="217" t="s">
        <v>151</v>
      </c>
      <c r="C97" s="379" t="s">
        <v>43</v>
      </c>
      <c r="D97" s="211"/>
      <c r="E97" s="209"/>
      <c r="F97" s="199">
        <f t="shared" si="9"/>
        <v>0</v>
      </c>
      <c r="G97" s="209"/>
      <c r="H97" s="209"/>
      <c r="I97" s="200">
        <f t="shared" si="10"/>
        <v>0</v>
      </c>
      <c r="J97" s="214">
        <f t="shared" si="11"/>
        <v>0</v>
      </c>
      <c r="K97" s="211"/>
      <c r="L97" s="209"/>
      <c r="M97" s="203">
        <f t="shared" si="12"/>
        <v>0</v>
      </c>
      <c r="N97" s="215"/>
      <c r="O97" s="209"/>
      <c r="P97" s="203">
        <f t="shared" si="13"/>
        <v>0</v>
      </c>
      <c r="Q97" s="216">
        <f t="shared" si="14"/>
        <v>0</v>
      </c>
    </row>
    <row r="98" spans="1:17" x14ac:dyDescent="0.2">
      <c r="A98" s="389">
        <v>87</v>
      </c>
      <c r="B98" s="207" t="s">
        <v>152</v>
      </c>
      <c r="C98" s="379" t="s">
        <v>32</v>
      </c>
      <c r="D98" s="211"/>
      <c r="E98" s="209"/>
      <c r="F98" s="199">
        <f t="shared" si="9"/>
        <v>0</v>
      </c>
      <c r="G98" s="209"/>
      <c r="H98" s="209"/>
      <c r="I98" s="200">
        <f t="shared" si="10"/>
        <v>0</v>
      </c>
      <c r="J98" s="214">
        <f t="shared" si="11"/>
        <v>0</v>
      </c>
      <c r="K98" s="211"/>
      <c r="L98" s="209"/>
      <c r="M98" s="203">
        <f t="shared" si="12"/>
        <v>0</v>
      </c>
      <c r="N98" s="215"/>
      <c r="O98" s="209"/>
      <c r="P98" s="203">
        <f t="shared" si="13"/>
        <v>0</v>
      </c>
      <c r="Q98" s="216">
        <f t="shared" si="14"/>
        <v>0</v>
      </c>
    </row>
    <row r="99" spans="1:17" x14ac:dyDescent="0.2">
      <c r="A99" s="389">
        <v>88</v>
      </c>
      <c r="B99" s="217" t="s">
        <v>153</v>
      </c>
      <c r="C99" s="379" t="s">
        <v>28</v>
      </c>
      <c r="D99" s="211"/>
      <c r="E99" s="209"/>
      <c r="F99" s="199">
        <f t="shared" si="9"/>
        <v>0</v>
      </c>
      <c r="G99" s="209"/>
      <c r="H99" s="209"/>
      <c r="I99" s="200">
        <f t="shared" si="10"/>
        <v>0</v>
      </c>
      <c r="J99" s="214">
        <f t="shared" si="11"/>
        <v>0</v>
      </c>
      <c r="K99" s="211"/>
      <c r="L99" s="209"/>
      <c r="M99" s="203">
        <f t="shared" si="12"/>
        <v>0</v>
      </c>
      <c r="N99" s="215"/>
      <c r="O99" s="209"/>
      <c r="P99" s="203">
        <f t="shared" si="13"/>
        <v>0</v>
      </c>
      <c r="Q99" s="216">
        <f t="shared" si="14"/>
        <v>0</v>
      </c>
    </row>
    <row r="100" spans="1:17" x14ac:dyDescent="0.2">
      <c r="A100" s="389">
        <v>89</v>
      </c>
      <c r="B100" s="207" t="s">
        <v>154</v>
      </c>
      <c r="C100" s="379" t="s">
        <v>29</v>
      </c>
      <c r="D100" s="211"/>
      <c r="E100" s="209"/>
      <c r="F100" s="199">
        <f t="shared" si="9"/>
        <v>0</v>
      </c>
      <c r="G100" s="209"/>
      <c r="H100" s="209"/>
      <c r="I100" s="200">
        <f t="shared" si="10"/>
        <v>0</v>
      </c>
      <c r="J100" s="214">
        <f t="shared" si="11"/>
        <v>0</v>
      </c>
      <c r="K100" s="211"/>
      <c r="L100" s="209"/>
      <c r="M100" s="203">
        <f t="shared" si="12"/>
        <v>0</v>
      </c>
      <c r="N100" s="215"/>
      <c r="O100" s="209"/>
      <c r="P100" s="203">
        <f t="shared" si="13"/>
        <v>0</v>
      </c>
      <c r="Q100" s="216">
        <f t="shared" si="14"/>
        <v>0</v>
      </c>
    </row>
    <row r="101" spans="1:17" x14ac:dyDescent="0.2">
      <c r="A101" s="389">
        <v>90</v>
      </c>
      <c r="B101" s="213" t="s">
        <v>155</v>
      </c>
      <c r="C101" s="379" t="s">
        <v>14</v>
      </c>
      <c r="D101" s="211">
        <v>571458.6</v>
      </c>
      <c r="E101" s="209"/>
      <c r="F101" s="199">
        <f t="shared" si="9"/>
        <v>571458.6</v>
      </c>
      <c r="G101" s="209">
        <v>202335.1</v>
      </c>
      <c r="H101" s="209"/>
      <c r="I101" s="200">
        <f t="shared" si="10"/>
        <v>202335.1</v>
      </c>
      <c r="J101" s="214">
        <f t="shared" si="11"/>
        <v>773793.7</v>
      </c>
      <c r="K101" s="211">
        <v>13061862</v>
      </c>
      <c r="L101" s="209"/>
      <c r="M101" s="203">
        <f t="shared" si="12"/>
        <v>13061862</v>
      </c>
      <c r="N101" s="215"/>
      <c r="O101" s="209"/>
      <c r="P101" s="203">
        <f t="shared" si="13"/>
        <v>0</v>
      </c>
      <c r="Q101" s="216">
        <f t="shared" si="14"/>
        <v>13835655.699999999</v>
      </c>
    </row>
    <row r="102" spans="1:17" x14ac:dyDescent="0.2">
      <c r="A102" s="389">
        <v>91</v>
      </c>
      <c r="B102" s="207" t="s">
        <v>156</v>
      </c>
      <c r="C102" s="379" t="s">
        <v>30</v>
      </c>
      <c r="D102" s="211"/>
      <c r="E102" s="209"/>
      <c r="F102" s="199">
        <f t="shared" si="9"/>
        <v>0</v>
      </c>
      <c r="G102" s="209"/>
      <c r="H102" s="209"/>
      <c r="I102" s="200">
        <f t="shared" si="10"/>
        <v>0</v>
      </c>
      <c r="J102" s="214">
        <f t="shared" si="11"/>
        <v>0</v>
      </c>
      <c r="K102" s="211"/>
      <c r="L102" s="209"/>
      <c r="M102" s="203">
        <f t="shared" si="12"/>
        <v>0</v>
      </c>
      <c r="N102" s="215"/>
      <c r="O102" s="209"/>
      <c r="P102" s="203">
        <f t="shared" si="13"/>
        <v>0</v>
      </c>
      <c r="Q102" s="216">
        <f t="shared" si="14"/>
        <v>0</v>
      </c>
    </row>
    <row r="103" spans="1:17" x14ac:dyDescent="0.2">
      <c r="A103" s="389">
        <v>92</v>
      </c>
      <c r="B103" s="207" t="s">
        <v>157</v>
      </c>
      <c r="C103" s="379" t="s">
        <v>15</v>
      </c>
      <c r="D103" s="211"/>
      <c r="E103" s="209"/>
      <c r="F103" s="199">
        <f t="shared" si="9"/>
        <v>0</v>
      </c>
      <c r="G103" s="209"/>
      <c r="H103" s="209"/>
      <c r="I103" s="200">
        <f t="shared" si="10"/>
        <v>0</v>
      </c>
      <c r="J103" s="214">
        <f t="shared" si="11"/>
        <v>0</v>
      </c>
      <c r="K103" s="211"/>
      <c r="L103" s="209"/>
      <c r="M103" s="203">
        <f t="shared" si="12"/>
        <v>0</v>
      </c>
      <c r="N103" s="215"/>
      <c r="O103" s="209"/>
      <c r="P103" s="203">
        <f t="shared" si="13"/>
        <v>0</v>
      </c>
      <c r="Q103" s="216">
        <f t="shared" si="14"/>
        <v>0</v>
      </c>
    </row>
    <row r="104" spans="1:17" x14ac:dyDescent="0.2">
      <c r="A104" s="389">
        <v>93</v>
      </c>
      <c r="B104" s="213" t="s">
        <v>158</v>
      </c>
      <c r="C104" s="379" t="s">
        <v>13</v>
      </c>
      <c r="D104" s="211"/>
      <c r="E104" s="209"/>
      <c r="F104" s="199">
        <f t="shared" si="9"/>
        <v>0</v>
      </c>
      <c r="G104" s="209"/>
      <c r="H104" s="209"/>
      <c r="I104" s="200">
        <f t="shared" si="10"/>
        <v>0</v>
      </c>
      <c r="J104" s="214">
        <f t="shared" si="11"/>
        <v>0</v>
      </c>
      <c r="K104" s="211"/>
      <c r="L104" s="209"/>
      <c r="M104" s="203">
        <f t="shared" si="12"/>
        <v>0</v>
      </c>
      <c r="N104" s="215"/>
      <c r="O104" s="209"/>
      <c r="P104" s="203">
        <f t="shared" si="13"/>
        <v>0</v>
      </c>
      <c r="Q104" s="216">
        <f t="shared" si="14"/>
        <v>0</v>
      </c>
    </row>
    <row r="105" spans="1:17" x14ac:dyDescent="0.2">
      <c r="A105" s="389">
        <v>94</v>
      </c>
      <c r="B105" s="207" t="s">
        <v>159</v>
      </c>
      <c r="C105" s="379" t="s">
        <v>31</v>
      </c>
      <c r="D105" s="211"/>
      <c r="E105" s="209"/>
      <c r="F105" s="199">
        <f t="shared" si="9"/>
        <v>0</v>
      </c>
      <c r="G105" s="209"/>
      <c r="H105" s="209"/>
      <c r="I105" s="200">
        <f t="shared" si="10"/>
        <v>0</v>
      </c>
      <c r="J105" s="214">
        <f t="shared" si="11"/>
        <v>0</v>
      </c>
      <c r="K105" s="211"/>
      <c r="L105" s="209"/>
      <c r="M105" s="203">
        <f t="shared" si="12"/>
        <v>0</v>
      </c>
      <c r="N105" s="215"/>
      <c r="O105" s="209"/>
      <c r="P105" s="203">
        <f t="shared" si="13"/>
        <v>0</v>
      </c>
      <c r="Q105" s="216">
        <f t="shared" si="14"/>
        <v>0</v>
      </c>
    </row>
    <row r="106" spans="1:17" x14ac:dyDescent="0.2">
      <c r="A106" s="389">
        <v>95</v>
      </c>
      <c r="B106" s="213" t="s">
        <v>160</v>
      </c>
      <c r="C106" s="379" t="s">
        <v>53</v>
      </c>
      <c r="D106" s="211">
        <v>571067.18999999994</v>
      </c>
      <c r="E106" s="209"/>
      <c r="F106" s="199">
        <f t="shared" si="9"/>
        <v>571067.18999999994</v>
      </c>
      <c r="G106" s="209">
        <v>161868.07999999999</v>
      </c>
      <c r="H106" s="209"/>
      <c r="I106" s="200">
        <f t="shared" si="10"/>
        <v>161868.07999999999</v>
      </c>
      <c r="J106" s="214">
        <f t="shared" si="11"/>
        <v>732935.2699999999</v>
      </c>
      <c r="K106" s="211"/>
      <c r="L106" s="209"/>
      <c r="M106" s="203">
        <f t="shared" si="12"/>
        <v>0</v>
      </c>
      <c r="N106" s="215">
        <v>2207448</v>
      </c>
      <c r="O106" s="209"/>
      <c r="P106" s="203">
        <f t="shared" si="13"/>
        <v>2207448</v>
      </c>
      <c r="Q106" s="216">
        <f t="shared" si="14"/>
        <v>2940383.27</v>
      </c>
    </row>
    <row r="107" spans="1:17" x14ac:dyDescent="0.2">
      <c r="A107" s="389">
        <v>96</v>
      </c>
      <c r="B107" s="213" t="s">
        <v>161</v>
      </c>
      <c r="C107" s="379" t="s">
        <v>33</v>
      </c>
      <c r="D107" s="211"/>
      <c r="E107" s="209"/>
      <c r="F107" s="199">
        <f t="shared" si="9"/>
        <v>0</v>
      </c>
      <c r="G107" s="209"/>
      <c r="H107" s="209"/>
      <c r="I107" s="200">
        <f t="shared" si="10"/>
        <v>0</v>
      </c>
      <c r="J107" s="214">
        <f t="shared" si="11"/>
        <v>0</v>
      </c>
      <c r="K107" s="211"/>
      <c r="L107" s="209"/>
      <c r="M107" s="203">
        <f t="shared" si="12"/>
        <v>0</v>
      </c>
      <c r="N107" s="215"/>
      <c r="O107" s="209"/>
      <c r="P107" s="203">
        <f t="shared" si="13"/>
        <v>0</v>
      </c>
      <c r="Q107" s="216">
        <f t="shared" si="14"/>
        <v>0</v>
      </c>
    </row>
    <row r="108" spans="1:17" x14ac:dyDescent="0.2">
      <c r="A108" s="389">
        <v>97</v>
      </c>
      <c r="B108" s="207" t="s">
        <v>162</v>
      </c>
      <c r="C108" s="379" t="s">
        <v>225</v>
      </c>
      <c r="D108" s="211"/>
      <c r="E108" s="209"/>
      <c r="F108" s="199">
        <f t="shared" si="9"/>
        <v>0</v>
      </c>
      <c r="G108" s="209"/>
      <c r="H108" s="209"/>
      <c r="I108" s="200">
        <f t="shared" si="10"/>
        <v>0</v>
      </c>
      <c r="J108" s="214">
        <f t="shared" si="11"/>
        <v>0</v>
      </c>
      <c r="K108" s="211"/>
      <c r="L108" s="209"/>
      <c r="M108" s="203">
        <f t="shared" si="12"/>
        <v>0</v>
      </c>
      <c r="N108" s="215"/>
      <c r="O108" s="209"/>
      <c r="P108" s="203">
        <f t="shared" si="13"/>
        <v>0</v>
      </c>
      <c r="Q108" s="216">
        <f t="shared" si="14"/>
        <v>0</v>
      </c>
    </row>
    <row r="109" spans="1:17" x14ac:dyDescent="0.2">
      <c r="A109" s="389">
        <v>98</v>
      </c>
      <c r="B109" s="207" t="s">
        <v>163</v>
      </c>
      <c r="C109" s="379" t="s">
        <v>164</v>
      </c>
      <c r="D109" s="211"/>
      <c r="E109" s="209"/>
      <c r="F109" s="199">
        <f t="shared" si="9"/>
        <v>0</v>
      </c>
      <c r="G109" s="209"/>
      <c r="H109" s="209"/>
      <c r="I109" s="200">
        <f t="shared" si="10"/>
        <v>0</v>
      </c>
      <c r="J109" s="214">
        <f t="shared" si="11"/>
        <v>0</v>
      </c>
      <c r="K109" s="211"/>
      <c r="L109" s="209"/>
      <c r="M109" s="203">
        <f t="shared" si="12"/>
        <v>0</v>
      </c>
      <c r="N109" s="215"/>
      <c r="O109" s="209"/>
      <c r="P109" s="203">
        <f t="shared" si="13"/>
        <v>0</v>
      </c>
      <c r="Q109" s="216">
        <f t="shared" si="14"/>
        <v>0</v>
      </c>
    </row>
    <row r="110" spans="1:17" x14ac:dyDescent="0.2">
      <c r="A110" s="389">
        <v>99</v>
      </c>
      <c r="B110" s="207" t="s">
        <v>165</v>
      </c>
      <c r="C110" s="379" t="s">
        <v>166</v>
      </c>
      <c r="D110" s="211"/>
      <c r="E110" s="209"/>
      <c r="F110" s="199">
        <f t="shared" si="9"/>
        <v>0</v>
      </c>
      <c r="G110" s="209"/>
      <c r="H110" s="209"/>
      <c r="I110" s="200">
        <f t="shared" si="10"/>
        <v>0</v>
      </c>
      <c r="J110" s="214">
        <f t="shared" si="11"/>
        <v>0</v>
      </c>
      <c r="K110" s="211"/>
      <c r="L110" s="209"/>
      <c r="M110" s="203">
        <f t="shared" si="12"/>
        <v>0</v>
      </c>
      <c r="N110" s="215"/>
      <c r="O110" s="209"/>
      <c r="P110" s="203">
        <f t="shared" si="13"/>
        <v>0</v>
      </c>
      <c r="Q110" s="216">
        <f t="shared" si="14"/>
        <v>0</v>
      </c>
    </row>
    <row r="111" spans="1:17" x14ac:dyDescent="0.2">
      <c r="A111" s="389">
        <v>100</v>
      </c>
      <c r="B111" s="213" t="s">
        <v>167</v>
      </c>
      <c r="C111" s="379" t="s">
        <v>168</v>
      </c>
      <c r="D111" s="211"/>
      <c r="E111" s="209"/>
      <c r="F111" s="199">
        <f t="shared" si="9"/>
        <v>0</v>
      </c>
      <c r="G111" s="209"/>
      <c r="H111" s="209"/>
      <c r="I111" s="200">
        <f t="shared" si="10"/>
        <v>0</v>
      </c>
      <c r="J111" s="214">
        <f t="shared" si="11"/>
        <v>0</v>
      </c>
      <c r="K111" s="211"/>
      <c r="L111" s="209"/>
      <c r="M111" s="203">
        <f t="shared" si="12"/>
        <v>0</v>
      </c>
      <c r="N111" s="215"/>
      <c r="O111" s="209"/>
      <c r="P111" s="203">
        <f t="shared" si="13"/>
        <v>0</v>
      </c>
      <c r="Q111" s="216">
        <f t="shared" si="14"/>
        <v>0</v>
      </c>
    </row>
    <row r="112" spans="1:17" x14ac:dyDescent="0.2">
      <c r="A112" s="389">
        <v>101</v>
      </c>
      <c r="B112" s="217" t="s">
        <v>169</v>
      </c>
      <c r="C112" s="379" t="s">
        <v>170</v>
      </c>
      <c r="D112" s="211"/>
      <c r="E112" s="209"/>
      <c r="F112" s="199">
        <f t="shared" si="9"/>
        <v>0</v>
      </c>
      <c r="G112" s="209"/>
      <c r="H112" s="209"/>
      <c r="I112" s="200">
        <f t="shared" si="10"/>
        <v>0</v>
      </c>
      <c r="J112" s="214">
        <f t="shared" si="11"/>
        <v>0</v>
      </c>
      <c r="K112" s="211"/>
      <c r="L112" s="209"/>
      <c r="M112" s="203">
        <f t="shared" si="12"/>
        <v>0</v>
      </c>
      <c r="N112" s="215"/>
      <c r="O112" s="209"/>
      <c r="P112" s="203">
        <f t="shared" si="13"/>
        <v>0</v>
      </c>
      <c r="Q112" s="216">
        <f t="shared" si="14"/>
        <v>0</v>
      </c>
    </row>
    <row r="113" spans="1:17" x14ac:dyDescent="0.2">
      <c r="A113" s="389">
        <v>102</v>
      </c>
      <c r="B113" s="207" t="s">
        <v>171</v>
      </c>
      <c r="C113" s="379" t="s">
        <v>172</v>
      </c>
      <c r="D113" s="211"/>
      <c r="E113" s="209"/>
      <c r="F113" s="199">
        <f t="shared" si="9"/>
        <v>0</v>
      </c>
      <c r="G113" s="209"/>
      <c r="H113" s="209"/>
      <c r="I113" s="200">
        <f t="shared" si="10"/>
        <v>0</v>
      </c>
      <c r="J113" s="214">
        <f t="shared" si="11"/>
        <v>0</v>
      </c>
      <c r="K113" s="211"/>
      <c r="L113" s="209"/>
      <c r="M113" s="203">
        <f t="shared" si="12"/>
        <v>0</v>
      </c>
      <c r="N113" s="215"/>
      <c r="O113" s="209"/>
      <c r="P113" s="203">
        <f t="shared" si="13"/>
        <v>0</v>
      </c>
      <c r="Q113" s="216">
        <f t="shared" si="14"/>
        <v>0</v>
      </c>
    </row>
    <row r="114" spans="1:17" x14ac:dyDescent="0.2">
      <c r="A114" s="389">
        <v>103</v>
      </c>
      <c r="B114" s="207" t="s">
        <v>173</v>
      </c>
      <c r="C114" s="379" t="s">
        <v>174</v>
      </c>
      <c r="D114" s="211"/>
      <c r="E114" s="209"/>
      <c r="F114" s="199">
        <f t="shared" si="9"/>
        <v>0</v>
      </c>
      <c r="G114" s="209"/>
      <c r="H114" s="209"/>
      <c r="I114" s="200">
        <f t="shared" si="10"/>
        <v>0</v>
      </c>
      <c r="J114" s="214">
        <f t="shared" si="11"/>
        <v>0</v>
      </c>
      <c r="K114" s="211"/>
      <c r="L114" s="209"/>
      <c r="M114" s="203">
        <f t="shared" si="12"/>
        <v>0</v>
      </c>
      <c r="N114" s="215"/>
      <c r="O114" s="209"/>
      <c r="P114" s="203">
        <f t="shared" si="13"/>
        <v>0</v>
      </c>
      <c r="Q114" s="216">
        <f t="shared" si="14"/>
        <v>0</v>
      </c>
    </row>
    <row r="115" spans="1:17" x14ac:dyDescent="0.2">
      <c r="A115" s="389">
        <v>104</v>
      </c>
      <c r="B115" s="213" t="s">
        <v>175</v>
      </c>
      <c r="C115" s="379" t="s">
        <v>176</v>
      </c>
      <c r="D115" s="211"/>
      <c r="E115" s="209"/>
      <c r="F115" s="199">
        <f t="shared" si="9"/>
        <v>0</v>
      </c>
      <c r="G115" s="209"/>
      <c r="H115" s="209"/>
      <c r="I115" s="200">
        <f t="shared" si="10"/>
        <v>0</v>
      </c>
      <c r="J115" s="214">
        <f t="shared" si="11"/>
        <v>0</v>
      </c>
      <c r="K115" s="211"/>
      <c r="L115" s="209"/>
      <c r="M115" s="203">
        <f t="shared" si="12"/>
        <v>0</v>
      </c>
      <c r="N115" s="215"/>
      <c r="O115" s="209"/>
      <c r="P115" s="203">
        <f t="shared" si="13"/>
        <v>0</v>
      </c>
      <c r="Q115" s="216">
        <f t="shared" si="14"/>
        <v>0</v>
      </c>
    </row>
    <row r="116" spans="1:17" x14ac:dyDescent="0.2">
      <c r="A116" s="389">
        <v>105</v>
      </c>
      <c r="B116" s="213" t="s">
        <v>177</v>
      </c>
      <c r="C116" s="379" t="s">
        <v>178</v>
      </c>
      <c r="D116" s="211"/>
      <c r="E116" s="209"/>
      <c r="F116" s="199">
        <f t="shared" si="9"/>
        <v>0</v>
      </c>
      <c r="G116" s="209"/>
      <c r="H116" s="209"/>
      <c r="I116" s="200">
        <f t="shared" si="10"/>
        <v>0</v>
      </c>
      <c r="J116" s="214">
        <f t="shared" si="11"/>
        <v>0</v>
      </c>
      <c r="K116" s="211"/>
      <c r="L116" s="209"/>
      <c r="M116" s="203">
        <f t="shared" si="12"/>
        <v>0</v>
      </c>
      <c r="N116" s="215"/>
      <c r="O116" s="209"/>
      <c r="P116" s="203">
        <f t="shared" si="13"/>
        <v>0</v>
      </c>
      <c r="Q116" s="216">
        <f t="shared" si="14"/>
        <v>0</v>
      </c>
    </row>
    <row r="117" spans="1:17" x14ac:dyDescent="0.2">
      <c r="A117" s="389">
        <v>106</v>
      </c>
      <c r="B117" s="207" t="s">
        <v>179</v>
      </c>
      <c r="C117" s="379" t="s">
        <v>180</v>
      </c>
      <c r="D117" s="211"/>
      <c r="E117" s="209"/>
      <c r="F117" s="199">
        <f t="shared" si="9"/>
        <v>0</v>
      </c>
      <c r="G117" s="209"/>
      <c r="H117" s="209"/>
      <c r="I117" s="200">
        <f t="shared" si="10"/>
        <v>0</v>
      </c>
      <c r="J117" s="214">
        <f t="shared" si="11"/>
        <v>0</v>
      </c>
      <c r="K117" s="211"/>
      <c r="L117" s="209"/>
      <c r="M117" s="203">
        <f t="shared" si="12"/>
        <v>0</v>
      </c>
      <c r="N117" s="215"/>
      <c r="O117" s="209"/>
      <c r="P117" s="203">
        <f t="shared" si="13"/>
        <v>0</v>
      </c>
      <c r="Q117" s="216">
        <f t="shared" si="14"/>
        <v>0</v>
      </c>
    </row>
    <row r="118" spans="1:17" x14ac:dyDescent="0.2">
      <c r="A118" s="389">
        <v>107</v>
      </c>
      <c r="B118" s="207" t="s">
        <v>181</v>
      </c>
      <c r="C118" s="379" t="s">
        <v>182</v>
      </c>
      <c r="D118" s="211"/>
      <c r="E118" s="209"/>
      <c r="F118" s="199">
        <f t="shared" si="9"/>
        <v>0</v>
      </c>
      <c r="G118" s="209"/>
      <c r="H118" s="209"/>
      <c r="I118" s="200">
        <f t="shared" si="10"/>
        <v>0</v>
      </c>
      <c r="J118" s="214">
        <f t="shared" si="11"/>
        <v>0</v>
      </c>
      <c r="K118" s="211"/>
      <c r="L118" s="209"/>
      <c r="M118" s="203">
        <f t="shared" si="12"/>
        <v>0</v>
      </c>
      <c r="N118" s="215"/>
      <c r="O118" s="209"/>
      <c r="P118" s="203">
        <f t="shared" si="13"/>
        <v>0</v>
      </c>
      <c r="Q118" s="216">
        <f t="shared" si="14"/>
        <v>0</v>
      </c>
    </row>
    <row r="119" spans="1:17" x14ac:dyDescent="0.2">
      <c r="A119" s="389">
        <v>108</v>
      </c>
      <c r="B119" s="207" t="s">
        <v>183</v>
      </c>
      <c r="C119" s="379" t="s">
        <v>184</v>
      </c>
      <c r="D119" s="211"/>
      <c r="E119" s="209"/>
      <c r="F119" s="199">
        <f t="shared" si="9"/>
        <v>0</v>
      </c>
      <c r="G119" s="209"/>
      <c r="H119" s="209"/>
      <c r="I119" s="200">
        <f t="shared" si="10"/>
        <v>0</v>
      </c>
      <c r="J119" s="214">
        <f t="shared" si="11"/>
        <v>0</v>
      </c>
      <c r="K119" s="211"/>
      <c r="L119" s="209"/>
      <c r="M119" s="203">
        <f t="shared" si="12"/>
        <v>0</v>
      </c>
      <c r="N119" s="215"/>
      <c r="O119" s="209"/>
      <c r="P119" s="203">
        <f t="shared" si="13"/>
        <v>0</v>
      </c>
      <c r="Q119" s="216">
        <f t="shared" si="14"/>
        <v>0</v>
      </c>
    </row>
    <row r="120" spans="1:17" x14ac:dyDescent="0.2">
      <c r="A120" s="389">
        <v>109</v>
      </c>
      <c r="B120" s="220" t="s">
        <v>185</v>
      </c>
      <c r="C120" s="326" t="s">
        <v>273</v>
      </c>
      <c r="D120" s="211"/>
      <c r="E120" s="209"/>
      <c r="F120" s="199">
        <f t="shared" si="9"/>
        <v>0</v>
      </c>
      <c r="G120" s="209"/>
      <c r="H120" s="209"/>
      <c r="I120" s="200">
        <f t="shared" si="10"/>
        <v>0</v>
      </c>
      <c r="J120" s="214">
        <f t="shared" si="11"/>
        <v>0</v>
      </c>
      <c r="K120" s="211"/>
      <c r="L120" s="209"/>
      <c r="M120" s="203">
        <f t="shared" si="12"/>
        <v>0</v>
      </c>
      <c r="N120" s="215"/>
      <c r="O120" s="209"/>
      <c r="P120" s="203">
        <f t="shared" si="13"/>
        <v>0</v>
      </c>
      <c r="Q120" s="216">
        <f t="shared" si="14"/>
        <v>0</v>
      </c>
    </row>
    <row r="121" spans="1:17" x14ac:dyDescent="0.2">
      <c r="A121" s="389">
        <v>110</v>
      </c>
      <c r="B121" s="213" t="s">
        <v>186</v>
      </c>
      <c r="C121" s="379" t="s">
        <v>260</v>
      </c>
      <c r="D121" s="211"/>
      <c r="E121" s="209"/>
      <c r="F121" s="199">
        <f t="shared" si="9"/>
        <v>0</v>
      </c>
      <c r="G121" s="209"/>
      <c r="H121" s="209"/>
      <c r="I121" s="200">
        <f t="shared" si="10"/>
        <v>0</v>
      </c>
      <c r="J121" s="214">
        <f t="shared" si="11"/>
        <v>0</v>
      </c>
      <c r="K121" s="211"/>
      <c r="L121" s="209"/>
      <c r="M121" s="203">
        <f t="shared" si="12"/>
        <v>0</v>
      </c>
      <c r="N121" s="215"/>
      <c r="O121" s="209"/>
      <c r="P121" s="203">
        <f t="shared" si="13"/>
        <v>0</v>
      </c>
      <c r="Q121" s="216">
        <f t="shared" si="14"/>
        <v>0</v>
      </c>
    </row>
    <row r="122" spans="1:17" x14ac:dyDescent="0.2">
      <c r="A122" s="389">
        <v>111</v>
      </c>
      <c r="B122" s="213" t="s">
        <v>187</v>
      </c>
      <c r="C122" s="326" t="s">
        <v>316</v>
      </c>
      <c r="D122" s="211"/>
      <c r="E122" s="209"/>
      <c r="F122" s="199">
        <f t="shared" si="9"/>
        <v>0</v>
      </c>
      <c r="G122" s="209"/>
      <c r="H122" s="209"/>
      <c r="I122" s="200">
        <f t="shared" si="10"/>
        <v>0</v>
      </c>
      <c r="J122" s="214">
        <f t="shared" si="11"/>
        <v>0</v>
      </c>
      <c r="K122" s="211"/>
      <c r="L122" s="209"/>
      <c r="M122" s="203">
        <f t="shared" si="12"/>
        <v>0</v>
      </c>
      <c r="N122" s="215"/>
      <c r="O122" s="209"/>
      <c r="P122" s="203">
        <f t="shared" si="13"/>
        <v>0</v>
      </c>
      <c r="Q122" s="216">
        <f t="shared" si="14"/>
        <v>0</v>
      </c>
    </row>
    <row r="123" spans="1:17" x14ac:dyDescent="0.2">
      <c r="A123" s="389">
        <v>112</v>
      </c>
      <c r="B123" s="213" t="s">
        <v>188</v>
      </c>
      <c r="C123" s="379" t="s">
        <v>189</v>
      </c>
      <c r="D123" s="211"/>
      <c r="E123" s="209"/>
      <c r="F123" s="199">
        <f t="shared" si="9"/>
        <v>0</v>
      </c>
      <c r="G123" s="209"/>
      <c r="H123" s="209"/>
      <c r="I123" s="200">
        <f t="shared" si="10"/>
        <v>0</v>
      </c>
      <c r="J123" s="214">
        <f t="shared" si="11"/>
        <v>0</v>
      </c>
      <c r="K123" s="211"/>
      <c r="L123" s="209"/>
      <c r="M123" s="203">
        <f t="shared" si="12"/>
        <v>0</v>
      </c>
      <c r="N123" s="215"/>
      <c r="O123" s="209"/>
      <c r="P123" s="203">
        <f t="shared" si="13"/>
        <v>0</v>
      </c>
      <c r="Q123" s="216">
        <f t="shared" si="14"/>
        <v>0</v>
      </c>
    </row>
    <row r="124" spans="1:17" x14ac:dyDescent="0.2">
      <c r="A124" s="389">
        <v>113</v>
      </c>
      <c r="B124" s="222" t="s">
        <v>190</v>
      </c>
      <c r="C124" s="34" t="s">
        <v>322</v>
      </c>
      <c r="D124" s="211"/>
      <c r="E124" s="209"/>
      <c r="F124" s="199">
        <f t="shared" si="9"/>
        <v>0</v>
      </c>
      <c r="G124" s="209"/>
      <c r="H124" s="209"/>
      <c r="I124" s="200">
        <f t="shared" si="10"/>
        <v>0</v>
      </c>
      <c r="J124" s="214">
        <f t="shared" si="11"/>
        <v>0</v>
      </c>
      <c r="K124" s="211"/>
      <c r="L124" s="209"/>
      <c r="M124" s="203">
        <f t="shared" si="12"/>
        <v>0</v>
      </c>
      <c r="N124" s="215"/>
      <c r="O124" s="209"/>
      <c r="P124" s="203">
        <f t="shared" si="13"/>
        <v>0</v>
      </c>
      <c r="Q124" s="216">
        <f t="shared" si="14"/>
        <v>0</v>
      </c>
    </row>
    <row r="125" spans="1:17" x14ac:dyDescent="0.2">
      <c r="A125" s="389">
        <v>114</v>
      </c>
      <c r="B125" s="207" t="s">
        <v>191</v>
      </c>
      <c r="C125" s="379" t="s">
        <v>192</v>
      </c>
      <c r="D125" s="211"/>
      <c r="E125" s="209"/>
      <c r="F125" s="199">
        <f t="shared" si="9"/>
        <v>0</v>
      </c>
      <c r="G125" s="209"/>
      <c r="H125" s="209"/>
      <c r="I125" s="200">
        <f t="shared" si="10"/>
        <v>0</v>
      </c>
      <c r="J125" s="214">
        <f t="shared" si="11"/>
        <v>0</v>
      </c>
      <c r="K125" s="211"/>
      <c r="L125" s="209"/>
      <c r="M125" s="203">
        <f t="shared" si="12"/>
        <v>0</v>
      </c>
      <c r="N125" s="215"/>
      <c r="O125" s="209"/>
      <c r="P125" s="203">
        <f t="shared" si="13"/>
        <v>0</v>
      </c>
      <c r="Q125" s="216">
        <f t="shared" si="14"/>
        <v>0</v>
      </c>
    </row>
    <row r="126" spans="1:17" ht="24" x14ac:dyDescent="0.2">
      <c r="A126" s="389">
        <v>115</v>
      </c>
      <c r="B126" s="213" t="s">
        <v>193</v>
      </c>
      <c r="C126" s="383" t="s">
        <v>317</v>
      </c>
      <c r="D126" s="211"/>
      <c r="E126" s="209"/>
      <c r="F126" s="199">
        <f t="shared" si="9"/>
        <v>0</v>
      </c>
      <c r="G126" s="209"/>
      <c r="H126" s="209"/>
      <c r="I126" s="200">
        <f t="shared" si="10"/>
        <v>0</v>
      </c>
      <c r="J126" s="214">
        <f t="shared" si="11"/>
        <v>0</v>
      </c>
      <c r="K126" s="211"/>
      <c r="L126" s="209"/>
      <c r="M126" s="203">
        <f t="shared" si="12"/>
        <v>0</v>
      </c>
      <c r="N126" s="215"/>
      <c r="O126" s="209"/>
      <c r="P126" s="203">
        <f t="shared" si="13"/>
        <v>0</v>
      </c>
      <c r="Q126" s="216">
        <f t="shared" si="14"/>
        <v>0</v>
      </c>
    </row>
    <row r="127" spans="1:17" x14ac:dyDescent="0.2">
      <c r="A127" s="389">
        <v>116</v>
      </c>
      <c r="B127" s="207" t="s">
        <v>194</v>
      </c>
      <c r="C127" s="379" t="s">
        <v>231</v>
      </c>
      <c r="D127" s="211"/>
      <c r="E127" s="209"/>
      <c r="F127" s="199">
        <f t="shared" si="9"/>
        <v>0</v>
      </c>
      <c r="G127" s="209"/>
      <c r="H127" s="209"/>
      <c r="I127" s="200">
        <f t="shared" si="10"/>
        <v>0</v>
      </c>
      <c r="J127" s="214">
        <f t="shared" si="11"/>
        <v>0</v>
      </c>
      <c r="K127" s="211"/>
      <c r="L127" s="209"/>
      <c r="M127" s="203">
        <f t="shared" si="12"/>
        <v>0</v>
      </c>
      <c r="N127" s="215"/>
      <c r="O127" s="209"/>
      <c r="P127" s="203">
        <f t="shared" si="13"/>
        <v>0</v>
      </c>
      <c r="Q127" s="216">
        <f t="shared" si="14"/>
        <v>0</v>
      </c>
    </row>
    <row r="128" spans="1:17" x14ac:dyDescent="0.2">
      <c r="A128" s="389">
        <v>117</v>
      </c>
      <c r="B128" s="213" t="s">
        <v>195</v>
      </c>
      <c r="C128" s="379" t="s">
        <v>196</v>
      </c>
      <c r="D128" s="211"/>
      <c r="E128" s="209"/>
      <c r="F128" s="199">
        <f t="shared" si="9"/>
        <v>0</v>
      </c>
      <c r="G128" s="209"/>
      <c r="H128" s="209"/>
      <c r="I128" s="200">
        <f t="shared" si="10"/>
        <v>0</v>
      </c>
      <c r="J128" s="214">
        <f t="shared" si="11"/>
        <v>0</v>
      </c>
      <c r="K128" s="211"/>
      <c r="L128" s="209"/>
      <c r="M128" s="203">
        <f t="shared" si="12"/>
        <v>0</v>
      </c>
      <c r="N128" s="215"/>
      <c r="O128" s="209"/>
      <c r="P128" s="203">
        <f t="shared" si="13"/>
        <v>0</v>
      </c>
      <c r="Q128" s="216">
        <f t="shared" si="14"/>
        <v>0</v>
      </c>
    </row>
    <row r="129" spans="1:17" x14ac:dyDescent="0.2">
      <c r="A129" s="389">
        <v>118</v>
      </c>
      <c r="B129" s="213" t="s">
        <v>197</v>
      </c>
      <c r="C129" s="379" t="s">
        <v>40</v>
      </c>
      <c r="D129" s="211"/>
      <c r="E129" s="209"/>
      <c r="F129" s="199">
        <f t="shared" si="9"/>
        <v>0</v>
      </c>
      <c r="G129" s="209"/>
      <c r="H129" s="209"/>
      <c r="I129" s="200">
        <f t="shared" si="10"/>
        <v>0</v>
      </c>
      <c r="J129" s="214">
        <f t="shared" si="11"/>
        <v>0</v>
      </c>
      <c r="K129" s="211"/>
      <c r="L129" s="209"/>
      <c r="M129" s="203">
        <f t="shared" si="12"/>
        <v>0</v>
      </c>
      <c r="N129" s="215"/>
      <c r="O129" s="209"/>
      <c r="P129" s="203">
        <f t="shared" si="13"/>
        <v>0</v>
      </c>
      <c r="Q129" s="216">
        <f t="shared" si="14"/>
        <v>0</v>
      </c>
    </row>
    <row r="130" spans="1:17" x14ac:dyDescent="0.2">
      <c r="A130" s="389">
        <v>119</v>
      </c>
      <c r="B130" s="207" t="s">
        <v>198</v>
      </c>
      <c r="C130" s="379" t="s">
        <v>46</v>
      </c>
      <c r="D130" s="211"/>
      <c r="E130" s="209"/>
      <c r="F130" s="199">
        <f t="shared" si="9"/>
        <v>0</v>
      </c>
      <c r="G130" s="209"/>
      <c r="H130" s="209"/>
      <c r="I130" s="200">
        <f t="shared" si="10"/>
        <v>0</v>
      </c>
      <c r="J130" s="214">
        <f t="shared" si="11"/>
        <v>0</v>
      </c>
      <c r="K130" s="211"/>
      <c r="L130" s="209"/>
      <c r="M130" s="203">
        <f t="shared" si="12"/>
        <v>0</v>
      </c>
      <c r="N130" s="215"/>
      <c r="O130" s="209"/>
      <c r="P130" s="203">
        <f t="shared" si="13"/>
        <v>0</v>
      </c>
      <c r="Q130" s="216">
        <f t="shared" si="14"/>
        <v>0</v>
      </c>
    </row>
    <row r="131" spans="1:17" x14ac:dyDescent="0.2">
      <c r="A131" s="389">
        <v>120</v>
      </c>
      <c r="B131" s="213" t="s">
        <v>199</v>
      </c>
      <c r="C131" s="379" t="s">
        <v>233</v>
      </c>
      <c r="D131" s="211"/>
      <c r="E131" s="209"/>
      <c r="F131" s="199">
        <f t="shared" ref="F131:F144" si="15">SUM(D131:E131)</f>
        <v>0</v>
      </c>
      <c r="G131" s="209"/>
      <c r="H131" s="209"/>
      <c r="I131" s="200">
        <f t="shared" ref="I131:I144" si="16">SUM(G131:H131)</f>
        <v>0</v>
      </c>
      <c r="J131" s="214">
        <f t="shared" ref="J131:J144" si="17">F131+I131</f>
        <v>0</v>
      </c>
      <c r="K131" s="211"/>
      <c r="L131" s="209"/>
      <c r="M131" s="203">
        <f t="shared" ref="M131:M144" si="18">SUM(K131:L131)</f>
        <v>0</v>
      </c>
      <c r="N131" s="215"/>
      <c r="O131" s="209"/>
      <c r="P131" s="203">
        <f t="shared" ref="P131:P144" si="19">SUM(N131:O131)</f>
        <v>0</v>
      </c>
      <c r="Q131" s="216">
        <f t="shared" ref="Q131:Q144" si="20">J131+M131+P131</f>
        <v>0</v>
      </c>
    </row>
    <row r="132" spans="1:17" x14ac:dyDescent="0.2">
      <c r="A132" s="389">
        <v>121</v>
      </c>
      <c r="B132" s="207" t="s">
        <v>200</v>
      </c>
      <c r="C132" s="379" t="s">
        <v>48</v>
      </c>
      <c r="D132" s="211"/>
      <c r="E132" s="209"/>
      <c r="F132" s="199">
        <f t="shared" si="15"/>
        <v>0</v>
      </c>
      <c r="G132" s="209"/>
      <c r="H132" s="209"/>
      <c r="I132" s="200">
        <f t="shared" si="16"/>
        <v>0</v>
      </c>
      <c r="J132" s="214">
        <f t="shared" si="17"/>
        <v>0</v>
      </c>
      <c r="K132" s="211"/>
      <c r="L132" s="209"/>
      <c r="M132" s="203">
        <f t="shared" si="18"/>
        <v>0</v>
      </c>
      <c r="N132" s="215"/>
      <c r="O132" s="209"/>
      <c r="P132" s="203">
        <f t="shared" si="19"/>
        <v>0</v>
      </c>
      <c r="Q132" s="216">
        <f t="shared" si="20"/>
        <v>0</v>
      </c>
    </row>
    <row r="133" spans="1:17" x14ac:dyDescent="0.2">
      <c r="A133" s="389">
        <v>122</v>
      </c>
      <c r="B133" s="207" t="s">
        <v>201</v>
      </c>
      <c r="C133" s="379" t="s">
        <v>47</v>
      </c>
      <c r="D133" s="211"/>
      <c r="E133" s="209"/>
      <c r="F133" s="199">
        <f t="shared" si="15"/>
        <v>0</v>
      </c>
      <c r="G133" s="209"/>
      <c r="H133" s="209"/>
      <c r="I133" s="200">
        <f t="shared" si="16"/>
        <v>0</v>
      </c>
      <c r="J133" s="214">
        <f t="shared" si="17"/>
        <v>0</v>
      </c>
      <c r="K133" s="211"/>
      <c r="L133" s="209"/>
      <c r="M133" s="203">
        <f t="shared" si="18"/>
        <v>0</v>
      </c>
      <c r="N133" s="215"/>
      <c r="O133" s="209"/>
      <c r="P133" s="203">
        <f t="shared" si="19"/>
        <v>0</v>
      </c>
      <c r="Q133" s="216">
        <f t="shared" si="20"/>
        <v>0</v>
      </c>
    </row>
    <row r="134" spans="1:17" x14ac:dyDescent="0.2">
      <c r="A134" s="389">
        <v>123</v>
      </c>
      <c r="B134" s="213" t="s">
        <v>202</v>
      </c>
      <c r="C134" s="379" t="s">
        <v>203</v>
      </c>
      <c r="D134" s="211"/>
      <c r="E134" s="209"/>
      <c r="F134" s="199">
        <f t="shared" si="15"/>
        <v>0</v>
      </c>
      <c r="G134" s="209"/>
      <c r="H134" s="209"/>
      <c r="I134" s="200">
        <f t="shared" si="16"/>
        <v>0</v>
      </c>
      <c r="J134" s="214">
        <f t="shared" si="17"/>
        <v>0</v>
      </c>
      <c r="K134" s="211"/>
      <c r="L134" s="209"/>
      <c r="M134" s="203">
        <f t="shared" si="18"/>
        <v>0</v>
      </c>
      <c r="N134" s="215"/>
      <c r="O134" s="209"/>
      <c r="P134" s="203">
        <f t="shared" si="19"/>
        <v>0</v>
      </c>
      <c r="Q134" s="216">
        <f t="shared" si="20"/>
        <v>0</v>
      </c>
    </row>
    <row r="135" spans="1:17" x14ac:dyDescent="0.2">
      <c r="A135" s="389">
        <v>124</v>
      </c>
      <c r="B135" s="213" t="s">
        <v>204</v>
      </c>
      <c r="C135" s="379" t="s">
        <v>41</v>
      </c>
      <c r="D135" s="211"/>
      <c r="E135" s="209"/>
      <c r="F135" s="199">
        <f t="shared" si="15"/>
        <v>0</v>
      </c>
      <c r="G135" s="209"/>
      <c r="H135" s="209"/>
      <c r="I135" s="200">
        <f t="shared" si="16"/>
        <v>0</v>
      </c>
      <c r="J135" s="214">
        <f t="shared" si="17"/>
        <v>0</v>
      </c>
      <c r="K135" s="211"/>
      <c r="L135" s="209"/>
      <c r="M135" s="203">
        <f t="shared" si="18"/>
        <v>0</v>
      </c>
      <c r="N135" s="215"/>
      <c r="O135" s="209"/>
      <c r="P135" s="203">
        <f t="shared" si="19"/>
        <v>0</v>
      </c>
      <c r="Q135" s="216">
        <f t="shared" si="20"/>
        <v>0</v>
      </c>
    </row>
    <row r="136" spans="1:17" x14ac:dyDescent="0.2">
      <c r="A136" s="389">
        <v>125</v>
      </c>
      <c r="B136" s="213" t="s">
        <v>205</v>
      </c>
      <c r="C136" s="379" t="s">
        <v>232</v>
      </c>
      <c r="D136" s="211"/>
      <c r="E136" s="209"/>
      <c r="F136" s="199">
        <f t="shared" si="15"/>
        <v>0</v>
      </c>
      <c r="G136" s="209"/>
      <c r="H136" s="209"/>
      <c r="I136" s="200">
        <f t="shared" si="16"/>
        <v>0</v>
      </c>
      <c r="J136" s="214">
        <f t="shared" si="17"/>
        <v>0</v>
      </c>
      <c r="K136" s="211"/>
      <c r="L136" s="209"/>
      <c r="M136" s="203">
        <f t="shared" si="18"/>
        <v>0</v>
      </c>
      <c r="N136" s="215"/>
      <c r="O136" s="209"/>
      <c r="P136" s="203">
        <f t="shared" si="19"/>
        <v>0</v>
      </c>
      <c r="Q136" s="216">
        <f t="shared" si="20"/>
        <v>0</v>
      </c>
    </row>
    <row r="137" spans="1:17" x14ac:dyDescent="0.2">
      <c r="A137" s="389">
        <v>126</v>
      </c>
      <c r="B137" s="213" t="s">
        <v>206</v>
      </c>
      <c r="C137" s="379" t="s">
        <v>207</v>
      </c>
      <c r="D137" s="211"/>
      <c r="E137" s="209"/>
      <c r="F137" s="199">
        <f t="shared" si="15"/>
        <v>0</v>
      </c>
      <c r="G137" s="209"/>
      <c r="H137" s="209"/>
      <c r="I137" s="200">
        <f t="shared" si="16"/>
        <v>0</v>
      </c>
      <c r="J137" s="214">
        <f t="shared" si="17"/>
        <v>0</v>
      </c>
      <c r="K137" s="211"/>
      <c r="L137" s="209"/>
      <c r="M137" s="203">
        <f t="shared" si="18"/>
        <v>0</v>
      </c>
      <c r="N137" s="215"/>
      <c r="O137" s="209"/>
      <c r="P137" s="203">
        <f t="shared" si="19"/>
        <v>0</v>
      </c>
      <c r="Q137" s="216">
        <f t="shared" si="20"/>
        <v>0</v>
      </c>
    </row>
    <row r="138" spans="1:17" x14ac:dyDescent="0.2">
      <c r="A138" s="389">
        <v>127</v>
      </c>
      <c r="B138" s="213" t="s">
        <v>208</v>
      </c>
      <c r="C138" s="379" t="s">
        <v>209</v>
      </c>
      <c r="D138" s="211"/>
      <c r="E138" s="209"/>
      <c r="F138" s="199">
        <f t="shared" si="15"/>
        <v>0</v>
      </c>
      <c r="G138" s="209"/>
      <c r="H138" s="209"/>
      <c r="I138" s="200">
        <f t="shared" si="16"/>
        <v>0</v>
      </c>
      <c r="J138" s="214">
        <f t="shared" si="17"/>
        <v>0</v>
      </c>
      <c r="K138" s="211"/>
      <c r="L138" s="209"/>
      <c r="M138" s="203">
        <f t="shared" si="18"/>
        <v>0</v>
      </c>
      <c r="N138" s="215"/>
      <c r="O138" s="209"/>
      <c r="P138" s="203">
        <f t="shared" si="19"/>
        <v>0</v>
      </c>
      <c r="Q138" s="216">
        <f t="shared" si="20"/>
        <v>0</v>
      </c>
    </row>
    <row r="139" spans="1:17" x14ac:dyDescent="0.2">
      <c r="A139" s="389">
        <v>128</v>
      </c>
      <c r="B139" s="207" t="s">
        <v>210</v>
      </c>
      <c r="C139" s="379" t="s">
        <v>211</v>
      </c>
      <c r="D139" s="211"/>
      <c r="E139" s="209"/>
      <c r="F139" s="199">
        <f t="shared" si="15"/>
        <v>0</v>
      </c>
      <c r="G139" s="209"/>
      <c r="H139" s="209"/>
      <c r="I139" s="200">
        <f t="shared" si="16"/>
        <v>0</v>
      </c>
      <c r="J139" s="214">
        <f t="shared" si="17"/>
        <v>0</v>
      </c>
      <c r="K139" s="211"/>
      <c r="L139" s="209"/>
      <c r="M139" s="203">
        <f t="shared" si="18"/>
        <v>0</v>
      </c>
      <c r="N139" s="215"/>
      <c r="O139" s="209"/>
      <c r="P139" s="203">
        <f t="shared" si="19"/>
        <v>0</v>
      </c>
      <c r="Q139" s="216">
        <f t="shared" si="20"/>
        <v>0</v>
      </c>
    </row>
    <row r="140" spans="1:17" x14ac:dyDescent="0.2">
      <c r="A140" s="389">
        <v>129</v>
      </c>
      <c r="B140" s="223" t="s">
        <v>212</v>
      </c>
      <c r="C140" s="380" t="s">
        <v>213</v>
      </c>
      <c r="D140" s="211"/>
      <c r="E140" s="209"/>
      <c r="F140" s="199">
        <f t="shared" si="15"/>
        <v>0</v>
      </c>
      <c r="G140" s="209"/>
      <c r="H140" s="209"/>
      <c r="I140" s="200">
        <f t="shared" si="16"/>
        <v>0</v>
      </c>
      <c r="J140" s="214">
        <f t="shared" si="17"/>
        <v>0</v>
      </c>
      <c r="K140" s="211"/>
      <c r="L140" s="209"/>
      <c r="M140" s="203">
        <f t="shared" si="18"/>
        <v>0</v>
      </c>
      <c r="N140" s="215"/>
      <c r="O140" s="209"/>
      <c r="P140" s="203">
        <f t="shared" si="19"/>
        <v>0</v>
      </c>
      <c r="Q140" s="216">
        <f t="shared" si="20"/>
        <v>0</v>
      </c>
    </row>
    <row r="141" spans="1:17" x14ac:dyDescent="0.2">
      <c r="A141" s="389">
        <v>130</v>
      </c>
      <c r="B141" s="224" t="s">
        <v>261</v>
      </c>
      <c r="C141" s="110" t="s">
        <v>262</v>
      </c>
      <c r="D141" s="211"/>
      <c r="E141" s="209"/>
      <c r="F141" s="199">
        <f t="shared" si="15"/>
        <v>0</v>
      </c>
      <c r="G141" s="209"/>
      <c r="H141" s="209"/>
      <c r="I141" s="200">
        <f t="shared" si="16"/>
        <v>0</v>
      </c>
      <c r="J141" s="214">
        <f t="shared" si="17"/>
        <v>0</v>
      </c>
      <c r="K141" s="211"/>
      <c r="L141" s="209"/>
      <c r="M141" s="203">
        <f t="shared" si="18"/>
        <v>0</v>
      </c>
      <c r="N141" s="215"/>
      <c r="O141" s="209"/>
      <c r="P141" s="203">
        <f t="shared" si="19"/>
        <v>0</v>
      </c>
      <c r="Q141" s="216">
        <f t="shared" si="20"/>
        <v>0</v>
      </c>
    </row>
    <row r="142" spans="1:17" x14ac:dyDescent="0.2">
      <c r="A142" s="389">
        <v>131</v>
      </c>
      <c r="B142" s="225" t="s">
        <v>263</v>
      </c>
      <c r="C142" s="106" t="s">
        <v>264</v>
      </c>
      <c r="D142" s="215"/>
      <c r="E142" s="209">
        <v>29928844.289999999</v>
      </c>
      <c r="F142" s="199">
        <f t="shared" si="15"/>
        <v>29928844.289999999</v>
      </c>
      <c r="G142" s="209"/>
      <c r="H142" s="209">
        <v>11168146.5</v>
      </c>
      <c r="I142" s="200">
        <f t="shared" si="16"/>
        <v>11168146.5</v>
      </c>
      <c r="J142" s="214">
        <f t="shared" si="17"/>
        <v>41096990.789999999</v>
      </c>
      <c r="K142" s="211"/>
      <c r="L142" s="209">
        <v>240189840</v>
      </c>
      <c r="M142" s="203">
        <f t="shared" si="18"/>
        <v>240189840</v>
      </c>
      <c r="N142" s="211"/>
      <c r="O142" s="209">
        <v>44369704.799999997</v>
      </c>
      <c r="P142" s="203">
        <f t="shared" si="19"/>
        <v>44369704.799999997</v>
      </c>
      <c r="Q142" s="216">
        <f t="shared" si="20"/>
        <v>325656535.59000003</v>
      </c>
    </row>
    <row r="143" spans="1:17" x14ac:dyDescent="0.2">
      <c r="A143" s="389">
        <v>132</v>
      </c>
      <c r="B143" s="226" t="s">
        <v>265</v>
      </c>
      <c r="C143" s="381" t="s">
        <v>266</v>
      </c>
      <c r="D143" s="215"/>
      <c r="E143" s="209"/>
      <c r="F143" s="199">
        <f t="shared" si="15"/>
        <v>0</v>
      </c>
      <c r="G143" s="209"/>
      <c r="H143" s="209"/>
      <c r="I143" s="200">
        <f t="shared" si="16"/>
        <v>0</v>
      </c>
      <c r="J143" s="214">
        <f t="shared" si="17"/>
        <v>0</v>
      </c>
      <c r="K143" s="227"/>
      <c r="L143" s="228"/>
      <c r="M143" s="229">
        <f t="shared" si="18"/>
        <v>0</v>
      </c>
      <c r="N143" s="230"/>
      <c r="O143" s="228"/>
      <c r="P143" s="202">
        <f t="shared" si="19"/>
        <v>0</v>
      </c>
      <c r="Q143" s="212">
        <f t="shared" si="20"/>
        <v>0</v>
      </c>
    </row>
    <row r="144" spans="1:17" x14ac:dyDescent="0.2">
      <c r="A144" s="394">
        <v>133</v>
      </c>
      <c r="B144" s="231" t="s">
        <v>271</v>
      </c>
      <c r="C144" s="107" t="s">
        <v>272</v>
      </c>
      <c r="D144" s="230"/>
      <c r="E144" s="228"/>
      <c r="F144" s="232">
        <f t="shared" si="15"/>
        <v>0</v>
      </c>
      <c r="G144" s="228"/>
      <c r="H144" s="228"/>
      <c r="I144" s="233">
        <f t="shared" si="16"/>
        <v>0</v>
      </c>
      <c r="J144" s="234">
        <f t="shared" si="17"/>
        <v>0</v>
      </c>
      <c r="K144" s="227"/>
      <c r="L144" s="228"/>
      <c r="M144" s="235">
        <f t="shared" si="18"/>
        <v>0</v>
      </c>
      <c r="N144" s="230"/>
      <c r="O144" s="228"/>
      <c r="P144" s="236">
        <f t="shared" si="19"/>
        <v>0</v>
      </c>
      <c r="Q144" s="237">
        <f t="shared" si="20"/>
        <v>0</v>
      </c>
    </row>
    <row r="145" spans="1:17" x14ac:dyDescent="0.2">
      <c r="A145" s="394">
        <v>134</v>
      </c>
      <c r="B145" s="238" t="s">
        <v>307</v>
      </c>
      <c r="C145" s="107" t="s">
        <v>306</v>
      </c>
      <c r="D145" s="215"/>
      <c r="E145" s="209"/>
      <c r="F145" s="199">
        <f t="shared" ref="F145" si="21">SUM(D145:E145)</f>
        <v>0</v>
      </c>
      <c r="G145" s="209"/>
      <c r="H145" s="209"/>
      <c r="I145" s="200">
        <f t="shared" ref="I145" si="22">SUM(G145:H145)</f>
        <v>0</v>
      </c>
      <c r="J145" s="413">
        <f t="shared" ref="J145" si="23">F145+I145</f>
        <v>0</v>
      </c>
      <c r="K145" s="239"/>
      <c r="L145" s="209"/>
      <c r="M145" s="202">
        <f t="shared" ref="M145" si="24">SUM(K145:L145)</f>
        <v>0</v>
      </c>
      <c r="N145" s="239"/>
      <c r="O145" s="209"/>
      <c r="P145" s="229">
        <f t="shared" ref="P145" si="25">SUM(N145:O145)</f>
        <v>0</v>
      </c>
      <c r="Q145" s="216">
        <f t="shared" ref="Q145" si="26">J145+M145+P145</f>
        <v>0</v>
      </c>
    </row>
    <row r="146" spans="1:17" ht="13.5" thickBot="1" x14ac:dyDescent="0.25">
      <c r="A146" s="396">
        <v>135</v>
      </c>
      <c r="B146" s="282" t="s">
        <v>319</v>
      </c>
      <c r="C146" s="415" t="s">
        <v>318</v>
      </c>
      <c r="D146" s="245"/>
      <c r="E146" s="241"/>
      <c r="F146" s="242">
        <f t="shared" ref="F146" si="27">SUM(D146:E146)</f>
        <v>0</v>
      </c>
      <c r="G146" s="241"/>
      <c r="H146" s="241"/>
      <c r="I146" s="243">
        <f t="shared" ref="I146" si="28">SUM(G146:H146)</f>
        <v>0</v>
      </c>
      <c r="J146" s="414">
        <f t="shared" ref="J146" si="29">F146+I146</f>
        <v>0</v>
      </c>
      <c r="K146" s="240"/>
      <c r="L146" s="241"/>
      <c r="M146" s="246">
        <f t="shared" ref="M146" si="30">SUM(K146:L146)</f>
        <v>0</v>
      </c>
      <c r="N146" s="240"/>
      <c r="O146" s="241"/>
      <c r="P146" s="244">
        <f t="shared" ref="P146" si="31">SUM(N146:O146)</f>
        <v>0</v>
      </c>
      <c r="Q146" s="416">
        <f t="shared" ref="Q146" si="32">J146+M146+P146</f>
        <v>0</v>
      </c>
    </row>
  </sheetData>
  <mergeCells count="16">
    <mergeCell ref="A1:Q1"/>
    <mergeCell ref="A6:C6"/>
    <mergeCell ref="A8:C8"/>
    <mergeCell ref="A87:A90"/>
    <mergeCell ref="B87:B90"/>
    <mergeCell ref="Q3:Q5"/>
    <mergeCell ref="K3:M4"/>
    <mergeCell ref="N3:P4"/>
    <mergeCell ref="A7:C7"/>
    <mergeCell ref="A3:A5"/>
    <mergeCell ref="B3:B5"/>
    <mergeCell ref="C3:C5"/>
    <mergeCell ref="D3:J3"/>
    <mergeCell ref="D4:F4"/>
    <mergeCell ref="G4:I4"/>
    <mergeCell ref="J4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46"/>
  <sheetViews>
    <sheetView zoomScale="90" zoomScaleNormal="90" workbookViewId="0">
      <pane xSplit="3" ySplit="8" topLeftCell="D119" activePane="bottomRight" state="frozen"/>
      <selection activeCell="C173" sqref="C173"/>
      <selection pane="topRight" activeCell="C173" sqref="C173"/>
      <selection pane="bottomLeft" activeCell="C173" sqref="C173"/>
      <selection pane="bottomRight" activeCell="U134" sqref="U134"/>
    </sheetView>
  </sheetViews>
  <sheetFormatPr defaultRowHeight="12.75" x14ac:dyDescent="0.2"/>
  <cols>
    <col min="1" max="1" width="5.42578125" style="112" customWidth="1"/>
    <col min="2" max="2" width="9.140625" style="112"/>
    <col min="3" max="3" width="39.5703125" style="311" customWidth="1"/>
    <col min="4" max="4" width="13.42578125" style="113" customWidth="1"/>
    <col min="5" max="5" width="14" style="113" customWidth="1"/>
    <col min="6" max="6" width="13.42578125" style="114" customWidth="1"/>
    <col min="7" max="8" width="13.7109375" style="113" customWidth="1"/>
    <col min="9" max="9" width="13.5703125" style="114" customWidth="1"/>
    <col min="10" max="10" width="13.42578125" style="111" customWidth="1"/>
    <col min="11" max="11" width="15" style="114" customWidth="1"/>
    <col min="12" max="12" width="15.140625" style="114" customWidth="1"/>
    <col min="13" max="13" width="13.7109375" style="111" customWidth="1"/>
    <col min="14" max="14" width="13.7109375" style="114" customWidth="1"/>
    <col min="15" max="15" width="12.42578125" style="114" customWidth="1"/>
    <col min="16" max="16" width="13.140625" style="111" customWidth="1"/>
    <col min="17" max="17" width="14.140625" style="111" customWidth="1"/>
    <col min="18" max="16384" width="9.140625" style="112"/>
  </cols>
  <sheetData>
    <row r="1" spans="1:17" ht="15.75" x14ac:dyDescent="0.2">
      <c r="A1" s="598" t="s">
        <v>321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spans="1:17" ht="13.5" thickBot="1" x14ac:dyDescent="0.25"/>
    <row r="3" spans="1:17" s="115" customFormat="1" ht="15" customHeight="1" x14ac:dyDescent="0.2">
      <c r="A3" s="571" t="s">
        <v>44</v>
      </c>
      <c r="B3" s="574" t="s">
        <v>274</v>
      </c>
      <c r="C3" s="477" t="s">
        <v>45</v>
      </c>
      <c r="D3" s="602" t="s">
        <v>269</v>
      </c>
      <c r="E3" s="603"/>
      <c r="F3" s="603"/>
      <c r="G3" s="603"/>
      <c r="H3" s="603"/>
      <c r="I3" s="603"/>
      <c r="J3" s="604"/>
      <c r="K3" s="607" t="s">
        <v>277</v>
      </c>
      <c r="L3" s="566"/>
      <c r="M3" s="566"/>
      <c r="N3" s="608" t="s">
        <v>278</v>
      </c>
      <c r="O3" s="566"/>
      <c r="P3" s="567"/>
      <c r="Q3" s="595" t="s">
        <v>268</v>
      </c>
    </row>
    <row r="4" spans="1:17" s="115" customFormat="1" ht="22.5" customHeight="1" x14ac:dyDescent="0.2">
      <c r="A4" s="573"/>
      <c r="B4" s="600"/>
      <c r="C4" s="578"/>
      <c r="D4" s="582" t="s">
        <v>234</v>
      </c>
      <c r="E4" s="583"/>
      <c r="F4" s="584"/>
      <c r="G4" s="585" t="s">
        <v>235</v>
      </c>
      <c r="H4" s="586"/>
      <c r="I4" s="587"/>
      <c r="J4" s="605" t="s">
        <v>239</v>
      </c>
      <c r="K4" s="569"/>
      <c r="L4" s="569"/>
      <c r="M4" s="569"/>
      <c r="N4" s="568"/>
      <c r="O4" s="569"/>
      <c r="P4" s="570"/>
      <c r="Q4" s="596"/>
    </row>
    <row r="5" spans="1:17" s="115" customFormat="1" ht="54.75" customHeight="1" thickBot="1" x14ac:dyDescent="0.25">
      <c r="A5" s="599"/>
      <c r="B5" s="601"/>
      <c r="C5" s="479"/>
      <c r="D5" s="116" t="s">
        <v>294</v>
      </c>
      <c r="E5" s="117" t="s">
        <v>296</v>
      </c>
      <c r="F5" s="118" t="s">
        <v>239</v>
      </c>
      <c r="G5" s="117" t="s">
        <v>295</v>
      </c>
      <c r="H5" s="117" t="s">
        <v>262</v>
      </c>
      <c r="I5" s="117" t="s">
        <v>279</v>
      </c>
      <c r="J5" s="606"/>
      <c r="K5" s="119" t="s">
        <v>295</v>
      </c>
      <c r="L5" s="118" t="s">
        <v>262</v>
      </c>
      <c r="M5" s="120" t="s">
        <v>239</v>
      </c>
      <c r="N5" s="116" t="s">
        <v>295</v>
      </c>
      <c r="O5" s="118" t="s">
        <v>262</v>
      </c>
      <c r="P5" s="121" t="s">
        <v>239</v>
      </c>
      <c r="Q5" s="597"/>
    </row>
    <row r="6" spans="1:17" s="130" customFormat="1" ht="17.25" customHeight="1" x14ac:dyDescent="0.2">
      <c r="A6" s="590" t="s">
        <v>230</v>
      </c>
      <c r="B6" s="591"/>
      <c r="C6" s="592"/>
      <c r="D6" s="122">
        <f t="shared" ref="D6:Q6" si="0">SUM(D7:D8)</f>
        <v>105387174.02000001</v>
      </c>
      <c r="E6" s="123">
        <f t="shared" si="0"/>
        <v>85879356.420000002</v>
      </c>
      <c r="F6" s="123">
        <f t="shared" si="0"/>
        <v>191266916.59</v>
      </c>
      <c r="G6" s="123">
        <f t="shared" si="0"/>
        <v>90848798.720000014</v>
      </c>
      <c r="H6" s="123">
        <f t="shared" si="0"/>
        <v>74029682.879999995</v>
      </c>
      <c r="I6" s="123">
        <f t="shared" si="0"/>
        <v>164878741.53000003</v>
      </c>
      <c r="J6" s="124">
        <f t="shared" si="0"/>
        <v>356145658.11000001</v>
      </c>
      <c r="K6" s="125">
        <f t="shared" si="0"/>
        <v>264530036.16000003</v>
      </c>
      <c r="L6" s="126">
        <f t="shared" si="0"/>
        <v>338374914.93000001</v>
      </c>
      <c r="M6" s="127">
        <f t="shared" si="0"/>
        <v>602906387.58000004</v>
      </c>
      <c r="N6" s="125">
        <f t="shared" si="0"/>
        <v>7127668.7999999998</v>
      </c>
      <c r="O6" s="126">
        <f t="shared" si="0"/>
        <v>4553788.4000000004</v>
      </c>
      <c r="P6" s="128">
        <f t="shared" si="0"/>
        <v>11681482.810000001</v>
      </c>
      <c r="Q6" s="129">
        <f t="shared" si="0"/>
        <v>970733528.49999988</v>
      </c>
    </row>
    <row r="7" spans="1:17" ht="17.25" customHeight="1" x14ac:dyDescent="0.2">
      <c r="A7" s="443" t="s">
        <v>54</v>
      </c>
      <c r="B7" s="444"/>
      <c r="C7" s="445"/>
      <c r="D7" s="131"/>
      <c r="E7" s="132"/>
      <c r="F7" s="133">
        <v>386.15</v>
      </c>
      <c r="G7" s="132"/>
      <c r="H7" s="132"/>
      <c r="I7" s="134">
        <v>259.93</v>
      </c>
      <c r="J7" s="135">
        <f>F7+I7-0.01</f>
        <v>646.06999999999994</v>
      </c>
      <c r="K7" s="131"/>
      <c r="L7" s="132"/>
      <c r="M7" s="136">
        <v>1436.49</v>
      </c>
      <c r="N7" s="131"/>
      <c r="O7" s="132"/>
      <c r="P7" s="137">
        <v>25.610000001266599</v>
      </c>
      <c r="Q7" s="138">
        <f t="shared" ref="Q7" si="1">J7+M7+P7</f>
        <v>2108.1700000012665</v>
      </c>
    </row>
    <row r="8" spans="1:17" s="130" customFormat="1" ht="15" customHeight="1" x14ac:dyDescent="0.2">
      <c r="A8" s="556" t="s">
        <v>229</v>
      </c>
      <c r="B8" s="593"/>
      <c r="C8" s="558"/>
      <c r="D8" s="139">
        <f t="shared" ref="D8:Q8" si="2">SUM(D9:D145)-D87</f>
        <v>105387174.02000001</v>
      </c>
      <c r="E8" s="140">
        <f t="shared" si="2"/>
        <v>85879356.420000002</v>
      </c>
      <c r="F8" s="140">
        <f t="shared" si="2"/>
        <v>191266530.44</v>
      </c>
      <c r="G8" s="140">
        <f t="shared" si="2"/>
        <v>90848798.720000014</v>
      </c>
      <c r="H8" s="140">
        <f t="shared" si="2"/>
        <v>74029682.879999995</v>
      </c>
      <c r="I8" s="140">
        <f t="shared" si="2"/>
        <v>164878481.60000002</v>
      </c>
      <c r="J8" s="141">
        <f t="shared" si="2"/>
        <v>356145012.04000002</v>
      </c>
      <c r="K8" s="139">
        <f t="shared" si="2"/>
        <v>264530036.16000003</v>
      </c>
      <c r="L8" s="140">
        <f t="shared" si="2"/>
        <v>338374914.93000001</v>
      </c>
      <c r="M8" s="141">
        <f t="shared" si="2"/>
        <v>602904951.09000003</v>
      </c>
      <c r="N8" s="139">
        <f t="shared" si="2"/>
        <v>7127668.7999999998</v>
      </c>
      <c r="O8" s="140">
        <f t="shared" si="2"/>
        <v>4553788.4000000004</v>
      </c>
      <c r="P8" s="141">
        <f t="shared" si="2"/>
        <v>11681457.199999999</v>
      </c>
      <c r="Q8" s="142">
        <f t="shared" si="2"/>
        <v>970731420.32999992</v>
      </c>
    </row>
    <row r="9" spans="1:17" s="150" customFormat="1" x14ac:dyDescent="0.2">
      <c r="A9" s="389">
        <v>1</v>
      </c>
      <c r="B9" s="143" t="s">
        <v>55</v>
      </c>
      <c r="C9" s="379" t="s">
        <v>42</v>
      </c>
      <c r="D9" s="144">
        <v>719973.04</v>
      </c>
      <c r="E9" s="145"/>
      <c r="F9" s="133">
        <f>SUM(D9:E9)</f>
        <v>719973.04</v>
      </c>
      <c r="G9" s="146">
        <v>612044.80000000005</v>
      </c>
      <c r="H9" s="145"/>
      <c r="I9" s="134">
        <f>SUM(G9:H9)</f>
        <v>612044.80000000005</v>
      </c>
      <c r="J9" s="147">
        <f>F9+I9</f>
        <v>1332017.8400000001</v>
      </c>
      <c r="K9" s="148"/>
      <c r="L9" s="145"/>
      <c r="M9" s="136">
        <f>SUM(K9:L9)</f>
        <v>0</v>
      </c>
      <c r="N9" s="148"/>
      <c r="O9" s="145"/>
      <c r="P9" s="137">
        <f>SUM(N9:O9)</f>
        <v>0</v>
      </c>
      <c r="Q9" s="149">
        <f>J9+M9+P9</f>
        <v>1332017.8400000001</v>
      </c>
    </row>
    <row r="10" spans="1:17" s="150" customFormat="1" x14ac:dyDescent="0.2">
      <c r="A10" s="389">
        <v>2</v>
      </c>
      <c r="B10" s="143" t="s">
        <v>56</v>
      </c>
      <c r="C10" s="379" t="s">
        <v>214</v>
      </c>
      <c r="D10" s="144">
        <v>735283.67</v>
      </c>
      <c r="E10" s="145"/>
      <c r="F10" s="133">
        <f t="shared" ref="F10:F69" si="3">SUM(D10:E10)</f>
        <v>735283.67</v>
      </c>
      <c r="G10" s="146">
        <v>667555.83999999997</v>
      </c>
      <c r="H10" s="145"/>
      <c r="I10" s="134">
        <f t="shared" ref="I10:I69" si="4">SUM(G10:H10)</f>
        <v>667555.83999999997</v>
      </c>
      <c r="J10" s="147">
        <f t="shared" ref="J10:J69" si="5">F10+I10</f>
        <v>1402839.51</v>
      </c>
      <c r="K10" s="148"/>
      <c r="L10" s="145"/>
      <c r="M10" s="136">
        <f t="shared" ref="M10:M69" si="6">SUM(K10:L10)</f>
        <v>0</v>
      </c>
      <c r="N10" s="148"/>
      <c r="O10" s="145"/>
      <c r="P10" s="137">
        <f t="shared" ref="P10:P69" si="7">SUM(N10:O10)</f>
        <v>0</v>
      </c>
      <c r="Q10" s="151">
        <f t="shared" ref="Q10:Q69" si="8">J10+M10+P10</f>
        <v>1402839.51</v>
      </c>
    </row>
    <row r="11" spans="1:17" s="150" customFormat="1" x14ac:dyDescent="0.2">
      <c r="A11" s="389">
        <v>3</v>
      </c>
      <c r="B11" s="152" t="s">
        <v>57</v>
      </c>
      <c r="C11" s="379" t="s">
        <v>5</v>
      </c>
      <c r="D11" s="144">
        <v>2505715.2999999998</v>
      </c>
      <c r="E11" s="145"/>
      <c r="F11" s="133">
        <f t="shared" si="3"/>
        <v>2505715.2999999998</v>
      </c>
      <c r="G11" s="146">
        <v>3124275.2000000002</v>
      </c>
      <c r="H11" s="145"/>
      <c r="I11" s="134">
        <f t="shared" si="4"/>
        <v>3124275.2000000002</v>
      </c>
      <c r="J11" s="147">
        <f t="shared" si="5"/>
        <v>5629990.5</v>
      </c>
      <c r="K11" s="148">
        <v>6709095.1200000001</v>
      </c>
      <c r="L11" s="145"/>
      <c r="M11" s="136">
        <f t="shared" si="6"/>
        <v>6709095.1200000001</v>
      </c>
      <c r="N11" s="148">
        <v>1385935.6</v>
      </c>
      <c r="O11" s="145"/>
      <c r="P11" s="137">
        <f t="shared" si="7"/>
        <v>1385935.6</v>
      </c>
      <c r="Q11" s="138">
        <f t="shared" si="8"/>
        <v>13725021.220000001</v>
      </c>
    </row>
    <row r="12" spans="1:17" s="150" customFormat="1" x14ac:dyDescent="0.2">
      <c r="A12" s="389">
        <v>4</v>
      </c>
      <c r="B12" s="143" t="s">
        <v>58</v>
      </c>
      <c r="C12" s="379" t="s">
        <v>215</v>
      </c>
      <c r="D12" s="144">
        <v>859262.43</v>
      </c>
      <c r="E12" s="145"/>
      <c r="F12" s="133">
        <f t="shared" si="3"/>
        <v>859262.43</v>
      </c>
      <c r="G12" s="146">
        <v>957921.28000000003</v>
      </c>
      <c r="H12" s="145"/>
      <c r="I12" s="134">
        <f t="shared" si="4"/>
        <v>957921.28000000003</v>
      </c>
      <c r="J12" s="147">
        <f t="shared" si="5"/>
        <v>1817183.71</v>
      </c>
      <c r="K12" s="148"/>
      <c r="L12" s="145"/>
      <c r="M12" s="136">
        <f t="shared" si="6"/>
        <v>0</v>
      </c>
      <c r="N12" s="148"/>
      <c r="O12" s="145"/>
      <c r="P12" s="137">
        <f t="shared" si="7"/>
        <v>0</v>
      </c>
      <c r="Q12" s="138">
        <f t="shared" si="8"/>
        <v>1817183.71</v>
      </c>
    </row>
    <row r="13" spans="1:17" s="150" customFormat="1" x14ac:dyDescent="0.2">
      <c r="A13" s="389">
        <v>5</v>
      </c>
      <c r="B13" s="143" t="s">
        <v>59</v>
      </c>
      <c r="C13" s="379" t="s">
        <v>8</v>
      </c>
      <c r="D13" s="144">
        <v>854407.84</v>
      </c>
      <c r="E13" s="145"/>
      <c r="F13" s="133">
        <f t="shared" si="3"/>
        <v>854407.84</v>
      </c>
      <c r="G13" s="146">
        <v>949381.12</v>
      </c>
      <c r="H13" s="145"/>
      <c r="I13" s="134">
        <f t="shared" si="4"/>
        <v>949381.12</v>
      </c>
      <c r="J13" s="147">
        <f t="shared" si="5"/>
        <v>1803788.96</v>
      </c>
      <c r="K13" s="148"/>
      <c r="L13" s="145"/>
      <c r="M13" s="136">
        <f t="shared" si="6"/>
        <v>0</v>
      </c>
      <c r="N13" s="148"/>
      <c r="O13" s="145"/>
      <c r="P13" s="137">
        <f t="shared" si="7"/>
        <v>0</v>
      </c>
      <c r="Q13" s="138">
        <f t="shared" si="8"/>
        <v>1803788.96</v>
      </c>
    </row>
    <row r="14" spans="1:17" s="150" customFormat="1" x14ac:dyDescent="0.2">
      <c r="A14" s="389">
        <v>6</v>
      </c>
      <c r="B14" s="152" t="s">
        <v>60</v>
      </c>
      <c r="C14" s="379" t="s">
        <v>61</v>
      </c>
      <c r="D14" s="144">
        <v>7439845.8899999997</v>
      </c>
      <c r="E14" s="145"/>
      <c r="F14" s="133">
        <f t="shared" si="3"/>
        <v>7439845.8899999997</v>
      </c>
      <c r="G14" s="146">
        <v>2833909.7599999998</v>
      </c>
      <c r="H14" s="145"/>
      <c r="I14" s="134">
        <f t="shared" si="4"/>
        <v>2833909.7599999998</v>
      </c>
      <c r="J14" s="147">
        <f t="shared" si="5"/>
        <v>10273755.649999999</v>
      </c>
      <c r="K14" s="148">
        <v>19168843.199999999</v>
      </c>
      <c r="L14" s="145"/>
      <c r="M14" s="136">
        <f t="shared" si="6"/>
        <v>19168843.199999999</v>
      </c>
      <c r="N14" s="148">
        <v>989954</v>
      </c>
      <c r="O14" s="145"/>
      <c r="P14" s="137">
        <f t="shared" si="7"/>
        <v>989954</v>
      </c>
      <c r="Q14" s="138">
        <f t="shared" si="8"/>
        <v>30432552.849999998</v>
      </c>
    </row>
    <row r="15" spans="1:17" s="150" customFormat="1" x14ac:dyDescent="0.2">
      <c r="A15" s="389">
        <v>7</v>
      </c>
      <c r="B15" s="143" t="s">
        <v>62</v>
      </c>
      <c r="C15" s="379" t="s">
        <v>216</v>
      </c>
      <c r="D15" s="144">
        <v>2417212.39</v>
      </c>
      <c r="E15" s="145"/>
      <c r="F15" s="133">
        <f t="shared" si="3"/>
        <v>2417212.39</v>
      </c>
      <c r="G15" s="146">
        <v>654745.59999999998</v>
      </c>
      <c r="H15" s="145"/>
      <c r="I15" s="134">
        <f t="shared" si="4"/>
        <v>654745.59999999998</v>
      </c>
      <c r="J15" s="147">
        <f t="shared" si="5"/>
        <v>3071957.99</v>
      </c>
      <c r="K15" s="148"/>
      <c r="L15" s="145"/>
      <c r="M15" s="136">
        <f t="shared" si="6"/>
        <v>0</v>
      </c>
      <c r="N15" s="148"/>
      <c r="O15" s="145"/>
      <c r="P15" s="137">
        <f t="shared" si="7"/>
        <v>0</v>
      </c>
      <c r="Q15" s="138">
        <f t="shared" si="8"/>
        <v>3071957.99</v>
      </c>
    </row>
    <row r="16" spans="1:17" s="150" customFormat="1" x14ac:dyDescent="0.2">
      <c r="A16" s="389">
        <v>8</v>
      </c>
      <c r="B16" s="152" t="s">
        <v>63</v>
      </c>
      <c r="C16" s="379" t="s">
        <v>17</v>
      </c>
      <c r="D16" s="144">
        <v>872705.91</v>
      </c>
      <c r="E16" s="145"/>
      <c r="F16" s="133">
        <f t="shared" si="3"/>
        <v>872705.91</v>
      </c>
      <c r="G16" s="146">
        <v>703139.83999999997</v>
      </c>
      <c r="H16" s="145"/>
      <c r="I16" s="134">
        <f t="shared" si="4"/>
        <v>703139.83999999997</v>
      </c>
      <c r="J16" s="147">
        <f t="shared" si="5"/>
        <v>1575845.75</v>
      </c>
      <c r="K16" s="148"/>
      <c r="L16" s="145"/>
      <c r="M16" s="136">
        <f t="shared" si="6"/>
        <v>0</v>
      </c>
      <c r="N16" s="148"/>
      <c r="O16" s="145"/>
      <c r="P16" s="137">
        <f t="shared" si="7"/>
        <v>0</v>
      </c>
      <c r="Q16" s="138">
        <f t="shared" si="8"/>
        <v>1575845.75</v>
      </c>
    </row>
    <row r="17" spans="1:17" s="150" customFormat="1" x14ac:dyDescent="0.2">
      <c r="A17" s="389">
        <v>9</v>
      </c>
      <c r="B17" s="152" t="s">
        <v>64</v>
      </c>
      <c r="C17" s="379" t="s">
        <v>6</v>
      </c>
      <c r="D17" s="144">
        <v>955233.94</v>
      </c>
      <c r="E17" s="145"/>
      <c r="F17" s="133">
        <f t="shared" si="3"/>
        <v>955233.94</v>
      </c>
      <c r="G17" s="146">
        <v>1359308.8</v>
      </c>
      <c r="H17" s="145"/>
      <c r="I17" s="134">
        <f t="shared" si="4"/>
        <v>1359308.8</v>
      </c>
      <c r="J17" s="147">
        <f t="shared" si="5"/>
        <v>2314542.7400000002</v>
      </c>
      <c r="K17" s="148">
        <v>4312989.72</v>
      </c>
      <c r="L17" s="145"/>
      <c r="M17" s="136">
        <f t="shared" si="6"/>
        <v>4312989.72</v>
      </c>
      <c r="N17" s="148"/>
      <c r="O17" s="145"/>
      <c r="P17" s="137">
        <f t="shared" si="7"/>
        <v>0</v>
      </c>
      <c r="Q17" s="138">
        <f t="shared" si="8"/>
        <v>6627532.46</v>
      </c>
    </row>
    <row r="18" spans="1:17" s="150" customFormat="1" x14ac:dyDescent="0.2">
      <c r="A18" s="389">
        <v>10</v>
      </c>
      <c r="B18" s="152" t="s">
        <v>65</v>
      </c>
      <c r="C18" s="379" t="s">
        <v>18</v>
      </c>
      <c r="D18" s="144"/>
      <c r="E18" s="145"/>
      <c r="F18" s="133">
        <f t="shared" si="3"/>
        <v>0</v>
      </c>
      <c r="G18" s="146">
        <v>0</v>
      </c>
      <c r="H18" s="145"/>
      <c r="I18" s="134">
        <f t="shared" si="4"/>
        <v>0</v>
      </c>
      <c r="J18" s="147">
        <f t="shared" si="5"/>
        <v>0</v>
      </c>
      <c r="K18" s="148"/>
      <c r="L18" s="145"/>
      <c r="M18" s="136">
        <f t="shared" si="6"/>
        <v>0</v>
      </c>
      <c r="N18" s="148"/>
      <c r="O18" s="145"/>
      <c r="P18" s="137">
        <f t="shared" si="7"/>
        <v>0</v>
      </c>
      <c r="Q18" s="138">
        <f t="shared" si="8"/>
        <v>0</v>
      </c>
    </row>
    <row r="19" spans="1:17" s="150" customFormat="1" x14ac:dyDescent="0.2">
      <c r="A19" s="389">
        <v>11</v>
      </c>
      <c r="B19" s="152" t="s">
        <v>66</v>
      </c>
      <c r="C19" s="379" t="s">
        <v>7</v>
      </c>
      <c r="D19" s="144">
        <v>858142.14</v>
      </c>
      <c r="E19" s="145"/>
      <c r="F19" s="133">
        <f t="shared" si="3"/>
        <v>858142.14</v>
      </c>
      <c r="G19" s="146">
        <v>750110.71999999997</v>
      </c>
      <c r="H19" s="145"/>
      <c r="I19" s="134">
        <f t="shared" si="4"/>
        <v>750110.71999999997</v>
      </c>
      <c r="J19" s="147">
        <f t="shared" si="5"/>
        <v>1608252.8599999999</v>
      </c>
      <c r="K19" s="148"/>
      <c r="L19" s="145"/>
      <c r="M19" s="136">
        <f t="shared" si="6"/>
        <v>0</v>
      </c>
      <c r="N19" s="148"/>
      <c r="O19" s="145"/>
      <c r="P19" s="137">
        <f t="shared" si="7"/>
        <v>0</v>
      </c>
      <c r="Q19" s="138">
        <f t="shared" si="8"/>
        <v>1608252.8599999999</v>
      </c>
    </row>
    <row r="20" spans="1:17" s="150" customFormat="1" x14ac:dyDescent="0.2">
      <c r="A20" s="389">
        <v>12</v>
      </c>
      <c r="B20" s="152" t="s">
        <v>67</v>
      </c>
      <c r="C20" s="379" t="s">
        <v>19</v>
      </c>
      <c r="D20" s="144">
        <v>1736822.93</v>
      </c>
      <c r="E20" s="145"/>
      <c r="F20" s="133">
        <f t="shared" si="3"/>
        <v>1736822.93</v>
      </c>
      <c r="G20" s="146">
        <v>1094563.8400000001</v>
      </c>
      <c r="H20" s="145"/>
      <c r="I20" s="134">
        <f t="shared" si="4"/>
        <v>1094563.8400000001</v>
      </c>
      <c r="J20" s="147">
        <f t="shared" si="5"/>
        <v>2831386.77</v>
      </c>
      <c r="K20" s="148"/>
      <c r="L20" s="145"/>
      <c r="M20" s="136">
        <f t="shared" si="6"/>
        <v>0</v>
      </c>
      <c r="N20" s="148"/>
      <c r="O20" s="145"/>
      <c r="P20" s="137">
        <f t="shared" si="7"/>
        <v>0</v>
      </c>
      <c r="Q20" s="138">
        <f t="shared" si="8"/>
        <v>2831386.77</v>
      </c>
    </row>
    <row r="21" spans="1:17" s="150" customFormat="1" ht="12" customHeight="1" x14ac:dyDescent="0.2">
      <c r="A21" s="389">
        <v>13</v>
      </c>
      <c r="B21" s="153" t="s">
        <v>240</v>
      </c>
      <c r="C21" s="41" t="s">
        <v>241</v>
      </c>
      <c r="D21" s="144"/>
      <c r="E21" s="145"/>
      <c r="F21" s="133">
        <f t="shared" si="3"/>
        <v>0</v>
      </c>
      <c r="G21" s="146">
        <v>0</v>
      </c>
      <c r="H21" s="145"/>
      <c r="I21" s="134">
        <f t="shared" si="4"/>
        <v>0</v>
      </c>
      <c r="J21" s="147">
        <f t="shared" si="5"/>
        <v>0</v>
      </c>
      <c r="K21" s="148"/>
      <c r="L21" s="145"/>
      <c r="M21" s="136">
        <f t="shared" si="6"/>
        <v>0</v>
      </c>
      <c r="N21" s="148"/>
      <c r="O21" s="145"/>
      <c r="P21" s="137">
        <f t="shared" si="7"/>
        <v>0</v>
      </c>
      <c r="Q21" s="138">
        <f t="shared" si="8"/>
        <v>0</v>
      </c>
    </row>
    <row r="22" spans="1:17" s="150" customFormat="1" x14ac:dyDescent="0.2">
      <c r="A22" s="389">
        <v>14</v>
      </c>
      <c r="B22" s="152" t="s">
        <v>68</v>
      </c>
      <c r="C22" s="379" t="s">
        <v>22</v>
      </c>
      <c r="D22" s="144">
        <v>1210660.06</v>
      </c>
      <c r="E22" s="145"/>
      <c r="F22" s="133">
        <f t="shared" si="3"/>
        <v>1210660.06</v>
      </c>
      <c r="G22" s="146">
        <v>550840.31999999995</v>
      </c>
      <c r="H22" s="145"/>
      <c r="I22" s="134">
        <f t="shared" si="4"/>
        <v>550840.31999999995</v>
      </c>
      <c r="J22" s="147">
        <f t="shared" si="5"/>
        <v>1761500.38</v>
      </c>
      <c r="K22" s="148"/>
      <c r="L22" s="145"/>
      <c r="M22" s="136">
        <f t="shared" si="6"/>
        <v>0</v>
      </c>
      <c r="N22" s="148"/>
      <c r="O22" s="145"/>
      <c r="P22" s="137">
        <f t="shared" si="7"/>
        <v>0</v>
      </c>
      <c r="Q22" s="138">
        <f t="shared" si="8"/>
        <v>1761500.38</v>
      </c>
    </row>
    <row r="23" spans="1:17" s="150" customFormat="1" x14ac:dyDescent="0.2">
      <c r="A23" s="389">
        <v>15</v>
      </c>
      <c r="B23" s="152" t="s">
        <v>69</v>
      </c>
      <c r="C23" s="379" t="s">
        <v>10</v>
      </c>
      <c r="D23" s="144">
        <v>1795451.44</v>
      </c>
      <c r="E23" s="145"/>
      <c r="F23" s="133">
        <f t="shared" si="3"/>
        <v>1795451.44</v>
      </c>
      <c r="G23" s="146">
        <v>1454673.9199999999</v>
      </c>
      <c r="H23" s="145"/>
      <c r="I23" s="134">
        <f t="shared" si="4"/>
        <v>1454673.9199999999</v>
      </c>
      <c r="J23" s="147">
        <f t="shared" si="5"/>
        <v>3250125.36</v>
      </c>
      <c r="K23" s="148">
        <v>9105200.5199999996</v>
      </c>
      <c r="L23" s="145"/>
      <c r="M23" s="136">
        <f t="shared" si="6"/>
        <v>9105200.5199999996</v>
      </c>
      <c r="N23" s="148"/>
      <c r="O23" s="145"/>
      <c r="P23" s="137">
        <f t="shared" si="7"/>
        <v>0</v>
      </c>
      <c r="Q23" s="138">
        <f t="shared" si="8"/>
        <v>12355325.879999999</v>
      </c>
    </row>
    <row r="24" spans="1:17" s="150" customFormat="1" x14ac:dyDescent="0.2">
      <c r="A24" s="389">
        <v>16</v>
      </c>
      <c r="B24" s="152" t="s">
        <v>70</v>
      </c>
      <c r="C24" s="379" t="s">
        <v>217</v>
      </c>
      <c r="D24" s="144">
        <v>2191660.67</v>
      </c>
      <c r="E24" s="145"/>
      <c r="F24" s="133">
        <f t="shared" si="3"/>
        <v>2191660.67</v>
      </c>
      <c r="G24" s="146">
        <v>750110.71999999997</v>
      </c>
      <c r="H24" s="145"/>
      <c r="I24" s="134">
        <f t="shared" si="4"/>
        <v>750110.71999999997</v>
      </c>
      <c r="J24" s="147">
        <f t="shared" si="5"/>
        <v>2941771.3899999997</v>
      </c>
      <c r="K24" s="148">
        <v>4792210.8</v>
      </c>
      <c r="L24" s="145"/>
      <c r="M24" s="136">
        <f t="shared" si="6"/>
        <v>4792210.8</v>
      </c>
      <c r="N24" s="148"/>
      <c r="O24" s="145"/>
      <c r="P24" s="137">
        <f t="shared" si="7"/>
        <v>0</v>
      </c>
      <c r="Q24" s="138">
        <f t="shared" si="8"/>
        <v>7733982.1899999995</v>
      </c>
    </row>
    <row r="25" spans="1:17" s="150" customFormat="1" x14ac:dyDescent="0.2">
      <c r="A25" s="389">
        <v>17</v>
      </c>
      <c r="B25" s="152" t="s">
        <v>71</v>
      </c>
      <c r="C25" s="379" t="s">
        <v>9</v>
      </c>
      <c r="D25" s="144">
        <v>3963959.45</v>
      </c>
      <c r="E25" s="145"/>
      <c r="F25" s="133">
        <f t="shared" si="3"/>
        <v>3963959.45</v>
      </c>
      <c r="G25" s="146">
        <v>5982382.0800000001</v>
      </c>
      <c r="H25" s="145"/>
      <c r="I25" s="134">
        <f t="shared" si="4"/>
        <v>5982382.0800000001</v>
      </c>
      <c r="J25" s="147">
        <f t="shared" si="5"/>
        <v>9946341.5300000012</v>
      </c>
      <c r="K25" s="148">
        <v>11980527</v>
      </c>
      <c r="L25" s="145"/>
      <c r="M25" s="136">
        <f t="shared" si="6"/>
        <v>11980527</v>
      </c>
      <c r="N25" s="148"/>
      <c r="O25" s="145"/>
      <c r="P25" s="137">
        <f t="shared" si="7"/>
        <v>0</v>
      </c>
      <c r="Q25" s="138">
        <f t="shared" si="8"/>
        <v>21926868.530000001</v>
      </c>
    </row>
    <row r="26" spans="1:17" s="150" customFormat="1" x14ac:dyDescent="0.2">
      <c r="A26" s="389">
        <v>18</v>
      </c>
      <c r="B26" s="143" t="s">
        <v>72</v>
      </c>
      <c r="C26" s="379" t="s">
        <v>11</v>
      </c>
      <c r="D26" s="144">
        <v>700181.25</v>
      </c>
      <c r="E26" s="145"/>
      <c r="F26" s="133">
        <f t="shared" si="3"/>
        <v>700181.25</v>
      </c>
      <c r="G26" s="146">
        <v>1207009.28</v>
      </c>
      <c r="H26" s="145"/>
      <c r="I26" s="134">
        <f t="shared" si="4"/>
        <v>1207009.28</v>
      </c>
      <c r="J26" s="147">
        <f t="shared" si="5"/>
        <v>1907190.53</v>
      </c>
      <c r="K26" s="148"/>
      <c r="L26" s="145"/>
      <c r="M26" s="136">
        <f t="shared" si="6"/>
        <v>0</v>
      </c>
      <c r="N26" s="148"/>
      <c r="O26" s="145"/>
      <c r="P26" s="137">
        <f t="shared" si="7"/>
        <v>0</v>
      </c>
      <c r="Q26" s="138">
        <f t="shared" si="8"/>
        <v>1907190.53</v>
      </c>
    </row>
    <row r="27" spans="1:17" s="150" customFormat="1" x14ac:dyDescent="0.2">
      <c r="A27" s="389">
        <v>19</v>
      </c>
      <c r="B27" s="143" t="s">
        <v>73</v>
      </c>
      <c r="C27" s="379" t="s">
        <v>218</v>
      </c>
      <c r="D27" s="144">
        <v>589645.97</v>
      </c>
      <c r="E27" s="145"/>
      <c r="F27" s="133">
        <f t="shared" si="3"/>
        <v>589645.97</v>
      </c>
      <c r="G27" s="146">
        <v>808468.47999999998</v>
      </c>
      <c r="H27" s="145"/>
      <c r="I27" s="134">
        <f t="shared" si="4"/>
        <v>808468.47999999998</v>
      </c>
      <c r="J27" s="147">
        <f t="shared" si="5"/>
        <v>1398114.45</v>
      </c>
      <c r="K27" s="148"/>
      <c r="L27" s="145"/>
      <c r="M27" s="136">
        <f t="shared" si="6"/>
        <v>0</v>
      </c>
      <c r="N27" s="148"/>
      <c r="O27" s="145"/>
      <c r="P27" s="137">
        <f t="shared" si="7"/>
        <v>0</v>
      </c>
      <c r="Q27" s="138">
        <f t="shared" si="8"/>
        <v>1398114.45</v>
      </c>
    </row>
    <row r="28" spans="1:17" s="150" customFormat="1" x14ac:dyDescent="0.2">
      <c r="A28" s="389">
        <v>20</v>
      </c>
      <c r="B28" s="143" t="s">
        <v>74</v>
      </c>
      <c r="C28" s="379" t="s">
        <v>75</v>
      </c>
      <c r="D28" s="144">
        <v>2802592.15</v>
      </c>
      <c r="E28" s="145"/>
      <c r="F28" s="133">
        <f t="shared" si="3"/>
        <v>2802592.15</v>
      </c>
      <c r="G28" s="146">
        <v>1309491.2</v>
      </c>
      <c r="H28" s="145"/>
      <c r="I28" s="134">
        <f t="shared" si="4"/>
        <v>1309491.2</v>
      </c>
      <c r="J28" s="147">
        <f t="shared" si="5"/>
        <v>4112083.3499999996</v>
      </c>
      <c r="K28" s="148">
        <v>9584421.5999999996</v>
      </c>
      <c r="L28" s="145"/>
      <c r="M28" s="136">
        <f t="shared" si="6"/>
        <v>9584421.5999999996</v>
      </c>
      <c r="N28" s="148"/>
      <c r="O28" s="145"/>
      <c r="P28" s="137">
        <f t="shared" si="7"/>
        <v>0</v>
      </c>
      <c r="Q28" s="138">
        <f t="shared" si="8"/>
        <v>13696504.949999999</v>
      </c>
    </row>
    <row r="29" spans="1:17" s="150" customFormat="1" x14ac:dyDescent="0.2">
      <c r="A29" s="389">
        <v>21</v>
      </c>
      <c r="B29" s="143" t="s">
        <v>76</v>
      </c>
      <c r="C29" s="379" t="s">
        <v>38</v>
      </c>
      <c r="D29" s="144">
        <v>2305930.25</v>
      </c>
      <c r="E29" s="145"/>
      <c r="F29" s="133">
        <f t="shared" si="3"/>
        <v>2305930.25</v>
      </c>
      <c r="G29" s="146">
        <v>772884.47999999998</v>
      </c>
      <c r="H29" s="145"/>
      <c r="I29" s="134">
        <f t="shared" si="4"/>
        <v>772884.47999999998</v>
      </c>
      <c r="J29" s="147">
        <f t="shared" si="5"/>
        <v>3078814.73</v>
      </c>
      <c r="K29" s="148">
        <v>23961054</v>
      </c>
      <c r="L29" s="145"/>
      <c r="M29" s="136">
        <f t="shared" si="6"/>
        <v>23961054</v>
      </c>
      <c r="N29" s="148"/>
      <c r="O29" s="145"/>
      <c r="P29" s="137">
        <f t="shared" si="7"/>
        <v>0</v>
      </c>
      <c r="Q29" s="138">
        <f t="shared" si="8"/>
        <v>27039868.73</v>
      </c>
    </row>
    <row r="30" spans="1:17" s="150" customFormat="1" x14ac:dyDescent="0.2">
      <c r="A30" s="389">
        <v>22</v>
      </c>
      <c r="B30" s="152" t="s">
        <v>77</v>
      </c>
      <c r="C30" s="379" t="s">
        <v>78</v>
      </c>
      <c r="D30" s="144"/>
      <c r="E30" s="145"/>
      <c r="F30" s="133">
        <f t="shared" si="3"/>
        <v>0</v>
      </c>
      <c r="G30" s="146">
        <v>0</v>
      </c>
      <c r="H30" s="145"/>
      <c r="I30" s="134">
        <f t="shared" si="4"/>
        <v>0</v>
      </c>
      <c r="J30" s="147">
        <f t="shared" si="5"/>
        <v>0</v>
      </c>
      <c r="K30" s="148"/>
      <c r="L30" s="145"/>
      <c r="M30" s="136">
        <f t="shared" si="6"/>
        <v>0</v>
      </c>
      <c r="N30" s="148"/>
      <c r="O30" s="145"/>
      <c r="P30" s="137">
        <f t="shared" si="7"/>
        <v>0</v>
      </c>
      <c r="Q30" s="138">
        <f t="shared" si="8"/>
        <v>0</v>
      </c>
    </row>
    <row r="31" spans="1:17" s="150" customFormat="1" x14ac:dyDescent="0.2">
      <c r="A31" s="389">
        <v>23</v>
      </c>
      <c r="B31" s="152" t="s">
        <v>79</v>
      </c>
      <c r="C31" s="379" t="s">
        <v>80</v>
      </c>
      <c r="D31" s="144"/>
      <c r="E31" s="145"/>
      <c r="F31" s="133">
        <f t="shared" si="3"/>
        <v>0</v>
      </c>
      <c r="G31" s="146">
        <v>0</v>
      </c>
      <c r="H31" s="145"/>
      <c r="I31" s="134">
        <f t="shared" si="4"/>
        <v>0</v>
      </c>
      <c r="J31" s="147">
        <f t="shared" si="5"/>
        <v>0</v>
      </c>
      <c r="K31" s="148"/>
      <c r="L31" s="145"/>
      <c r="M31" s="136">
        <f t="shared" si="6"/>
        <v>0</v>
      </c>
      <c r="N31" s="148"/>
      <c r="O31" s="145"/>
      <c r="P31" s="137">
        <f t="shared" si="7"/>
        <v>0</v>
      </c>
      <c r="Q31" s="138">
        <f t="shared" si="8"/>
        <v>0</v>
      </c>
    </row>
    <row r="32" spans="1:17" s="150" customFormat="1" ht="24" x14ac:dyDescent="0.2">
      <c r="A32" s="389">
        <v>24</v>
      </c>
      <c r="B32" s="152" t="s">
        <v>81</v>
      </c>
      <c r="C32" s="379" t="s">
        <v>82</v>
      </c>
      <c r="D32" s="144"/>
      <c r="E32" s="145"/>
      <c r="F32" s="133">
        <f t="shared" si="3"/>
        <v>0</v>
      </c>
      <c r="G32" s="146">
        <v>0</v>
      </c>
      <c r="H32" s="145"/>
      <c r="I32" s="134">
        <f t="shared" si="4"/>
        <v>0</v>
      </c>
      <c r="J32" s="147">
        <f t="shared" si="5"/>
        <v>0</v>
      </c>
      <c r="K32" s="148"/>
      <c r="L32" s="145"/>
      <c r="M32" s="136">
        <f t="shared" si="6"/>
        <v>0</v>
      </c>
      <c r="N32" s="148"/>
      <c r="O32" s="145"/>
      <c r="P32" s="137">
        <f t="shared" si="7"/>
        <v>0</v>
      </c>
      <c r="Q32" s="138">
        <f t="shared" si="8"/>
        <v>0</v>
      </c>
    </row>
    <row r="33" spans="1:17" s="150" customFormat="1" x14ac:dyDescent="0.2">
      <c r="A33" s="389">
        <v>25</v>
      </c>
      <c r="B33" s="143" t="s">
        <v>83</v>
      </c>
      <c r="C33" s="379" t="s">
        <v>84</v>
      </c>
      <c r="D33" s="144">
        <v>1929512.81</v>
      </c>
      <c r="E33" s="145"/>
      <c r="F33" s="133">
        <f t="shared" si="3"/>
        <v>1929512.81</v>
      </c>
      <c r="G33" s="146">
        <v>1864601.6000000001</v>
      </c>
      <c r="H33" s="145"/>
      <c r="I33" s="134">
        <f t="shared" si="4"/>
        <v>1864601.6000000001</v>
      </c>
      <c r="J33" s="147">
        <f t="shared" si="5"/>
        <v>3794114.41</v>
      </c>
      <c r="K33" s="148"/>
      <c r="L33" s="145"/>
      <c r="M33" s="136">
        <f t="shared" si="6"/>
        <v>0</v>
      </c>
      <c r="N33" s="148"/>
      <c r="O33" s="145"/>
      <c r="P33" s="137">
        <f t="shared" si="7"/>
        <v>0</v>
      </c>
      <c r="Q33" s="138">
        <f t="shared" si="8"/>
        <v>3794114.41</v>
      </c>
    </row>
    <row r="34" spans="1:17" s="150" customFormat="1" x14ac:dyDescent="0.2">
      <c r="A34" s="389">
        <v>26</v>
      </c>
      <c r="B34" s="152" t="s">
        <v>85</v>
      </c>
      <c r="C34" s="379" t="s">
        <v>86</v>
      </c>
      <c r="D34" s="144"/>
      <c r="E34" s="145"/>
      <c r="F34" s="133">
        <f t="shared" si="3"/>
        <v>0</v>
      </c>
      <c r="G34" s="146">
        <v>0</v>
      </c>
      <c r="H34" s="145"/>
      <c r="I34" s="134">
        <f t="shared" si="4"/>
        <v>0</v>
      </c>
      <c r="J34" s="147">
        <f t="shared" si="5"/>
        <v>0</v>
      </c>
      <c r="K34" s="148"/>
      <c r="L34" s="145"/>
      <c r="M34" s="136">
        <f t="shared" si="6"/>
        <v>0</v>
      </c>
      <c r="N34" s="148"/>
      <c r="O34" s="145"/>
      <c r="P34" s="137">
        <f t="shared" si="7"/>
        <v>0</v>
      </c>
      <c r="Q34" s="138">
        <f t="shared" si="8"/>
        <v>0</v>
      </c>
    </row>
    <row r="35" spans="1:17" s="150" customFormat="1" x14ac:dyDescent="0.2">
      <c r="A35" s="389">
        <v>27</v>
      </c>
      <c r="B35" s="143" t="s">
        <v>87</v>
      </c>
      <c r="C35" s="379" t="s">
        <v>88</v>
      </c>
      <c r="D35" s="144"/>
      <c r="E35" s="145"/>
      <c r="F35" s="133">
        <f t="shared" si="3"/>
        <v>0</v>
      </c>
      <c r="G35" s="146">
        <v>0</v>
      </c>
      <c r="H35" s="145"/>
      <c r="I35" s="134">
        <f t="shared" si="4"/>
        <v>0</v>
      </c>
      <c r="J35" s="147">
        <f t="shared" si="5"/>
        <v>0</v>
      </c>
      <c r="K35" s="148"/>
      <c r="L35" s="145"/>
      <c r="M35" s="136">
        <f t="shared" si="6"/>
        <v>0</v>
      </c>
      <c r="N35" s="148"/>
      <c r="O35" s="145"/>
      <c r="P35" s="137">
        <f t="shared" si="7"/>
        <v>0</v>
      </c>
      <c r="Q35" s="138">
        <f t="shared" si="8"/>
        <v>0</v>
      </c>
    </row>
    <row r="36" spans="1:17" s="150" customFormat="1" ht="24.75" customHeight="1" x14ac:dyDescent="0.2">
      <c r="A36" s="389">
        <v>28</v>
      </c>
      <c r="B36" s="143" t="s">
        <v>89</v>
      </c>
      <c r="C36" s="383" t="s">
        <v>315</v>
      </c>
      <c r="D36" s="144"/>
      <c r="E36" s="145"/>
      <c r="F36" s="133">
        <f t="shared" si="3"/>
        <v>0</v>
      </c>
      <c r="G36" s="146">
        <v>0</v>
      </c>
      <c r="H36" s="145"/>
      <c r="I36" s="134">
        <f t="shared" si="4"/>
        <v>0</v>
      </c>
      <c r="J36" s="147">
        <f t="shared" si="5"/>
        <v>0</v>
      </c>
      <c r="K36" s="148"/>
      <c r="L36" s="145"/>
      <c r="M36" s="136">
        <f t="shared" si="6"/>
        <v>0</v>
      </c>
      <c r="N36" s="148"/>
      <c r="O36" s="145"/>
      <c r="P36" s="137">
        <f t="shared" si="7"/>
        <v>0</v>
      </c>
      <c r="Q36" s="138">
        <f t="shared" si="8"/>
        <v>0</v>
      </c>
    </row>
    <row r="37" spans="1:17" s="150" customFormat="1" x14ac:dyDescent="0.2">
      <c r="A37" s="389">
        <v>29</v>
      </c>
      <c r="B37" s="152" t="s">
        <v>90</v>
      </c>
      <c r="C37" s="379" t="s">
        <v>39</v>
      </c>
      <c r="D37" s="144">
        <v>3351907.68</v>
      </c>
      <c r="E37" s="145"/>
      <c r="F37" s="133">
        <f t="shared" si="3"/>
        <v>3351907.68</v>
      </c>
      <c r="G37" s="146">
        <v>3744860.1600000001</v>
      </c>
      <c r="H37" s="145"/>
      <c r="I37" s="134">
        <f t="shared" si="4"/>
        <v>3744860.1600000001</v>
      </c>
      <c r="J37" s="147">
        <f t="shared" si="5"/>
        <v>7096767.8399999999</v>
      </c>
      <c r="K37" s="148">
        <v>14376632.4</v>
      </c>
      <c r="L37" s="145"/>
      <c r="M37" s="136">
        <f t="shared" si="6"/>
        <v>14376632.4</v>
      </c>
      <c r="N37" s="148"/>
      <c r="O37" s="145"/>
      <c r="P37" s="137">
        <f t="shared" si="7"/>
        <v>0</v>
      </c>
      <c r="Q37" s="138">
        <f t="shared" si="8"/>
        <v>21473400.240000002</v>
      </c>
    </row>
    <row r="38" spans="1:17" s="150" customFormat="1" x14ac:dyDescent="0.2">
      <c r="A38" s="389">
        <v>30</v>
      </c>
      <c r="B38" s="143" t="s">
        <v>91</v>
      </c>
      <c r="C38" s="379" t="s">
        <v>37</v>
      </c>
      <c r="D38" s="144">
        <v>5965544.25</v>
      </c>
      <c r="E38" s="145"/>
      <c r="F38" s="133">
        <f t="shared" si="3"/>
        <v>5965544.25</v>
      </c>
      <c r="G38" s="146">
        <v>2695843.8399999999</v>
      </c>
      <c r="H38" s="145"/>
      <c r="I38" s="134">
        <f t="shared" si="4"/>
        <v>2695843.8399999999</v>
      </c>
      <c r="J38" s="147">
        <f t="shared" si="5"/>
        <v>8661388.0899999999</v>
      </c>
      <c r="K38" s="148">
        <v>30670149.120000001</v>
      </c>
      <c r="L38" s="145"/>
      <c r="M38" s="136">
        <f t="shared" si="6"/>
        <v>30670149.120000001</v>
      </c>
      <c r="N38" s="148">
        <v>1781917.2</v>
      </c>
      <c r="O38" s="145"/>
      <c r="P38" s="137">
        <f t="shared" si="7"/>
        <v>1781917.2</v>
      </c>
      <c r="Q38" s="138">
        <f t="shared" si="8"/>
        <v>41113454.410000004</v>
      </c>
    </row>
    <row r="39" spans="1:17" s="150" customFormat="1" x14ac:dyDescent="0.2">
      <c r="A39" s="389">
        <v>31</v>
      </c>
      <c r="B39" s="143" t="s">
        <v>92</v>
      </c>
      <c r="C39" s="379" t="s">
        <v>16</v>
      </c>
      <c r="D39" s="144">
        <v>967557.13</v>
      </c>
      <c r="E39" s="145"/>
      <c r="F39" s="133">
        <f t="shared" si="3"/>
        <v>967557.13</v>
      </c>
      <c r="G39" s="146">
        <v>937994.23999999999</v>
      </c>
      <c r="H39" s="145"/>
      <c r="I39" s="134">
        <f t="shared" si="4"/>
        <v>937994.23999999999</v>
      </c>
      <c r="J39" s="147">
        <f t="shared" si="5"/>
        <v>1905551.37</v>
      </c>
      <c r="K39" s="148">
        <v>6709095.1200000001</v>
      </c>
      <c r="L39" s="145"/>
      <c r="M39" s="136">
        <f t="shared" si="6"/>
        <v>6709095.1200000001</v>
      </c>
      <c r="N39" s="148"/>
      <c r="O39" s="145"/>
      <c r="P39" s="137">
        <f t="shared" si="7"/>
        <v>0</v>
      </c>
      <c r="Q39" s="138">
        <f t="shared" si="8"/>
        <v>8614646.4900000002</v>
      </c>
    </row>
    <row r="40" spans="1:17" s="150" customFormat="1" x14ac:dyDescent="0.2">
      <c r="A40" s="389">
        <v>32</v>
      </c>
      <c r="B40" s="143" t="s">
        <v>93</v>
      </c>
      <c r="C40" s="379" t="s">
        <v>21</v>
      </c>
      <c r="D40" s="144">
        <v>3395972.42</v>
      </c>
      <c r="E40" s="145"/>
      <c r="F40" s="133">
        <f t="shared" si="3"/>
        <v>3395972.42</v>
      </c>
      <c r="G40" s="146">
        <v>1374965.76</v>
      </c>
      <c r="H40" s="145"/>
      <c r="I40" s="134">
        <f t="shared" si="4"/>
        <v>1374965.76</v>
      </c>
      <c r="J40" s="147">
        <f t="shared" si="5"/>
        <v>4770938.18</v>
      </c>
      <c r="K40" s="148">
        <v>11980527</v>
      </c>
      <c r="L40" s="145"/>
      <c r="M40" s="136">
        <f t="shared" si="6"/>
        <v>11980527</v>
      </c>
      <c r="N40" s="148">
        <v>1187944.8</v>
      </c>
      <c r="O40" s="145"/>
      <c r="P40" s="137">
        <f t="shared" si="7"/>
        <v>1187944.8</v>
      </c>
      <c r="Q40" s="138">
        <f t="shared" si="8"/>
        <v>17939409.98</v>
      </c>
    </row>
    <row r="41" spans="1:17" s="150" customFormat="1" x14ac:dyDescent="0.2">
      <c r="A41" s="389">
        <v>33</v>
      </c>
      <c r="B41" s="143" t="s">
        <v>94</v>
      </c>
      <c r="C41" s="379" t="s">
        <v>24</v>
      </c>
      <c r="D41" s="144">
        <v>1215888.08</v>
      </c>
      <c r="E41" s="145"/>
      <c r="F41" s="133">
        <f t="shared" si="3"/>
        <v>1215888.08</v>
      </c>
      <c r="G41" s="146">
        <v>1868871.6799999999</v>
      </c>
      <c r="H41" s="145"/>
      <c r="I41" s="134">
        <f t="shared" si="4"/>
        <v>1868871.6799999999</v>
      </c>
      <c r="J41" s="147">
        <f t="shared" si="5"/>
        <v>3084759.76</v>
      </c>
      <c r="K41" s="148">
        <v>4312989.72</v>
      </c>
      <c r="L41" s="145"/>
      <c r="M41" s="136">
        <f t="shared" si="6"/>
        <v>4312989.72</v>
      </c>
      <c r="N41" s="148"/>
      <c r="O41" s="145"/>
      <c r="P41" s="137">
        <f t="shared" si="7"/>
        <v>0</v>
      </c>
      <c r="Q41" s="138">
        <f t="shared" si="8"/>
        <v>7397749.4799999995</v>
      </c>
    </row>
    <row r="42" spans="1:17" s="150" customFormat="1" x14ac:dyDescent="0.2">
      <c r="A42" s="389">
        <v>34</v>
      </c>
      <c r="B42" s="152" t="s">
        <v>95</v>
      </c>
      <c r="C42" s="379" t="s">
        <v>219</v>
      </c>
      <c r="D42" s="144">
        <v>3263031.34</v>
      </c>
      <c r="E42" s="145"/>
      <c r="F42" s="133">
        <f t="shared" si="3"/>
        <v>3263031.34</v>
      </c>
      <c r="G42" s="146">
        <v>4522014.7199999997</v>
      </c>
      <c r="H42" s="145"/>
      <c r="I42" s="134">
        <f t="shared" si="4"/>
        <v>4522014.7199999997</v>
      </c>
      <c r="J42" s="147">
        <f t="shared" si="5"/>
        <v>7785046.0599999996</v>
      </c>
      <c r="K42" s="148">
        <v>14376632.4</v>
      </c>
      <c r="L42" s="145"/>
      <c r="M42" s="136">
        <f t="shared" si="6"/>
        <v>14376632.4</v>
      </c>
      <c r="N42" s="148"/>
      <c r="O42" s="145"/>
      <c r="P42" s="137">
        <f t="shared" si="7"/>
        <v>0</v>
      </c>
      <c r="Q42" s="138">
        <f t="shared" si="8"/>
        <v>22161678.460000001</v>
      </c>
    </row>
    <row r="43" spans="1:17" s="150" customFormat="1" x14ac:dyDescent="0.2">
      <c r="A43" s="389">
        <v>35</v>
      </c>
      <c r="B43" s="143" t="s">
        <v>96</v>
      </c>
      <c r="C43" s="379" t="s">
        <v>220</v>
      </c>
      <c r="D43" s="144">
        <v>1087428.1599999999</v>
      </c>
      <c r="E43" s="145"/>
      <c r="F43" s="133">
        <f t="shared" si="3"/>
        <v>1087428.1599999999</v>
      </c>
      <c r="G43" s="146">
        <v>1003468.8</v>
      </c>
      <c r="H43" s="145"/>
      <c r="I43" s="134">
        <f t="shared" si="4"/>
        <v>1003468.8</v>
      </c>
      <c r="J43" s="147">
        <f t="shared" si="5"/>
        <v>2090896.96</v>
      </c>
      <c r="K43" s="148"/>
      <c r="L43" s="145"/>
      <c r="M43" s="136">
        <f t="shared" si="6"/>
        <v>0</v>
      </c>
      <c r="N43" s="148"/>
      <c r="O43" s="145"/>
      <c r="P43" s="137">
        <f t="shared" si="7"/>
        <v>0</v>
      </c>
      <c r="Q43" s="138">
        <f t="shared" si="8"/>
        <v>2090896.96</v>
      </c>
    </row>
    <row r="44" spans="1:17" s="150" customFormat="1" x14ac:dyDescent="0.2">
      <c r="A44" s="389">
        <v>36</v>
      </c>
      <c r="B44" s="143" t="s">
        <v>97</v>
      </c>
      <c r="C44" s="379" t="s">
        <v>221</v>
      </c>
      <c r="D44" s="144">
        <v>678148.88</v>
      </c>
      <c r="E44" s="145"/>
      <c r="F44" s="133">
        <f t="shared" si="3"/>
        <v>678148.88</v>
      </c>
      <c r="G44" s="146">
        <v>550840.31999999995</v>
      </c>
      <c r="H44" s="145"/>
      <c r="I44" s="134">
        <f t="shared" si="4"/>
        <v>550840.31999999995</v>
      </c>
      <c r="J44" s="147">
        <f t="shared" si="5"/>
        <v>1228989.2</v>
      </c>
      <c r="K44" s="148"/>
      <c r="L44" s="145"/>
      <c r="M44" s="136">
        <f t="shared" si="6"/>
        <v>0</v>
      </c>
      <c r="N44" s="148"/>
      <c r="O44" s="145"/>
      <c r="P44" s="137">
        <f t="shared" si="7"/>
        <v>0</v>
      </c>
      <c r="Q44" s="138">
        <f t="shared" si="8"/>
        <v>1228989.2</v>
      </c>
    </row>
    <row r="45" spans="1:17" s="150" customFormat="1" x14ac:dyDescent="0.2">
      <c r="A45" s="389">
        <v>37</v>
      </c>
      <c r="B45" s="154" t="s">
        <v>98</v>
      </c>
      <c r="C45" s="42" t="s">
        <v>23</v>
      </c>
      <c r="D45" s="144">
        <v>1232319</v>
      </c>
      <c r="E45" s="145"/>
      <c r="F45" s="133">
        <f t="shared" si="3"/>
        <v>1232319</v>
      </c>
      <c r="G45" s="146">
        <v>1305221.1200000001</v>
      </c>
      <c r="H45" s="145"/>
      <c r="I45" s="134">
        <f t="shared" si="4"/>
        <v>1305221.1200000001</v>
      </c>
      <c r="J45" s="147">
        <f t="shared" si="5"/>
        <v>2537540.12</v>
      </c>
      <c r="K45" s="148"/>
      <c r="L45" s="145"/>
      <c r="M45" s="136">
        <f t="shared" si="6"/>
        <v>0</v>
      </c>
      <c r="N45" s="148"/>
      <c r="O45" s="145"/>
      <c r="P45" s="137">
        <f t="shared" si="7"/>
        <v>0</v>
      </c>
      <c r="Q45" s="138">
        <f t="shared" si="8"/>
        <v>2537540.12</v>
      </c>
    </row>
    <row r="46" spans="1:17" s="150" customFormat="1" x14ac:dyDescent="0.2">
      <c r="A46" s="389">
        <v>38</v>
      </c>
      <c r="B46" s="143" t="s">
        <v>99</v>
      </c>
      <c r="C46" s="379" t="s">
        <v>20</v>
      </c>
      <c r="D46" s="144">
        <v>639312.16</v>
      </c>
      <c r="E46" s="145"/>
      <c r="F46" s="133">
        <f t="shared" si="3"/>
        <v>639312.16</v>
      </c>
      <c r="G46" s="146">
        <v>846899.19999999995</v>
      </c>
      <c r="H46" s="145"/>
      <c r="I46" s="134">
        <f t="shared" si="4"/>
        <v>846899.19999999995</v>
      </c>
      <c r="J46" s="147">
        <f t="shared" si="5"/>
        <v>1486211.3599999999</v>
      </c>
      <c r="K46" s="148"/>
      <c r="L46" s="145"/>
      <c r="M46" s="136">
        <f t="shared" si="6"/>
        <v>0</v>
      </c>
      <c r="N46" s="148"/>
      <c r="O46" s="145"/>
      <c r="P46" s="137">
        <f t="shared" si="7"/>
        <v>0</v>
      </c>
      <c r="Q46" s="138">
        <f t="shared" si="8"/>
        <v>1486211.3599999999</v>
      </c>
    </row>
    <row r="47" spans="1:17" s="150" customFormat="1" x14ac:dyDescent="0.2">
      <c r="A47" s="389">
        <v>39</v>
      </c>
      <c r="B47" s="143" t="s">
        <v>100</v>
      </c>
      <c r="C47" s="379" t="s">
        <v>101</v>
      </c>
      <c r="D47" s="144"/>
      <c r="E47" s="145"/>
      <c r="F47" s="133">
        <f t="shared" si="3"/>
        <v>0</v>
      </c>
      <c r="G47" s="146">
        <v>0</v>
      </c>
      <c r="H47" s="145"/>
      <c r="I47" s="134">
        <f t="shared" si="4"/>
        <v>0</v>
      </c>
      <c r="J47" s="147">
        <f t="shared" si="5"/>
        <v>0</v>
      </c>
      <c r="K47" s="148"/>
      <c r="L47" s="145"/>
      <c r="M47" s="136">
        <f t="shared" si="6"/>
        <v>0</v>
      </c>
      <c r="N47" s="148"/>
      <c r="O47" s="145"/>
      <c r="P47" s="137">
        <f t="shared" si="7"/>
        <v>0</v>
      </c>
      <c r="Q47" s="138">
        <f t="shared" si="8"/>
        <v>0</v>
      </c>
    </row>
    <row r="48" spans="1:17" s="150" customFormat="1" x14ac:dyDescent="0.2">
      <c r="A48" s="389">
        <v>40</v>
      </c>
      <c r="B48" s="152" t="s">
        <v>102</v>
      </c>
      <c r="C48" s="379" t="s">
        <v>103</v>
      </c>
      <c r="D48" s="144">
        <v>4709699.16</v>
      </c>
      <c r="E48" s="145"/>
      <c r="F48" s="133">
        <f t="shared" si="3"/>
        <v>4709699.16</v>
      </c>
      <c r="G48" s="146">
        <v>3975444.48</v>
      </c>
      <c r="H48" s="145"/>
      <c r="I48" s="134">
        <f t="shared" si="4"/>
        <v>3975444.48</v>
      </c>
      <c r="J48" s="147">
        <f t="shared" si="5"/>
        <v>8685143.6400000006</v>
      </c>
      <c r="K48" s="148">
        <v>11980527</v>
      </c>
      <c r="L48" s="145"/>
      <c r="M48" s="136">
        <f t="shared" si="6"/>
        <v>11980527</v>
      </c>
      <c r="N48" s="148"/>
      <c r="O48" s="145"/>
      <c r="P48" s="137">
        <f t="shared" si="7"/>
        <v>0</v>
      </c>
      <c r="Q48" s="138">
        <f t="shared" si="8"/>
        <v>20665670.640000001</v>
      </c>
    </row>
    <row r="49" spans="1:17" s="150" customFormat="1" x14ac:dyDescent="0.2">
      <c r="A49" s="389">
        <v>41</v>
      </c>
      <c r="B49" s="143" t="s">
        <v>104</v>
      </c>
      <c r="C49" s="379" t="s">
        <v>226</v>
      </c>
      <c r="D49" s="144">
        <v>1013115.59</v>
      </c>
      <c r="E49" s="145"/>
      <c r="F49" s="133">
        <f t="shared" si="3"/>
        <v>1013115.59</v>
      </c>
      <c r="G49" s="146">
        <v>1094563.8400000001</v>
      </c>
      <c r="H49" s="145"/>
      <c r="I49" s="134">
        <f t="shared" si="4"/>
        <v>1094563.8400000001</v>
      </c>
      <c r="J49" s="147">
        <f t="shared" si="5"/>
        <v>2107679.4300000002</v>
      </c>
      <c r="K49" s="148"/>
      <c r="L49" s="145"/>
      <c r="M49" s="136">
        <f t="shared" si="6"/>
        <v>0</v>
      </c>
      <c r="N49" s="148"/>
      <c r="O49" s="145"/>
      <c r="P49" s="137">
        <f t="shared" si="7"/>
        <v>0</v>
      </c>
      <c r="Q49" s="138">
        <f t="shared" si="8"/>
        <v>2107679.4300000002</v>
      </c>
    </row>
    <row r="50" spans="1:17" s="150" customFormat="1" x14ac:dyDescent="0.2">
      <c r="A50" s="389">
        <v>42</v>
      </c>
      <c r="B50" s="152" t="s">
        <v>105</v>
      </c>
      <c r="C50" s="379" t="s">
        <v>2</v>
      </c>
      <c r="D50" s="144">
        <v>3882178.28</v>
      </c>
      <c r="E50" s="145"/>
      <c r="F50" s="133">
        <f t="shared" si="3"/>
        <v>3882178.28</v>
      </c>
      <c r="G50" s="146">
        <v>5835776</v>
      </c>
      <c r="H50" s="145"/>
      <c r="I50" s="134">
        <f t="shared" si="4"/>
        <v>5835776</v>
      </c>
      <c r="J50" s="147">
        <f t="shared" si="5"/>
        <v>9717954.2799999993</v>
      </c>
      <c r="K50" s="148">
        <v>16772737.800000001</v>
      </c>
      <c r="L50" s="145"/>
      <c r="M50" s="136">
        <f t="shared" si="6"/>
        <v>16772737.800000001</v>
      </c>
      <c r="N50" s="148"/>
      <c r="O50" s="145"/>
      <c r="P50" s="137">
        <f t="shared" si="7"/>
        <v>0</v>
      </c>
      <c r="Q50" s="138">
        <f t="shared" si="8"/>
        <v>26490692.079999998</v>
      </c>
    </row>
    <row r="51" spans="1:17" s="150" customFormat="1" x14ac:dyDescent="0.2">
      <c r="A51" s="389">
        <v>43</v>
      </c>
      <c r="B51" s="143" t="s">
        <v>106</v>
      </c>
      <c r="C51" s="379" t="s">
        <v>3</v>
      </c>
      <c r="D51" s="144">
        <v>865237.31</v>
      </c>
      <c r="E51" s="145"/>
      <c r="F51" s="133">
        <f t="shared" si="3"/>
        <v>865237.31</v>
      </c>
      <c r="G51" s="146">
        <v>808468.47999999998</v>
      </c>
      <c r="H51" s="145"/>
      <c r="I51" s="134">
        <f t="shared" si="4"/>
        <v>808468.47999999998</v>
      </c>
      <c r="J51" s="147">
        <f t="shared" si="5"/>
        <v>1673705.79</v>
      </c>
      <c r="K51" s="148"/>
      <c r="L51" s="145"/>
      <c r="M51" s="136">
        <f t="shared" si="6"/>
        <v>0</v>
      </c>
      <c r="N51" s="148"/>
      <c r="O51" s="145"/>
      <c r="P51" s="137">
        <f t="shared" si="7"/>
        <v>0</v>
      </c>
      <c r="Q51" s="138">
        <f t="shared" si="8"/>
        <v>1673705.79</v>
      </c>
    </row>
    <row r="52" spans="1:17" s="150" customFormat="1" x14ac:dyDescent="0.2">
      <c r="A52" s="389">
        <v>44</v>
      </c>
      <c r="B52" s="143" t="s">
        <v>107</v>
      </c>
      <c r="C52" s="379" t="s">
        <v>222</v>
      </c>
      <c r="D52" s="144">
        <v>1243521.8999999999</v>
      </c>
      <c r="E52" s="145"/>
      <c r="F52" s="133">
        <f t="shared" si="3"/>
        <v>1243521.8999999999</v>
      </c>
      <c r="G52" s="146">
        <v>888176.64000000001</v>
      </c>
      <c r="H52" s="145"/>
      <c r="I52" s="134">
        <f t="shared" si="4"/>
        <v>888176.64000000001</v>
      </c>
      <c r="J52" s="147">
        <f t="shared" si="5"/>
        <v>2131698.54</v>
      </c>
      <c r="K52" s="148"/>
      <c r="L52" s="145"/>
      <c r="M52" s="136">
        <f t="shared" si="6"/>
        <v>0</v>
      </c>
      <c r="N52" s="148"/>
      <c r="O52" s="145"/>
      <c r="P52" s="137">
        <f t="shared" si="7"/>
        <v>0</v>
      </c>
      <c r="Q52" s="138">
        <f t="shared" si="8"/>
        <v>2131698.54</v>
      </c>
    </row>
    <row r="53" spans="1:17" s="150" customFormat="1" x14ac:dyDescent="0.2">
      <c r="A53" s="389">
        <v>45</v>
      </c>
      <c r="B53" s="152" t="s">
        <v>108</v>
      </c>
      <c r="C53" s="379" t="s">
        <v>0</v>
      </c>
      <c r="D53" s="144">
        <v>1466086.18</v>
      </c>
      <c r="E53" s="145"/>
      <c r="F53" s="133">
        <f t="shared" si="3"/>
        <v>1466086.18</v>
      </c>
      <c r="G53" s="146">
        <v>3051683.8399999999</v>
      </c>
      <c r="H53" s="145"/>
      <c r="I53" s="134">
        <f t="shared" si="4"/>
        <v>3051683.8399999999</v>
      </c>
      <c r="J53" s="147">
        <f t="shared" si="5"/>
        <v>4517770.0199999996</v>
      </c>
      <c r="K53" s="148">
        <v>11501305.92</v>
      </c>
      <c r="L53" s="145"/>
      <c r="M53" s="136">
        <f t="shared" si="6"/>
        <v>11501305.92</v>
      </c>
      <c r="N53" s="148"/>
      <c r="O53" s="145"/>
      <c r="P53" s="137">
        <f t="shared" si="7"/>
        <v>0</v>
      </c>
      <c r="Q53" s="138">
        <f t="shared" si="8"/>
        <v>16019075.939999999</v>
      </c>
    </row>
    <row r="54" spans="1:17" s="150" customFormat="1" x14ac:dyDescent="0.2">
      <c r="A54" s="389">
        <v>46</v>
      </c>
      <c r="B54" s="152" t="s">
        <v>109</v>
      </c>
      <c r="C54" s="379" t="s">
        <v>4</v>
      </c>
      <c r="D54" s="144">
        <v>594873.99</v>
      </c>
      <c r="E54" s="145"/>
      <c r="F54" s="133">
        <f t="shared" si="3"/>
        <v>594873.99</v>
      </c>
      <c r="G54" s="146">
        <v>513832.96000000002</v>
      </c>
      <c r="H54" s="145"/>
      <c r="I54" s="134">
        <f t="shared" si="4"/>
        <v>513832.96000000002</v>
      </c>
      <c r="J54" s="147">
        <f t="shared" si="5"/>
        <v>1108706.95</v>
      </c>
      <c r="K54" s="148"/>
      <c r="L54" s="145"/>
      <c r="M54" s="136">
        <f t="shared" si="6"/>
        <v>0</v>
      </c>
      <c r="N54" s="148"/>
      <c r="O54" s="145"/>
      <c r="P54" s="137">
        <f t="shared" si="7"/>
        <v>0</v>
      </c>
      <c r="Q54" s="138">
        <f t="shared" si="8"/>
        <v>1108706.95</v>
      </c>
    </row>
    <row r="55" spans="1:17" s="150" customFormat="1" x14ac:dyDescent="0.2">
      <c r="A55" s="389">
        <v>47</v>
      </c>
      <c r="B55" s="143" t="s">
        <v>110</v>
      </c>
      <c r="C55" s="379" t="s">
        <v>1</v>
      </c>
      <c r="D55" s="144">
        <v>955607.37</v>
      </c>
      <c r="E55" s="145"/>
      <c r="F55" s="133">
        <f t="shared" si="3"/>
        <v>955607.37</v>
      </c>
      <c r="G55" s="146">
        <v>770037.76000000001</v>
      </c>
      <c r="H55" s="145"/>
      <c r="I55" s="134">
        <f t="shared" si="4"/>
        <v>770037.76000000001</v>
      </c>
      <c r="J55" s="147">
        <f t="shared" si="5"/>
        <v>1725645.13</v>
      </c>
      <c r="K55" s="148"/>
      <c r="L55" s="145"/>
      <c r="M55" s="136">
        <f t="shared" si="6"/>
        <v>0</v>
      </c>
      <c r="N55" s="148"/>
      <c r="O55" s="145"/>
      <c r="P55" s="137">
        <f t="shared" si="7"/>
        <v>0</v>
      </c>
      <c r="Q55" s="138">
        <f t="shared" si="8"/>
        <v>1725645.13</v>
      </c>
    </row>
    <row r="56" spans="1:17" s="150" customFormat="1" x14ac:dyDescent="0.2">
      <c r="A56" s="389">
        <v>48</v>
      </c>
      <c r="B56" s="152" t="s">
        <v>111</v>
      </c>
      <c r="C56" s="379" t="s">
        <v>223</v>
      </c>
      <c r="D56" s="144">
        <v>1460111.3</v>
      </c>
      <c r="E56" s="145"/>
      <c r="F56" s="133">
        <f t="shared" si="3"/>
        <v>1460111.3</v>
      </c>
      <c r="G56" s="146">
        <v>1309491.2</v>
      </c>
      <c r="H56" s="145"/>
      <c r="I56" s="134">
        <f t="shared" si="4"/>
        <v>1309491.2</v>
      </c>
      <c r="J56" s="147">
        <f t="shared" si="5"/>
        <v>2769602.5</v>
      </c>
      <c r="K56" s="148"/>
      <c r="L56" s="145"/>
      <c r="M56" s="136">
        <f t="shared" si="6"/>
        <v>0</v>
      </c>
      <c r="N56" s="148"/>
      <c r="O56" s="145"/>
      <c r="P56" s="137">
        <f t="shared" si="7"/>
        <v>0</v>
      </c>
      <c r="Q56" s="138">
        <f t="shared" si="8"/>
        <v>2769602.5</v>
      </c>
    </row>
    <row r="57" spans="1:17" s="150" customFormat="1" x14ac:dyDescent="0.2">
      <c r="A57" s="389">
        <v>49</v>
      </c>
      <c r="B57" s="143" t="s">
        <v>112</v>
      </c>
      <c r="C57" s="379" t="s">
        <v>25</v>
      </c>
      <c r="D57" s="144">
        <v>5328099.24</v>
      </c>
      <c r="E57" s="145"/>
      <c r="F57" s="133">
        <f t="shared" si="3"/>
        <v>5328099.24</v>
      </c>
      <c r="G57" s="146">
        <v>8474685.4399999995</v>
      </c>
      <c r="H57" s="145"/>
      <c r="I57" s="134">
        <f t="shared" si="4"/>
        <v>8474685.4399999995</v>
      </c>
      <c r="J57" s="147">
        <f t="shared" si="5"/>
        <v>13802784.68</v>
      </c>
      <c r="K57" s="148">
        <v>19168843.199999999</v>
      </c>
      <c r="L57" s="145"/>
      <c r="M57" s="136">
        <f t="shared" si="6"/>
        <v>19168843.199999999</v>
      </c>
      <c r="N57" s="148">
        <v>1781917.2</v>
      </c>
      <c r="O57" s="145"/>
      <c r="P57" s="137">
        <f t="shared" si="7"/>
        <v>1781917.2</v>
      </c>
      <c r="Q57" s="138">
        <f t="shared" si="8"/>
        <v>34753545.079999998</v>
      </c>
    </row>
    <row r="58" spans="1:17" s="150" customFormat="1" x14ac:dyDescent="0.2">
      <c r="A58" s="389">
        <v>50</v>
      </c>
      <c r="B58" s="152" t="s">
        <v>113</v>
      </c>
      <c r="C58" s="379" t="s">
        <v>224</v>
      </c>
      <c r="D58" s="144">
        <v>769639.23</v>
      </c>
      <c r="E58" s="145"/>
      <c r="F58" s="133">
        <f t="shared" si="3"/>
        <v>769639.23</v>
      </c>
      <c r="G58" s="146">
        <v>550840.31999999995</v>
      </c>
      <c r="H58" s="145"/>
      <c r="I58" s="134">
        <f t="shared" si="4"/>
        <v>550840.31999999995</v>
      </c>
      <c r="J58" s="147">
        <f t="shared" si="5"/>
        <v>1320479.5499999998</v>
      </c>
      <c r="K58" s="148"/>
      <c r="L58" s="145"/>
      <c r="M58" s="136">
        <f t="shared" si="6"/>
        <v>0</v>
      </c>
      <c r="N58" s="148"/>
      <c r="O58" s="145"/>
      <c r="P58" s="137">
        <f t="shared" si="7"/>
        <v>0</v>
      </c>
      <c r="Q58" s="138">
        <f t="shared" si="8"/>
        <v>1320479.5499999998</v>
      </c>
    </row>
    <row r="59" spans="1:17" s="150" customFormat="1" x14ac:dyDescent="0.2">
      <c r="A59" s="389">
        <v>51</v>
      </c>
      <c r="B59" s="152" t="s">
        <v>228</v>
      </c>
      <c r="C59" s="379" t="s">
        <v>227</v>
      </c>
      <c r="D59" s="144"/>
      <c r="E59" s="145"/>
      <c r="F59" s="133">
        <f t="shared" si="3"/>
        <v>0</v>
      </c>
      <c r="G59" s="146"/>
      <c r="H59" s="145"/>
      <c r="I59" s="134">
        <f t="shared" si="4"/>
        <v>0</v>
      </c>
      <c r="J59" s="147">
        <f t="shared" si="5"/>
        <v>0</v>
      </c>
      <c r="K59" s="148"/>
      <c r="L59" s="145"/>
      <c r="M59" s="136">
        <f t="shared" si="6"/>
        <v>0</v>
      </c>
      <c r="N59" s="148"/>
      <c r="O59" s="145"/>
      <c r="P59" s="137">
        <f t="shared" si="7"/>
        <v>0</v>
      </c>
      <c r="Q59" s="138">
        <f t="shared" si="8"/>
        <v>0</v>
      </c>
    </row>
    <row r="60" spans="1:17" s="150" customFormat="1" x14ac:dyDescent="0.2">
      <c r="A60" s="389">
        <v>52</v>
      </c>
      <c r="B60" s="153" t="s">
        <v>242</v>
      </c>
      <c r="C60" s="41" t="s">
        <v>243</v>
      </c>
      <c r="D60" s="144"/>
      <c r="E60" s="145"/>
      <c r="F60" s="133">
        <f t="shared" si="3"/>
        <v>0</v>
      </c>
      <c r="G60" s="146"/>
      <c r="H60" s="145"/>
      <c r="I60" s="134">
        <f t="shared" si="4"/>
        <v>0</v>
      </c>
      <c r="J60" s="147">
        <f t="shared" si="5"/>
        <v>0</v>
      </c>
      <c r="K60" s="148"/>
      <c r="L60" s="145"/>
      <c r="M60" s="136">
        <f t="shared" si="6"/>
        <v>0</v>
      </c>
      <c r="N60" s="148"/>
      <c r="O60" s="145"/>
      <c r="P60" s="137">
        <f t="shared" si="7"/>
        <v>0</v>
      </c>
      <c r="Q60" s="138">
        <f t="shared" si="8"/>
        <v>0</v>
      </c>
    </row>
    <row r="61" spans="1:17" s="150" customFormat="1" x14ac:dyDescent="0.2">
      <c r="A61" s="389">
        <v>53</v>
      </c>
      <c r="B61" s="152" t="s">
        <v>114</v>
      </c>
      <c r="C61" s="379" t="s">
        <v>52</v>
      </c>
      <c r="D61" s="144"/>
      <c r="E61" s="145"/>
      <c r="F61" s="133">
        <f t="shared" si="3"/>
        <v>0</v>
      </c>
      <c r="G61" s="146"/>
      <c r="H61" s="145"/>
      <c r="I61" s="134">
        <f t="shared" si="4"/>
        <v>0</v>
      </c>
      <c r="J61" s="147">
        <f t="shared" si="5"/>
        <v>0</v>
      </c>
      <c r="K61" s="148"/>
      <c r="L61" s="145"/>
      <c r="M61" s="136">
        <f t="shared" si="6"/>
        <v>0</v>
      </c>
      <c r="N61" s="148"/>
      <c r="O61" s="145"/>
      <c r="P61" s="137">
        <f t="shared" si="7"/>
        <v>0</v>
      </c>
      <c r="Q61" s="138">
        <f t="shared" si="8"/>
        <v>0</v>
      </c>
    </row>
    <row r="62" spans="1:17" s="150" customFormat="1" x14ac:dyDescent="0.2">
      <c r="A62" s="389">
        <v>54</v>
      </c>
      <c r="B62" s="152" t="s">
        <v>115</v>
      </c>
      <c r="C62" s="379" t="s">
        <v>244</v>
      </c>
      <c r="D62" s="144"/>
      <c r="E62" s="145"/>
      <c r="F62" s="133">
        <f t="shared" si="3"/>
        <v>0</v>
      </c>
      <c r="G62" s="146"/>
      <c r="H62" s="145"/>
      <c r="I62" s="134">
        <f t="shared" si="4"/>
        <v>0</v>
      </c>
      <c r="J62" s="147">
        <f t="shared" si="5"/>
        <v>0</v>
      </c>
      <c r="K62" s="148"/>
      <c r="L62" s="145"/>
      <c r="M62" s="136">
        <f t="shared" si="6"/>
        <v>0</v>
      </c>
      <c r="N62" s="148"/>
      <c r="O62" s="145"/>
      <c r="P62" s="137">
        <f t="shared" si="7"/>
        <v>0</v>
      </c>
      <c r="Q62" s="138">
        <f t="shared" si="8"/>
        <v>0</v>
      </c>
    </row>
    <row r="63" spans="1:17" s="150" customFormat="1" x14ac:dyDescent="0.2">
      <c r="A63" s="389">
        <v>55</v>
      </c>
      <c r="B63" s="152" t="s">
        <v>116</v>
      </c>
      <c r="C63" s="379" t="s">
        <v>117</v>
      </c>
      <c r="D63" s="144"/>
      <c r="E63" s="145"/>
      <c r="F63" s="133">
        <f t="shared" si="3"/>
        <v>0</v>
      </c>
      <c r="G63" s="146"/>
      <c r="H63" s="145"/>
      <c r="I63" s="134">
        <f t="shared" si="4"/>
        <v>0</v>
      </c>
      <c r="J63" s="147">
        <f t="shared" si="5"/>
        <v>0</v>
      </c>
      <c r="K63" s="148"/>
      <c r="L63" s="145"/>
      <c r="M63" s="136">
        <f t="shared" si="6"/>
        <v>0</v>
      </c>
      <c r="N63" s="148"/>
      <c r="O63" s="145"/>
      <c r="P63" s="137">
        <f t="shared" si="7"/>
        <v>0</v>
      </c>
      <c r="Q63" s="138">
        <f t="shared" si="8"/>
        <v>0</v>
      </c>
    </row>
    <row r="64" spans="1:17" s="150" customFormat="1" x14ac:dyDescent="0.2">
      <c r="A64" s="389">
        <v>56</v>
      </c>
      <c r="B64" s="143" t="s">
        <v>118</v>
      </c>
      <c r="C64" s="379" t="s">
        <v>245</v>
      </c>
      <c r="D64" s="144"/>
      <c r="E64" s="145"/>
      <c r="F64" s="133">
        <f t="shared" si="3"/>
        <v>0</v>
      </c>
      <c r="G64" s="146"/>
      <c r="H64" s="145"/>
      <c r="I64" s="134">
        <f t="shared" si="4"/>
        <v>0</v>
      </c>
      <c r="J64" s="147">
        <f t="shared" si="5"/>
        <v>0</v>
      </c>
      <c r="K64" s="148"/>
      <c r="L64" s="145"/>
      <c r="M64" s="136">
        <f t="shared" si="6"/>
        <v>0</v>
      </c>
      <c r="N64" s="148"/>
      <c r="O64" s="145"/>
      <c r="P64" s="137">
        <f t="shared" si="7"/>
        <v>0</v>
      </c>
      <c r="Q64" s="138">
        <f t="shared" si="8"/>
        <v>0</v>
      </c>
    </row>
    <row r="65" spans="1:17" s="150" customFormat="1" x14ac:dyDescent="0.2">
      <c r="A65" s="389">
        <v>57</v>
      </c>
      <c r="B65" s="143" t="s">
        <v>119</v>
      </c>
      <c r="C65" s="379" t="s">
        <v>280</v>
      </c>
      <c r="D65" s="144"/>
      <c r="E65" s="145"/>
      <c r="F65" s="133">
        <f t="shared" si="3"/>
        <v>0</v>
      </c>
      <c r="G65" s="146"/>
      <c r="H65" s="145"/>
      <c r="I65" s="134">
        <f t="shared" si="4"/>
        <v>0</v>
      </c>
      <c r="J65" s="147">
        <f t="shared" si="5"/>
        <v>0</v>
      </c>
      <c r="K65" s="148"/>
      <c r="L65" s="145"/>
      <c r="M65" s="136">
        <f t="shared" si="6"/>
        <v>0</v>
      </c>
      <c r="N65" s="148"/>
      <c r="O65" s="145"/>
      <c r="P65" s="137">
        <f t="shared" si="7"/>
        <v>0</v>
      </c>
      <c r="Q65" s="138">
        <f t="shared" si="8"/>
        <v>0</v>
      </c>
    </row>
    <row r="66" spans="1:17" s="150" customFormat="1" ht="24" x14ac:dyDescent="0.2">
      <c r="A66" s="389">
        <v>58</v>
      </c>
      <c r="B66" s="143" t="s">
        <v>120</v>
      </c>
      <c r="C66" s="379" t="s">
        <v>246</v>
      </c>
      <c r="D66" s="144"/>
      <c r="E66" s="145"/>
      <c r="F66" s="133">
        <f t="shared" si="3"/>
        <v>0</v>
      </c>
      <c r="G66" s="146"/>
      <c r="H66" s="145"/>
      <c r="I66" s="134">
        <f t="shared" si="4"/>
        <v>0</v>
      </c>
      <c r="J66" s="147">
        <f t="shared" si="5"/>
        <v>0</v>
      </c>
      <c r="K66" s="148"/>
      <c r="L66" s="145"/>
      <c r="M66" s="136">
        <f t="shared" si="6"/>
        <v>0</v>
      </c>
      <c r="N66" s="148"/>
      <c r="O66" s="145"/>
      <c r="P66" s="137">
        <f t="shared" si="7"/>
        <v>0</v>
      </c>
      <c r="Q66" s="138">
        <f t="shared" si="8"/>
        <v>0</v>
      </c>
    </row>
    <row r="67" spans="1:17" s="150" customFormat="1" ht="24" x14ac:dyDescent="0.2">
      <c r="A67" s="389">
        <v>59</v>
      </c>
      <c r="B67" s="152" t="s">
        <v>121</v>
      </c>
      <c r="C67" s="379" t="s">
        <v>247</v>
      </c>
      <c r="D67" s="144"/>
      <c r="E67" s="145"/>
      <c r="F67" s="133">
        <f t="shared" si="3"/>
        <v>0</v>
      </c>
      <c r="G67" s="146"/>
      <c r="H67" s="145"/>
      <c r="I67" s="134">
        <f t="shared" si="4"/>
        <v>0</v>
      </c>
      <c r="J67" s="147">
        <f t="shared" si="5"/>
        <v>0</v>
      </c>
      <c r="K67" s="148"/>
      <c r="L67" s="145"/>
      <c r="M67" s="136">
        <f t="shared" si="6"/>
        <v>0</v>
      </c>
      <c r="N67" s="148"/>
      <c r="O67" s="145"/>
      <c r="P67" s="137">
        <f t="shared" si="7"/>
        <v>0</v>
      </c>
      <c r="Q67" s="138">
        <f t="shared" si="8"/>
        <v>0</v>
      </c>
    </row>
    <row r="68" spans="1:17" s="150" customFormat="1" x14ac:dyDescent="0.2">
      <c r="A68" s="389">
        <v>60</v>
      </c>
      <c r="B68" s="143" t="s">
        <v>122</v>
      </c>
      <c r="C68" s="379" t="s">
        <v>248</v>
      </c>
      <c r="D68" s="144"/>
      <c r="E68" s="145"/>
      <c r="F68" s="133">
        <f t="shared" si="3"/>
        <v>0</v>
      </c>
      <c r="G68" s="146"/>
      <c r="H68" s="145"/>
      <c r="I68" s="134">
        <f t="shared" si="4"/>
        <v>0</v>
      </c>
      <c r="J68" s="147">
        <f t="shared" si="5"/>
        <v>0</v>
      </c>
      <c r="K68" s="148"/>
      <c r="L68" s="145"/>
      <c r="M68" s="136">
        <f t="shared" si="6"/>
        <v>0</v>
      </c>
      <c r="N68" s="148"/>
      <c r="O68" s="145"/>
      <c r="P68" s="137">
        <f t="shared" si="7"/>
        <v>0</v>
      </c>
      <c r="Q68" s="138">
        <f t="shared" si="8"/>
        <v>0</v>
      </c>
    </row>
    <row r="69" spans="1:17" s="150" customFormat="1" x14ac:dyDescent="0.2">
      <c r="A69" s="389">
        <v>61</v>
      </c>
      <c r="B69" s="143" t="s">
        <v>123</v>
      </c>
      <c r="C69" s="379" t="s">
        <v>51</v>
      </c>
      <c r="D69" s="144"/>
      <c r="E69" s="145"/>
      <c r="F69" s="133">
        <f t="shared" si="3"/>
        <v>0</v>
      </c>
      <c r="G69" s="146"/>
      <c r="H69" s="145"/>
      <c r="I69" s="134">
        <f t="shared" si="4"/>
        <v>0</v>
      </c>
      <c r="J69" s="147">
        <f t="shared" si="5"/>
        <v>0</v>
      </c>
      <c r="K69" s="148"/>
      <c r="L69" s="145"/>
      <c r="M69" s="136">
        <f t="shared" si="6"/>
        <v>0</v>
      </c>
      <c r="N69" s="148"/>
      <c r="O69" s="145"/>
      <c r="P69" s="137">
        <f t="shared" si="7"/>
        <v>0</v>
      </c>
      <c r="Q69" s="138">
        <f t="shared" si="8"/>
        <v>0</v>
      </c>
    </row>
    <row r="70" spans="1:17" s="150" customFormat="1" x14ac:dyDescent="0.2">
      <c r="A70" s="389">
        <v>62</v>
      </c>
      <c r="B70" s="143" t="s">
        <v>124</v>
      </c>
      <c r="C70" s="379" t="s">
        <v>249</v>
      </c>
      <c r="D70" s="144"/>
      <c r="E70" s="145"/>
      <c r="F70" s="133">
        <f t="shared" ref="F70:F130" si="9">SUM(D70:E70)</f>
        <v>0</v>
      </c>
      <c r="G70" s="146"/>
      <c r="H70" s="145"/>
      <c r="I70" s="134">
        <f t="shared" ref="I70:I130" si="10">SUM(G70:H70)</f>
        <v>0</v>
      </c>
      <c r="J70" s="147">
        <f t="shared" ref="J70:J130" si="11">F70+I70</f>
        <v>0</v>
      </c>
      <c r="K70" s="148"/>
      <c r="L70" s="145"/>
      <c r="M70" s="136">
        <f t="shared" ref="M70:M130" si="12">SUM(K70:L70)</f>
        <v>0</v>
      </c>
      <c r="N70" s="148"/>
      <c r="O70" s="145"/>
      <c r="P70" s="137">
        <f t="shared" ref="P70:P130" si="13">SUM(N70:O70)</f>
        <v>0</v>
      </c>
      <c r="Q70" s="138">
        <f t="shared" ref="Q70:Q130" si="14">J70+M70+P70</f>
        <v>0</v>
      </c>
    </row>
    <row r="71" spans="1:17" s="150" customFormat="1" ht="24" x14ac:dyDescent="0.2">
      <c r="A71" s="389">
        <v>63</v>
      </c>
      <c r="B71" s="143" t="s">
        <v>125</v>
      </c>
      <c r="C71" s="379" t="s">
        <v>250</v>
      </c>
      <c r="D71" s="144"/>
      <c r="E71" s="145"/>
      <c r="F71" s="133">
        <f t="shared" si="9"/>
        <v>0</v>
      </c>
      <c r="G71" s="146"/>
      <c r="H71" s="145"/>
      <c r="I71" s="134">
        <f t="shared" si="10"/>
        <v>0</v>
      </c>
      <c r="J71" s="147">
        <f t="shared" si="11"/>
        <v>0</v>
      </c>
      <c r="K71" s="148"/>
      <c r="L71" s="145"/>
      <c r="M71" s="136">
        <f t="shared" si="12"/>
        <v>0</v>
      </c>
      <c r="N71" s="148"/>
      <c r="O71" s="145"/>
      <c r="P71" s="137">
        <f t="shared" si="13"/>
        <v>0</v>
      </c>
      <c r="Q71" s="138">
        <f t="shared" si="14"/>
        <v>0</v>
      </c>
    </row>
    <row r="72" spans="1:17" s="150" customFormat="1" ht="24" x14ac:dyDescent="0.2">
      <c r="A72" s="389">
        <v>64</v>
      </c>
      <c r="B72" s="143" t="s">
        <v>126</v>
      </c>
      <c r="C72" s="379" t="s">
        <v>251</v>
      </c>
      <c r="D72" s="144"/>
      <c r="E72" s="145"/>
      <c r="F72" s="133">
        <f t="shared" si="9"/>
        <v>0</v>
      </c>
      <c r="G72" s="146"/>
      <c r="H72" s="145"/>
      <c r="I72" s="134">
        <f t="shared" si="10"/>
        <v>0</v>
      </c>
      <c r="J72" s="147">
        <f t="shared" si="11"/>
        <v>0</v>
      </c>
      <c r="K72" s="148"/>
      <c r="L72" s="145"/>
      <c r="M72" s="136">
        <f t="shared" si="12"/>
        <v>0</v>
      </c>
      <c r="N72" s="148"/>
      <c r="O72" s="145"/>
      <c r="P72" s="137">
        <f t="shared" si="13"/>
        <v>0</v>
      </c>
      <c r="Q72" s="138">
        <f t="shared" si="14"/>
        <v>0</v>
      </c>
    </row>
    <row r="73" spans="1:17" s="150" customFormat="1" ht="24" x14ac:dyDescent="0.2">
      <c r="A73" s="389">
        <v>65</v>
      </c>
      <c r="B73" s="143" t="s">
        <v>127</v>
      </c>
      <c r="C73" s="379" t="s">
        <v>252</v>
      </c>
      <c r="D73" s="144"/>
      <c r="E73" s="145"/>
      <c r="F73" s="133">
        <f t="shared" si="9"/>
        <v>0</v>
      </c>
      <c r="G73" s="146"/>
      <c r="H73" s="145"/>
      <c r="I73" s="134">
        <f t="shared" si="10"/>
        <v>0</v>
      </c>
      <c r="J73" s="147">
        <f t="shared" si="11"/>
        <v>0</v>
      </c>
      <c r="K73" s="148"/>
      <c r="L73" s="145"/>
      <c r="M73" s="136">
        <f t="shared" si="12"/>
        <v>0</v>
      </c>
      <c r="N73" s="148"/>
      <c r="O73" s="145"/>
      <c r="P73" s="137">
        <f t="shared" si="13"/>
        <v>0</v>
      </c>
      <c r="Q73" s="138">
        <f t="shared" si="14"/>
        <v>0</v>
      </c>
    </row>
    <row r="74" spans="1:17" s="150" customFormat="1" ht="24" x14ac:dyDescent="0.2">
      <c r="A74" s="389">
        <v>66</v>
      </c>
      <c r="B74" s="143" t="s">
        <v>128</v>
      </c>
      <c r="C74" s="379" t="s">
        <v>253</v>
      </c>
      <c r="D74" s="144"/>
      <c r="E74" s="145"/>
      <c r="F74" s="133">
        <f t="shared" si="9"/>
        <v>0</v>
      </c>
      <c r="G74" s="146"/>
      <c r="H74" s="145"/>
      <c r="I74" s="134">
        <f t="shared" si="10"/>
        <v>0</v>
      </c>
      <c r="J74" s="147">
        <f t="shared" si="11"/>
        <v>0</v>
      </c>
      <c r="K74" s="148"/>
      <c r="L74" s="145"/>
      <c r="M74" s="136">
        <f t="shared" si="12"/>
        <v>0</v>
      </c>
      <c r="N74" s="148"/>
      <c r="O74" s="145"/>
      <c r="P74" s="137">
        <f t="shared" si="13"/>
        <v>0</v>
      </c>
      <c r="Q74" s="138">
        <f t="shared" si="14"/>
        <v>0</v>
      </c>
    </row>
    <row r="75" spans="1:17" s="150" customFormat="1" ht="24" x14ac:dyDescent="0.2">
      <c r="A75" s="389">
        <v>67</v>
      </c>
      <c r="B75" s="152" t="s">
        <v>129</v>
      </c>
      <c r="C75" s="379" t="s">
        <v>254</v>
      </c>
      <c r="D75" s="144"/>
      <c r="E75" s="145"/>
      <c r="F75" s="133">
        <f t="shared" si="9"/>
        <v>0</v>
      </c>
      <c r="G75" s="146"/>
      <c r="H75" s="145"/>
      <c r="I75" s="134">
        <f t="shared" si="10"/>
        <v>0</v>
      </c>
      <c r="J75" s="147">
        <f t="shared" si="11"/>
        <v>0</v>
      </c>
      <c r="K75" s="148"/>
      <c r="L75" s="145"/>
      <c r="M75" s="136">
        <f t="shared" si="12"/>
        <v>0</v>
      </c>
      <c r="N75" s="148"/>
      <c r="O75" s="145"/>
      <c r="P75" s="137">
        <f t="shared" si="13"/>
        <v>0</v>
      </c>
      <c r="Q75" s="138">
        <f t="shared" si="14"/>
        <v>0</v>
      </c>
    </row>
    <row r="76" spans="1:17" s="150" customFormat="1" ht="24" x14ac:dyDescent="0.2">
      <c r="A76" s="389">
        <v>68</v>
      </c>
      <c r="B76" s="143" t="s">
        <v>130</v>
      </c>
      <c r="C76" s="379" t="s">
        <v>255</v>
      </c>
      <c r="D76" s="144"/>
      <c r="E76" s="145"/>
      <c r="F76" s="133">
        <f t="shared" si="9"/>
        <v>0</v>
      </c>
      <c r="G76" s="146"/>
      <c r="H76" s="145"/>
      <c r="I76" s="134">
        <f t="shared" si="10"/>
        <v>0</v>
      </c>
      <c r="J76" s="147">
        <f t="shared" si="11"/>
        <v>0</v>
      </c>
      <c r="K76" s="148"/>
      <c r="L76" s="145"/>
      <c r="M76" s="136">
        <f t="shared" si="12"/>
        <v>0</v>
      </c>
      <c r="N76" s="148"/>
      <c r="O76" s="145"/>
      <c r="P76" s="137">
        <f t="shared" si="13"/>
        <v>0</v>
      </c>
      <c r="Q76" s="138">
        <f t="shared" si="14"/>
        <v>0</v>
      </c>
    </row>
    <row r="77" spans="1:17" s="150" customFormat="1" ht="24" x14ac:dyDescent="0.2">
      <c r="A77" s="389">
        <v>69</v>
      </c>
      <c r="B77" s="152" t="s">
        <v>131</v>
      </c>
      <c r="C77" s="379" t="s">
        <v>256</v>
      </c>
      <c r="D77" s="144"/>
      <c r="E77" s="145"/>
      <c r="F77" s="133">
        <f t="shared" si="9"/>
        <v>0</v>
      </c>
      <c r="G77" s="146"/>
      <c r="H77" s="145"/>
      <c r="I77" s="134">
        <f t="shared" si="10"/>
        <v>0</v>
      </c>
      <c r="J77" s="147">
        <f t="shared" si="11"/>
        <v>0</v>
      </c>
      <c r="K77" s="148"/>
      <c r="L77" s="145"/>
      <c r="M77" s="136">
        <f t="shared" si="12"/>
        <v>0</v>
      </c>
      <c r="N77" s="148"/>
      <c r="O77" s="145"/>
      <c r="P77" s="137">
        <f t="shared" si="13"/>
        <v>0</v>
      </c>
      <c r="Q77" s="138">
        <f t="shared" si="14"/>
        <v>0</v>
      </c>
    </row>
    <row r="78" spans="1:17" s="150" customFormat="1" x14ac:dyDescent="0.2">
      <c r="A78" s="389">
        <v>70</v>
      </c>
      <c r="B78" s="143" t="s">
        <v>132</v>
      </c>
      <c r="C78" s="379" t="s">
        <v>133</v>
      </c>
      <c r="D78" s="144"/>
      <c r="E78" s="145"/>
      <c r="F78" s="133">
        <f t="shared" si="9"/>
        <v>0</v>
      </c>
      <c r="G78" s="146"/>
      <c r="H78" s="145"/>
      <c r="I78" s="134">
        <f t="shared" si="10"/>
        <v>0</v>
      </c>
      <c r="J78" s="147">
        <f t="shared" si="11"/>
        <v>0</v>
      </c>
      <c r="K78" s="148"/>
      <c r="L78" s="145"/>
      <c r="M78" s="136">
        <f t="shared" si="12"/>
        <v>0</v>
      </c>
      <c r="N78" s="148"/>
      <c r="O78" s="145"/>
      <c r="P78" s="137">
        <f t="shared" si="13"/>
        <v>0</v>
      </c>
      <c r="Q78" s="138">
        <f t="shared" si="14"/>
        <v>0</v>
      </c>
    </row>
    <row r="79" spans="1:17" s="150" customFormat="1" x14ac:dyDescent="0.2">
      <c r="A79" s="389">
        <v>71</v>
      </c>
      <c r="B79" s="152" t="s">
        <v>134</v>
      </c>
      <c r="C79" s="379" t="s">
        <v>257</v>
      </c>
      <c r="D79" s="144"/>
      <c r="E79" s="145"/>
      <c r="F79" s="133">
        <f t="shared" si="9"/>
        <v>0</v>
      </c>
      <c r="G79" s="146"/>
      <c r="H79" s="145"/>
      <c r="I79" s="134">
        <f t="shared" si="10"/>
        <v>0</v>
      </c>
      <c r="J79" s="147">
        <f t="shared" si="11"/>
        <v>0</v>
      </c>
      <c r="K79" s="148"/>
      <c r="L79" s="145"/>
      <c r="M79" s="136">
        <f t="shared" si="12"/>
        <v>0</v>
      </c>
      <c r="N79" s="148"/>
      <c r="O79" s="145"/>
      <c r="P79" s="137">
        <f t="shared" si="13"/>
        <v>0</v>
      </c>
      <c r="Q79" s="138">
        <f t="shared" si="14"/>
        <v>0</v>
      </c>
    </row>
    <row r="80" spans="1:17" s="150" customFormat="1" x14ac:dyDescent="0.2">
      <c r="A80" s="389">
        <v>72</v>
      </c>
      <c r="B80" s="152" t="s">
        <v>135</v>
      </c>
      <c r="C80" s="379" t="s">
        <v>34</v>
      </c>
      <c r="D80" s="144"/>
      <c r="E80" s="145"/>
      <c r="F80" s="133">
        <f t="shared" si="9"/>
        <v>0</v>
      </c>
      <c r="G80" s="146"/>
      <c r="H80" s="145"/>
      <c r="I80" s="134">
        <f t="shared" si="10"/>
        <v>0</v>
      </c>
      <c r="J80" s="147">
        <f t="shared" si="11"/>
        <v>0</v>
      </c>
      <c r="K80" s="148"/>
      <c r="L80" s="145"/>
      <c r="M80" s="136">
        <f t="shared" si="12"/>
        <v>0</v>
      </c>
      <c r="N80" s="148"/>
      <c r="O80" s="145"/>
      <c r="P80" s="137">
        <f t="shared" si="13"/>
        <v>0</v>
      </c>
      <c r="Q80" s="138">
        <f t="shared" si="14"/>
        <v>0</v>
      </c>
    </row>
    <row r="81" spans="1:17" s="150" customFormat="1" x14ac:dyDescent="0.2">
      <c r="A81" s="389">
        <v>73</v>
      </c>
      <c r="B81" s="143" t="s">
        <v>136</v>
      </c>
      <c r="C81" s="379" t="s">
        <v>36</v>
      </c>
      <c r="D81" s="144"/>
      <c r="E81" s="145"/>
      <c r="F81" s="133">
        <f t="shared" si="9"/>
        <v>0</v>
      </c>
      <c r="G81" s="146"/>
      <c r="H81" s="145"/>
      <c r="I81" s="134">
        <f t="shared" si="10"/>
        <v>0</v>
      </c>
      <c r="J81" s="147">
        <f t="shared" si="11"/>
        <v>0</v>
      </c>
      <c r="K81" s="148"/>
      <c r="L81" s="145"/>
      <c r="M81" s="136">
        <f t="shared" si="12"/>
        <v>0</v>
      </c>
      <c r="N81" s="148"/>
      <c r="O81" s="145"/>
      <c r="P81" s="137">
        <f t="shared" si="13"/>
        <v>0</v>
      </c>
      <c r="Q81" s="138">
        <f t="shared" si="14"/>
        <v>0</v>
      </c>
    </row>
    <row r="82" spans="1:17" s="150" customFormat="1" x14ac:dyDescent="0.2">
      <c r="A82" s="389">
        <v>74</v>
      </c>
      <c r="B82" s="143" t="s">
        <v>137</v>
      </c>
      <c r="C82" s="379" t="s">
        <v>35</v>
      </c>
      <c r="D82" s="144"/>
      <c r="E82" s="145"/>
      <c r="F82" s="133">
        <f t="shared" si="9"/>
        <v>0</v>
      </c>
      <c r="G82" s="146"/>
      <c r="H82" s="145"/>
      <c r="I82" s="134">
        <f t="shared" si="10"/>
        <v>0</v>
      </c>
      <c r="J82" s="147">
        <f t="shared" si="11"/>
        <v>0</v>
      </c>
      <c r="K82" s="148"/>
      <c r="L82" s="145"/>
      <c r="M82" s="136">
        <f t="shared" si="12"/>
        <v>0</v>
      </c>
      <c r="N82" s="148"/>
      <c r="O82" s="145"/>
      <c r="P82" s="137">
        <f t="shared" si="13"/>
        <v>0</v>
      </c>
      <c r="Q82" s="138">
        <f t="shared" si="14"/>
        <v>0</v>
      </c>
    </row>
    <row r="83" spans="1:17" s="150" customFormat="1" x14ac:dyDescent="0.2">
      <c r="A83" s="389">
        <v>75</v>
      </c>
      <c r="B83" s="143" t="s">
        <v>138</v>
      </c>
      <c r="C83" s="379" t="s">
        <v>50</v>
      </c>
      <c r="D83" s="144"/>
      <c r="E83" s="145"/>
      <c r="F83" s="133">
        <f t="shared" si="9"/>
        <v>0</v>
      </c>
      <c r="G83" s="146"/>
      <c r="H83" s="145"/>
      <c r="I83" s="134">
        <f t="shared" si="10"/>
        <v>0</v>
      </c>
      <c r="J83" s="147">
        <f t="shared" si="11"/>
        <v>0</v>
      </c>
      <c r="K83" s="148"/>
      <c r="L83" s="145"/>
      <c r="M83" s="136">
        <f t="shared" si="12"/>
        <v>0</v>
      </c>
      <c r="N83" s="148"/>
      <c r="O83" s="145"/>
      <c r="P83" s="137">
        <f t="shared" si="13"/>
        <v>0</v>
      </c>
      <c r="Q83" s="138">
        <f t="shared" si="14"/>
        <v>0</v>
      </c>
    </row>
    <row r="84" spans="1:17" s="150" customFormat="1" x14ac:dyDescent="0.2">
      <c r="A84" s="389">
        <v>76</v>
      </c>
      <c r="B84" s="143" t="s">
        <v>139</v>
      </c>
      <c r="C84" s="379" t="s">
        <v>236</v>
      </c>
      <c r="D84" s="144"/>
      <c r="E84" s="145"/>
      <c r="F84" s="133">
        <f t="shared" si="9"/>
        <v>0</v>
      </c>
      <c r="G84" s="146"/>
      <c r="H84" s="145"/>
      <c r="I84" s="134">
        <f t="shared" si="10"/>
        <v>0</v>
      </c>
      <c r="J84" s="147">
        <f t="shared" si="11"/>
        <v>0</v>
      </c>
      <c r="K84" s="148"/>
      <c r="L84" s="145"/>
      <c r="M84" s="136">
        <f t="shared" si="12"/>
        <v>0</v>
      </c>
      <c r="N84" s="148"/>
      <c r="O84" s="145"/>
      <c r="P84" s="137">
        <f t="shared" si="13"/>
        <v>0</v>
      </c>
      <c r="Q84" s="138">
        <f t="shared" si="14"/>
        <v>0</v>
      </c>
    </row>
    <row r="85" spans="1:17" s="150" customFormat="1" x14ac:dyDescent="0.2">
      <c r="A85" s="389">
        <v>77</v>
      </c>
      <c r="B85" s="143" t="s">
        <v>140</v>
      </c>
      <c r="C85" s="326" t="s">
        <v>302</v>
      </c>
      <c r="D85" s="144"/>
      <c r="E85" s="145"/>
      <c r="F85" s="133">
        <f t="shared" si="9"/>
        <v>0</v>
      </c>
      <c r="G85" s="146"/>
      <c r="H85" s="145"/>
      <c r="I85" s="134">
        <f t="shared" si="10"/>
        <v>0</v>
      </c>
      <c r="J85" s="147">
        <f t="shared" si="11"/>
        <v>0</v>
      </c>
      <c r="K85" s="148"/>
      <c r="L85" s="145"/>
      <c r="M85" s="136">
        <f t="shared" si="12"/>
        <v>0</v>
      </c>
      <c r="N85" s="148"/>
      <c r="O85" s="145"/>
      <c r="P85" s="137">
        <f t="shared" si="13"/>
        <v>0</v>
      </c>
      <c r="Q85" s="138">
        <f t="shared" si="14"/>
        <v>0</v>
      </c>
    </row>
    <row r="86" spans="1:17" s="150" customFormat="1" x14ac:dyDescent="0.2">
      <c r="A86" s="389">
        <v>78</v>
      </c>
      <c r="B86" s="155" t="s">
        <v>141</v>
      </c>
      <c r="C86" s="326" t="s">
        <v>270</v>
      </c>
      <c r="D86" s="144"/>
      <c r="E86" s="145"/>
      <c r="F86" s="133">
        <f t="shared" si="9"/>
        <v>0</v>
      </c>
      <c r="G86" s="146"/>
      <c r="H86" s="145"/>
      <c r="I86" s="134">
        <f t="shared" si="10"/>
        <v>0</v>
      </c>
      <c r="J86" s="147">
        <f t="shared" si="11"/>
        <v>0</v>
      </c>
      <c r="K86" s="148"/>
      <c r="L86" s="145"/>
      <c r="M86" s="136">
        <f t="shared" si="12"/>
        <v>0</v>
      </c>
      <c r="N86" s="148"/>
      <c r="O86" s="145"/>
      <c r="P86" s="137">
        <f t="shared" si="13"/>
        <v>0</v>
      </c>
      <c r="Q86" s="138">
        <f t="shared" si="14"/>
        <v>0</v>
      </c>
    </row>
    <row r="87" spans="1:17" s="150" customFormat="1" ht="24" x14ac:dyDescent="0.2">
      <c r="A87" s="441">
        <v>79</v>
      </c>
      <c r="B87" s="594" t="s">
        <v>142</v>
      </c>
      <c r="C87" s="384" t="s">
        <v>258</v>
      </c>
      <c r="D87" s="144"/>
      <c r="E87" s="145"/>
      <c r="F87" s="133">
        <f t="shared" si="9"/>
        <v>0</v>
      </c>
      <c r="G87" s="146"/>
      <c r="H87" s="145"/>
      <c r="I87" s="134">
        <f t="shared" si="10"/>
        <v>0</v>
      </c>
      <c r="J87" s="147">
        <f t="shared" si="11"/>
        <v>0</v>
      </c>
      <c r="K87" s="148"/>
      <c r="L87" s="145"/>
      <c r="M87" s="136">
        <f t="shared" si="12"/>
        <v>0</v>
      </c>
      <c r="N87" s="148"/>
      <c r="O87" s="145"/>
      <c r="P87" s="137">
        <f t="shared" si="13"/>
        <v>0</v>
      </c>
      <c r="Q87" s="138">
        <f t="shared" si="14"/>
        <v>0</v>
      </c>
    </row>
    <row r="88" spans="1:17" s="150" customFormat="1" ht="36" x14ac:dyDescent="0.2">
      <c r="A88" s="441"/>
      <c r="B88" s="594"/>
      <c r="C88" s="326" t="s">
        <v>300</v>
      </c>
      <c r="D88" s="144"/>
      <c r="E88" s="145"/>
      <c r="F88" s="133">
        <f t="shared" si="9"/>
        <v>0</v>
      </c>
      <c r="G88" s="146"/>
      <c r="H88" s="145"/>
      <c r="I88" s="134">
        <f t="shared" si="10"/>
        <v>0</v>
      </c>
      <c r="J88" s="147">
        <f t="shared" si="11"/>
        <v>0</v>
      </c>
      <c r="K88" s="148"/>
      <c r="L88" s="145"/>
      <c r="M88" s="136">
        <f t="shared" si="12"/>
        <v>0</v>
      </c>
      <c r="N88" s="148"/>
      <c r="O88" s="145"/>
      <c r="P88" s="137">
        <f t="shared" si="13"/>
        <v>0</v>
      </c>
      <c r="Q88" s="138">
        <f t="shared" si="14"/>
        <v>0</v>
      </c>
    </row>
    <row r="89" spans="1:17" s="150" customFormat="1" ht="24" x14ac:dyDescent="0.2">
      <c r="A89" s="441"/>
      <c r="B89" s="594"/>
      <c r="C89" s="326" t="s">
        <v>259</v>
      </c>
      <c r="D89" s="144"/>
      <c r="E89" s="145"/>
      <c r="F89" s="133">
        <f t="shared" si="9"/>
        <v>0</v>
      </c>
      <c r="G89" s="146"/>
      <c r="H89" s="145"/>
      <c r="I89" s="134">
        <f t="shared" si="10"/>
        <v>0</v>
      </c>
      <c r="J89" s="147">
        <f t="shared" si="11"/>
        <v>0</v>
      </c>
      <c r="K89" s="148"/>
      <c r="L89" s="145"/>
      <c r="M89" s="136">
        <f t="shared" si="12"/>
        <v>0</v>
      </c>
      <c r="N89" s="148"/>
      <c r="O89" s="145"/>
      <c r="P89" s="137">
        <f t="shared" si="13"/>
        <v>0</v>
      </c>
      <c r="Q89" s="138">
        <f t="shared" si="14"/>
        <v>0</v>
      </c>
    </row>
    <row r="90" spans="1:17" s="150" customFormat="1" ht="36" x14ac:dyDescent="0.2">
      <c r="A90" s="441"/>
      <c r="B90" s="594"/>
      <c r="C90" s="327" t="s">
        <v>301</v>
      </c>
      <c r="D90" s="144"/>
      <c r="E90" s="145"/>
      <c r="F90" s="133">
        <f t="shared" si="9"/>
        <v>0</v>
      </c>
      <c r="G90" s="146"/>
      <c r="H90" s="145"/>
      <c r="I90" s="134">
        <f t="shared" si="10"/>
        <v>0</v>
      </c>
      <c r="J90" s="147">
        <f t="shared" si="11"/>
        <v>0</v>
      </c>
      <c r="K90" s="148"/>
      <c r="L90" s="145"/>
      <c r="M90" s="136">
        <f t="shared" si="12"/>
        <v>0</v>
      </c>
      <c r="N90" s="148"/>
      <c r="O90" s="145"/>
      <c r="P90" s="137">
        <f t="shared" si="13"/>
        <v>0</v>
      </c>
      <c r="Q90" s="138">
        <f t="shared" si="14"/>
        <v>0</v>
      </c>
    </row>
    <row r="91" spans="1:17" s="150" customFormat="1" ht="24" x14ac:dyDescent="0.2">
      <c r="A91" s="389">
        <v>80</v>
      </c>
      <c r="B91" s="152" t="s">
        <v>143</v>
      </c>
      <c r="C91" s="379" t="s">
        <v>49</v>
      </c>
      <c r="D91" s="144"/>
      <c r="E91" s="145"/>
      <c r="F91" s="133">
        <f t="shared" si="9"/>
        <v>0</v>
      </c>
      <c r="G91" s="146"/>
      <c r="H91" s="145"/>
      <c r="I91" s="134">
        <f t="shared" si="10"/>
        <v>0</v>
      </c>
      <c r="J91" s="147">
        <f t="shared" si="11"/>
        <v>0</v>
      </c>
      <c r="K91" s="148"/>
      <c r="L91" s="145"/>
      <c r="M91" s="136">
        <f t="shared" si="12"/>
        <v>0</v>
      </c>
      <c r="N91" s="148"/>
      <c r="O91" s="145"/>
      <c r="P91" s="137">
        <f t="shared" si="13"/>
        <v>0</v>
      </c>
      <c r="Q91" s="138">
        <f t="shared" si="14"/>
        <v>0</v>
      </c>
    </row>
    <row r="92" spans="1:17" s="150" customFormat="1" x14ac:dyDescent="0.2">
      <c r="A92" s="389">
        <v>81</v>
      </c>
      <c r="B92" s="143" t="s">
        <v>144</v>
      </c>
      <c r="C92" s="379" t="s">
        <v>145</v>
      </c>
      <c r="D92" s="144"/>
      <c r="E92" s="145"/>
      <c r="F92" s="133">
        <f t="shared" si="9"/>
        <v>0</v>
      </c>
      <c r="G92" s="146"/>
      <c r="H92" s="145"/>
      <c r="I92" s="134">
        <f t="shared" si="10"/>
        <v>0</v>
      </c>
      <c r="J92" s="147">
        <f t="shared" si="11"/>
        <v>0</v>
      </c>
      <c r="K92" s="148"/>
      <c r="L92" s="145"/>
      <c r="M92" s="136">
        <f t="shared" si="12"/>
        <v>0</v>
      </c>
      <c r="N92" s="148"/>
      <c r="O92" s="145"/>
      <c r="P92" s="137">
        <f t="shared" si="13"/>
        <v>0</v>
      </c>
      <c r="Q92" s="138">
        <f t="shared" si="14"/>
        <v>0</v>
      </c>
    </row>
    <row r="93" spans="1:17" s="150" customFormat="1" x14ac:dyDescent="0.2">
      <c r="A93" s="389">
        <v>82</v>
      </c>
      <c r="B93" s="152" t="s">
        <v>146</v>
      </c>
      <c r="C93" s="379" t="s">
        <v>147</v>
      </c>
      <c r="D93" s="144"/>
      <c r="E93" s="145"/>
      <c r="F93" s="133">
        <f t="shared" si="9"/>
        <v>0</v>
      </c>
      <c r="G93" s="146"/>
      <c r="H93" s="145"/>
      <c r="I93" s="134">
        <f t="shared" si="10"/>
        <v>0</v>
      </c>
      <c r="J93" s="147">
        <f t="shared" si="11"/>
        <v>0</v>
      </c>
      <c r="K93" s="148"/>
      <c r="L93" s="145"/>
      <c r="M93" s="136">
        <f t="shared" si="12"/>
        <v>0</v>
      </c>
      <c r="N93" s="148"/>
      <c r="O93" s="145"/>
      <c r="P93" s="137">
        <f t="shared" si="13"/>
        <v>0</v>
      </c>
      <c r="Q93" s="138">
        <f t="shared" si="14"/>
        <v>0</v>
      </c>
    </row>
    <row r="94" spans="1:17" s="150" customFormat="1" x14ac:dyDescent="0.2">
      <c r="A94" s="389">
        <v>83</v>
      </c>
      <c r="B94" s="143" t="s">
        <v>148</v>
      </c>
      <c r="C94" s="379" t="s">
        <v>27</v>
      </c>
      <c r="D94" s="144">
        <v>682256.61</v>
      </c>
      <c r="E94" s="145"/>
      <c r="F94" s="133">
        <f t="shared" si="9"/>
        <v>682256.61</v>
      </c>
      <c r="G94" s="146">
        <v>761497.59999999998</v>
      </c>
      <c r="H94" s="145"/>
      <c r="I94" s="134">
        <f t="shared" si="10"/>
        <v>761497.59999999998</v>
      </c>
      <c r="J94" s="147">
        <f t="shared" si="11"/>
        <v>1443754.21</v>
      </c>
      <c r="K94" s="148"/>
      <c r="L94" s="145"/>
      <c r="M94" s="136">
        <f t="shared" si="12"/>
        <v>0</v>
      </c>
      <c r="N94" s="148"/>
      <c r="O94" s="145"/>
      <c r="P94" s="137">
        <f t="shared" si="13"/>
        <v>0</v>
      </c>
      <c r="Q94" s="138">
        <f t="shared" si="14"/>
        <v>1443754.21</v>
      </c>
    </row>
    <row r="95" spans="1:17" s="150" customFormat="1" x14ac:dyDescent="0.2">
      <c r="A95" s="389">
        <v>84</v>
      </c>
      <c r="B95" s="143" t="s">
        <v>149</v>
      </c>
      <c r="C95" s="379" t="s">
        <v>12</v>
      </c>
      <c r="D95" s="144">
        <v>712131.01</v>
      </c>
      <c r="E95" s="145"/>
      <c r="F95" s="133">
        <f t="shared" si="9"/>
        <v>712131.01</v>
      </c>
      <c r="G95" s="146">
        <v>428431.35999999999</v>
      </c>
      <c r="H95" s="145"/>
      <c r="I95" s="134">
        <f t="shared" si="10"/>
        <v>428431.35999999999</v>
      </c>
      <c r="J95" s="147">
        <f t="shared" si="11"/>
        <v>1140562.3700000001</v>
      </c>
      <c r="K95" s="148"/>
      <c r="L95" s="145"/>
      <c r="M95" s="136">
        <f t="shared" si="12"/>
        <v>0</v>
      </c>
      <c r="N95" s="148"/>
      <c r="O95" s="145"/>
      <c r="P95" s="137">
        <f t="shared" si="13"/>
        <v>0</v>
      </c>
      <c r="Q95" s="138">
        <f t="shared" si="14"/>
        <v>1140562.3700000001</v>
      </c>
    </row>
    <row r="96" spans="1:17" s="150" customFormat="1" x14ac:dyDescent="0.2">
      <c r="A96" s="389">
        <v>85</v>
      </c>
      <c r="B96" s="143" t="s">
        <v>150</v>
      </c>
      <c r="C96" s="379" t="s">
        <v>26</v>
      </c>
      <c r="D96" s="144">
        <v>1990755.33</v>
      </c>
      <c r="E96" s="145"/>
      <c r="F96" s="133">
        <f t="shared" si="9"/>
        <v>1990755.33</v>
      </c>
      <c r="G96" s="146">
        <v>1984163.8400000001</v>
      </c>
      <c r="H96" s="145"/>
      <c r="I96" s="134">
        <f t="shared" si="10"/>
        <v>1984163.8400000001</v>
      </c>
      <c r="J96" s="147">
        <f t="shared" si="11"/>
        <v>3974919.17</v>
      </c>
      <c r="K96" s="148"/>
      <c r="L96" s="145"/>
      <c r="M96" s="136">
        <f t="shared" si="12"/>
        <v>0</v>
      </c>
      <c r="N96" s="148"/>
      <c r="O96" s="145"/>
      <c r="P96" s="137">
        <f t="shared" si="13"/>
        <v>0</v>
      </c>
      <c r="Q96" s="138">
        <f t="shared" si="14"/>
        <v>3974919.17</v>
      </c>
    </row>
    <row r="97" spans="1:17" s="150" customFormat="1" x14ac:dyDescent="0.2">
      <c r="A97" s="389">
        <v>86</v>
      </c>
      <c r="B97" s="143" t="s">
        <v>151</v>
      </c>
      <c r="C97" s="379" t="s">
        <v>43</v>
      </c>
      <c r="D97" s="144">
        <v>897352.29</v>
      </c>
      <c r="E97" s="145"/>
      <c r="F97" s="133">
        <f t="shared" si="9"/>
        <v>897352.29</v>
      </c>
      <c r="G97" s="146">
        <v>869672.95999999996</v>
      </c>
      <c r="H97" s="145"/>
      <c r="I97" s="134">
        <f t="shared" si="10"/>
        <v>869672.95999999996</v>
      </c>
      <c r="J97" s="147">
        <f t="shared" si="11"/>
        <v>1767025.25</v>
      </c>
      <c r="K97" s="148"/>
      <c r="L97" s="145"/>
      <c r="M97" s="136">
        <f t="shared" si="12"/>
        <v>0</v>
      </c>
      <c r="N97" s="148"/>
      <c r="O97" s="145"/>
      <c r="P97" s="137">
        <f t="shared" si="13"/>
        <v>0</v>
      </c>
      <c r="Q97" s="138">
        <f t="shared" si="14"/>
        <v>1767025.25</v>
      </c>
    </row>
    <row r="98" spans="1:17" s="150" customFormat="1" x14ac:dyDescent="0.2">
      <c r="A98" s="389">
        <v>87</v>
      </c>
      <c r="B98" s="143" t="s">
        <v>152</v>
      </c>
      <c r="C98" s="379" t="s">
        <v>32</v>
      </c>
      <c r="D98" s="144">
        <v>1041869.7</v>
      </c>
      <c r="E98" s="145"/>
      <c r="F98" s="133">
        <f t="shared" si="9"/>
        <v>1041869.7</v>
      </c>
      <c r="G98" s="146">
        <v>1708032</v>
      </c>
      <c r="H98" s="145"/>
      <c r="I98" s="134">
        <f t="shared" si="10"/>
        <v>1708032</v>
      </c>
      <c r="J98" s="147">
        <f t="shared" si="11"/>
        <v>2749901.7</v>
      </c>
      <c r="K98" s="148">
        <v>4792210.8</v>
      </c>
      <c r="L98" s="145"/>
      <c r="M98" s="136">
        <f t="shared" si="12"/>
        <v>4792210.8</v>
      </c>
      <c r="N98" s="148"/>
      <c r="O98" s="145"/>
      <c r="P98" s="137">
        <f t="shared" si="13"/>
        <v>0</v>
      </c>
      <c r="Q98" s="138">
        <f t="shared" si="14"/>
        <v>7542112.5</v>
      </c>
    </row>
    <row r="99" spans="1:17" s="150" customFormat="1" x14ac:dyDescent="0.2">
      <c r="A99" s="389">
        <v>88</v>
      </c>
      <c r="B99" s="143" t="s">
        <v>153</v>
      </c>
      <c r="C99" s="379" t="s">
        <v>28</v>
      </c>
      <c r="D99" s="144">
        <v>2846283.46</v>
      </c>
      <c r="E99" s="145"/>
      <c r="F99" s="133">
        <f t="shared" si="9"/>
        <v>2846283.46</v>
      </c>
      <c r="G99" s="146">
        <v>946534.40000000002</v>
      </c>
      <c r="H99" s="145"/>
      <c r="I99" s="134">
        <f t="shared" si="10"/>
        <v>946534.40000000002</v>
      </c>
      <c r="J99" s="147">
        <f t="shared" si="11"/>
        <v>3792817.86</v>
      </c>
      <c r="K99" s="148"/>
      <c r="L99" s="145"/>
      <c r="M99" s="136">
        <f t="shared" si="12"/>
        <v>0</v>
      </c>
      <c r="N99" s="148"/>
      <c r="O99" s="145"/>
      <c r="P99" s="137">
        <f t="shared" si="13"/>
        <v>0</v>
      </c>
      <c r="Q99" s="138">
        <f t="shared" si="14"/>
        <v>3792817.86</v>
      </c>
    </row>
    <row r="100" spans="1:17" s="150" customFormat="1" x14ac:dyDescent="0.2">
      <c r="A100" s="389">
        <v>89</v>
      </c>
      <c r="B100" s="143" t="s">
        <v>154</v>
      </c>
      <c r="C100" s="379" t="s">
        <v>29</v>
      </c>
      <c r="D100" s="144">
        <v>2105398.34</v>
      </c>
      <c r="E100" s="145"/>
      <c r="F100" s="133">
        <f t="shared" si="9"/>
        <v>2105398.34</v>
      </c>
      <c r="G100" s="146">
        <v>1137264.6399999999</v>
      </c>
      <c r="H100" s="145"/>
      <c r="I100" s="134">
        <f t="shared" si="10"/>
        <v>1137264.6399999999</v>
      </c>
      <c r="J100" s="147">
        <f t="shared" si="11"/>
        <v>3242662.9799999995</v>
      </c>
      <c r="K100" s="148"/>
      <c r="L100" s="145"/>
      <c r="M100" s="136">
        <f t="shared" si="12"/>
        <v>0</v>
      </c>
      <c r="N100" s="148"/>
      <c r="O100" s="145"/>
      <c r="P100" s="137">
        <f t="shared" si="13"/>
        <v>0</v>
      </c>
      <c r="Q100" s="138">
        <f t="shared" si="14"/>
        <v>3242662.9799999995</v>
      </c>
    </row>
    <row r="101" spans="1:17" s="150" customFormat="1" x14ac:dyDescent="0.2">
      <c r="A101" s="389">
        <v>90</v>
      </c>
      <c r="B101" s="152" t="s">
        <v>155</v>
      </c>
      <c r="C101" s="379" t="s">
        <v>14</v>
      </c>
      <c r="D101" s="144">
        <v>667319.41</v>
      </c>
      <c r="E101" s="145"/>
      <c r="F101" s="133">
        <f t="shared" si="9"/>
        <v>667319.41</v>
      </c>
      <c r="G101" s="146">
        <v>838359.04000000004</v>
      </c>
      <c r="H101" s="145"/>
      <c r="I101" s="134">
        <f t="shared" si="10"/>
        <v>838359.04000000004</v>
      </c>
      <c r="J101" s="147">
        <f t="shared" si="11"/>
        <v>1505678.4500000002</v>
      </c>
      <c r="K101" s="148">
        <v>6709095.1200000001</v>
      </c>
      <c r="L101" s="145"/>
      <c r="M101" s="136">
        <f t="shared" si="12"/>
        <v>6709095.1200000001</v>
      </c>
      <c r="N101" s="148"/>
      <c r="O101" s="145"/>
      <c r="P101" s="137">
        <f t="shared" si="13"/>
        <v>0</v>
      </c>
      <c r="Q101" s="138">
        <f t="shared" si="14"/>
        <v>8214773.5700000003</v>
      </c>
    </row>
    <row r="102" spans="1:17" s="150" customFormat="1" x14ac:dyDescent="0.2">
      <c r="A102" s="389">
        <v>91</v>
      </c>
      <c r="B102" s="143" t="s">
        <v>156</v>
      </c>
      <c r="C102" s="379" t="s">
        <v>30</v>
      </c>
      <c r="D102" s="144">
        <v>1081453.28</v>
      </c>
      <c r="E102" s="145"/>
      <c r="F102" s="133">
        <f t="shared" si="9"/>
        <v>1081453.28</v>
      </c>
      <c r="G102" s="146">
        <v>738723.83999999997</v>
      </c>
      <c r="H102" s="145"/>
      <c r="I102" s="134">
        <f t="shared" si="10"/>
        <v>738723.83999999997</v>
      </c>
      <c r="J102" s="147">
        <f t="shared" si="11"/>
        <v>1820177.12</v>
      </c>
      <c r="K102" s="148"/>
      <c r="L102" s="145"/>
      <c r="M102" s="136">
        <f t="shared" si="12"/>
        <v>0</v>
      </c>
      <c r="N102" s="148"/>
      <c r="O102" s="145"/>
      <c r="P102" s="137">
        <f t="shared" si="13"/>
        <v>0</v>
      </c>
      <c r="Q102" s="138">
        <f t="shared" si="14"/>
        <v>1820177.12</v>
      </c>
    </row>
    <row r="103" spans="1:17" s="150" customFormat="1" x14ac:dyDescent="0.2">
      <c r="A103" s="389">
        <v>92</v>
      </c>
      <c r="B103" s="143" t="s">
        <v>157</v>
      </c>
      <c r="C103" s="379" t="s">
        <v>15</v>
      </c>
      <c r="D103" s="144">
        <v>959715.1</v>
      </c>
      <c r="E103" s="145"/>
      <c r="F103" s="133">
        <f t="shared" si="9"/>
        <v>959715.1</v>
      </c>
      <c r="G103" s="146">
        <v>589271.04000000004</v>
      </c>
      <c r="H103" s="145"/>
      <c r="I103" s="134">
        <f t="shared" si="10"/>
        <v>589271.04000000004</v>
      </c>
      <c r="J103" s="147">
        <f t="shared" si="11"/>
        <v>1548986.1400000001</v>
      </c>
      <c r="K103" s="148">
        <v>4792210.8</v>
      </c>
      <c r="L103" s="145"/>
      <c r="M103" s="136">
        <f t="shared" si="12"/>
        <v>4792210.8</v>
      </c>
      <c r="N103" s="148"/>
      <c r="O103" s="145"/>
      <c r="P103" s="137">
        <f t="shared" si="13"/>
        <v>0</v>
      </c>
      <c r="Q103" s="138">
        <f t="shared" si="14"/>
        <v>6341196.9399999995</v>
      </c>
    </row>
    <row r="104" spans="1:17" s="150" customFormat="1" x14ac:dyDescent="0.2">
      <c r="A104" s="389">
        <v>93</v>
      </c>
      <c r="B104" s="152" t="s">
        <v>158</v>
      </c>
      <c r="C104" s="379" t="s">
        <v>13</v>
      </c>
      <c r="D104" s="144">
        <v>1248376.49</v>
      </c>
      <c r="E104" s="145"/>
      <c r="F104" s="133">
        <f t="shared" si="9"/>
        <v>1248376.49</v>
      </c>
      <c r="G104" s="146">
        <v>960768</v>
      </c>
      <c r="H104" s="145"/>
      <c r="I104" s="134">
        <f t="shared" si="10"/>
        <v>960768</v>
      </c>
      <c r="J104" s="147">
        <f t="shared" si="11"/>
        <v>2209144.4900000002</v>
      </c>
      <c r="K104" s="148">
        <v>7188316.2000000002</v>
      </c>
      <c r="L104" s="145"/>
      <c r="M104" s="136">
        <f t="shared" si="12"/>
        <v>7188316.2000000002</v>
      </c>
      <c r="N104" s="148"/>
      <c r="O104" s="145"/>
      <c r="P104" s="137">
        <f t="shared" si="13"/>
        <v>0</v>
      </c>
      <c r="Q104" s="138">
        <f t="shared" si="14"/>
        <v>9397460.6900000013</v>
      </c>
    </row>
    <row r="105" spans="1:17" s="150" customFormat="1" x14ac:dyDescent="0.2">
      <c r="A105" s="389">
        <v>94</v>
      </c>
      <c r="B105" s="143" t="s">
        <v>159</v>
      </c>
      <c r="C105" s="379" t="s">
        <v>31</v>
      </c>
      <c r="D105" s="144">
        <v>819305.42</v>
      </c>
      <c r="E105" s="145"/>
      <c r="F105" s="133">
        <f t="shared" si="9"/>
        <v>819305.42</v>
      </c>
      <c r="G105" s="146">
        <v>727336.95999999996</v>
      </c>
      <c r="H105" s="145"/>
      <c r="I105" s="134">
        <f t="shared" si="10"/>
        <v>727336.95999999996</v>
      </c>
      <c r="J105" s="147">
        <f t="shared" si="11"/>
        <v>1546642.38</v>
      </c>
      <c r="K105" s="148"/>
      <c r="L105" s="145"/>
      <c r="M105" s="136">
        <f t="shared" si="12"/>
        <v>0</v>
      </c>
      <c r="N105" s="148"/>
      <c r="O105" s="145"/>
      <c r="P105" s="137">
        <f t="shared" si="13"/>
        <v>0</v>
      </c>
      <c r="Q105" s="138">
        <f t="shared" si="14"/>
        <v>1546642.38</v>
      </c>
    </row>
    <row r="106" spans="1:17" s="150" customFormat="1" x14ac:dyDescent="0.2">
      <c r="A106" s="389">
        <v>95</v>
      </c>
      <c r="B106" s="152" t="s">
        <v>160</v>
      </c>
      <c r="C106" s="379" t="s">
        <v>53</v>
      </c>
      <c r="D106" s="144">
        <v>1132613.19</v>
      </c>
      <c r="E106" s="145"/>
      <c r="F106" s="133">
        <f t="shared" si="9"/>
        <v>1132613.19</v>
      </c>
      <c r="G106" s="146">
        <v>772884.47999999998</v>
      </c>
      <c r="H106" s="145"/>
      <c r="I106" s="134">
        <f t="shared" si="10"/>
        <v>772884.47999999998</v>
      </c>
      <c r="J106" s="147">
        <f t="shared" si="11"/>
        <v>1905497.67</v>
      </c>
      <c r="K106" s="148"/>
      <c r="L106" s="145"/>
      <c r="M106" s="136">
        <f t="shared" si="12"/>
        <v>0</v>
      </c>
      <c r="N106" s="148"/>
      <c r="O106" s="145"/>
      <c r="P106" s="137">
        <f t="shared" si="13"/>
        <v>0</v>
      </c>
      <c r="Q106" s="138">
        <f t="shared" si="14"/>
        <v>1905497.67</v>
      </c>
    </row>
    <row r="107" spans="1:17" s="150" customFormat="1" x14ac:dyDescent="0.2">
      <c r="A107" s="389">
        <v>96</v>
      </c>
      <c r="B107" s="152" t="s">
        <v>161</v>
      </c>
      <c r="C107" s="379" t="s">
        <v>33</v>
      </c>
      <c r="D107" s="144">
        <v>2059839.88</v>
      </c>
      <c r="E107" s="145"/>
      <c r="F107" s="133">
        <f t="shared" si="9"/>
        <v>2059839.88</v>
      </c>
      <c r="G107" s="146">
        <v>1528688.6399999999</v>
      </c>
      <c r="H107" s="145"/>
      <c r="I107" s="134">
        <f t="shared" si="10"/>
        <v>1528688.6399999999</v>
      </c>
      <c r="J107" s="147">
        <f t="shared" si="11"/>
        <v>3588528.5199999996</v>
      </c>
      <c r="K107" s="148">
        <v>9584421.5999999996</v>
      </c>
      <c r="L107" s="145"/>
      <c r="M107" s="136">
        <f t="shared" si="12"/>
        <v>9584421.5999999996</v>
      </c>
      <c r="N107" s="148"/>
      <c r="O107" s="145"/>
      <c r="P107" s="137">
        <f t="shared" si="13"/>
        <v>0</v>
      </c>
      <c r="Q107" s="138">
        <f t="shared" si="14"/>
        <v>13172950.119999999</v>
      </c>
    </row>
    <row r="108" spans="1:17" s="150" customFormat="1" x14ac:dyDescent="0.2">
      <c r="A108" s="389">
        <v>97</v>
      </c>
      <c r="B108" s="143" t="s">
        <v>162</v>
      </c>
      <c r="C108" s="379" t="s">
        <v>225</v>
      </c>
      <c r="D108" s="144">
        <v>977639.74</v>
      </c>
      <c r="E108" s="145"/>
      <c r="F108" s="133">
        <f t="shared" si="9"/>
        <v>977639.74</v>
      </c>
      <c r="G108" s="146">
        <v>946534.40000000002</v>
      </c>
      <c r="H108" s="145"/>
      <c r="I108" s="134">
        <f t="shared" si="10"/>
        <v>946534.40000000002</v>
      </c>
      <c r="J108" s="147">
        <f t="shared" si="11"/>
        <v>1924174.1400000001</v>
      </c>
      <c r="K108" s="148"/>
      <c r="L108" s="145"/>
      <c r="M108" s="136">
        <f t="shared" si="12"/>
        <v>0</v>
      </c>
      <c r="N108" s="148"/>
      <c r="O108" s="145"/>
      <c r="P108" s="137">
        <f t="shared" si="13"/>
        <v>0</v>
      </c>
      <c r="Q108" s="138">
        <f t="shared" si="14"/>
        <v>1924174.1400000001</v>
      </c>
    </row>
    <row r="109" spans="1:17" s="150" customFormat="1" x14ac:dyDescent="0.2">
      <c r="A109" s="389">
        <v>98</v>
      </c>
      <c r="B109" s="143" t="s">
        <v>163</v>
      </c>
      <c r="C109" s="379" t="s">
        <v>164</v>
      </c>
      <c r="D109" s="144"/>
      <c r="E109" s="145"/>
      <c r="F109" s="133">
        <f t="shared" si="9"/>
        <v>0</v>
      </c>
      <c r="G109" s="146"/>
      <c r="H109" s="145"/>
      <c r="I109" s="134">
        <f t="shared" si="10"/>
        <v>0</v>
      </c>
      <c r="J109" s="147">
        <f t="shared" si="11"/>
        <v>0</v>
      </c>
      <c r="K109" s="148"/>
      <c r="L109" s="145"/>
      <c r="M109" s="136">
        <f t="shared" si="12"/>
        <v>0</v>
      </c>
      <c r="N109" s="148"/>
      <c r="O109" s="145"/>
      <c r="P109" s="137">
        <f t="shared" si="13"/>
        <v>0</v>
      </c>
      <c r="Q109" s="138">
        <f t="shared" si="14"/>
        <v>0</v>
      </c>
    </row>
    <row r="110" spans="1:17" s="150" customFormat="1" x14ac:dyDescent="0.2">
      <c r="A110" s="389">
        <v>99</v>
      </c>
      <c r="B110" s="143" t="s">
        <v>165</v>
      </c>
      <c r="C110" s="379" t="s">
        <v>166</v>
      </c>
      <c r="D110" s="144"/>
      <c r="E110" s="145"/>
      <c r="F110" s="133">
        <f t="shared" si="9"/>
        <v>0</v>
      </c>
      <c r="G110" s="146"/>
      <c r="H110" s="145"/>
      <c r="I110" s="134">
        <f t="shared" si="10"/>
        <v>0</v>
      </c>
      <c r="J110" s="147">
        <f t="shared" si="11"/>
        <v>0</v>
      </c>
      <c r="K110" s="148"/>
      <c r="L110" s="145"/>
      <c r="M110" s="136">
        <f t="shared" si="12"/>
        <v>0</v>
      </c>
      <c r="N110" s="148"/>
      <c r="O110" s="145"/>
      <c r="P110" s="137">
        <f t="shared" si="13"/>
        <v>0</v>
      </c>
      <c r="Q110" s="138">
        <f t="shared" si="14"/>
        <v>0</v>
      </c>
    </row>
    <row r="111" spans="1:17" s="150" customFormat="1" x14ac:dyDescent="0.2">
      <c r="A111" s="389">
        <v>100</v>
      </c>
      <c r="B111" s="152" t="s">
        <v>167</v>
      </c>
      <c r="C111" s="379" t="s">
        <v>168</v>
      </c>
      <c r="D111" s="144"/>
      <c r="E111" s="145"/>
      <c r="F111" s="133">
        <f t="shared" si="9"/>
        <v>0</v>
      </c>
      <c r="G111" s="146"/>
      <c r="H111" s="145"/>
      <c r="I111" s="134">
        <f t="shared" si="10"/>
        <v>0</v>
      </c>
      <c r="J111" s="147">
        <f t="shared" si="11"/>
        <v>0</v>
      </c>
      <c r="K111" s="148"/>
      <c r="L111" s="145"/>
      <c r="M111" s="136">
        <f t="shared" si="12"/>
        <v>0</v>
      </c>
      <c r="N111" s="148"/>
      <c r="O111" s="145"/>
      <c r="P111" s="137">
        <f t="shared" si="13"/>
        <v>0</v>
      </c>
      <c r="Q111" s="138">
        <f t="shared" si="14"/>
        <v>0</v>
      </c>
    </row>
    <row r="112" spans="1:17" s="150" customFormat="1" x14ac:dyDescent="0.2">
      <c r="A112" s="389">
        <v>101</v>
      </c>
      <c r="B112" s="143" t="s">
        <v>169</v>
      </c>
      <c r="C112" s="379" t="s">
        <v>170</v>
      </c>
      <c r="D112" s="144"/>
      <c r="E112" s="145"/>
      <c r="F112" s="133">
        <f t="shared" si="9"/>
        <v>0</v>
      </c>
      <c r="G112" s="146"/>
      <c r="H112" s="145"/>
      <c r="I112" s="134">
        <f t="shared" si="10"/>
        <v>0</v>
      </c>
      <c r="J112" s="147">
        <f t="shared" si="11"/>
        <v>0</v>
      </c>
      <c r="K112" s="148"/>
      <c r="L112" s="145"/>
      <c r="M112" s="136">
        <f t="shared" si="12"/>
        <v>0</v>
      </c>
      <c r="N112" s="148"/>
      <c r="O112" s="145"/>
      <c r="P112" s="137">
        <f t="shared" si="13"/>
        <v>0</v>
      </c>
      <c r="Q112" s="138">
        <f t="shared" si="14"/>
        <v>0</v>
      </c>
    </row>
    <row r="113" spans="1:17" s="150" customFormat="1" ht="15.75" customHeight="1" x14ac:dyDescent="0.2">
      <c r="A113" s="389">
        <v>102</v>
      </c>
      <c r="B113" s="143" t="s">
        <v>171</v>
      </c>
      <c r="C113" s="379" t="s">
        <v>172</v>
      </c>
      <c r="D113" s="144"/>
      <c r="E113" s="145"/>
      <c r="F113" s="133">
        <f t="shared" si="9"/>
        <v>0</v>
      </c>
      <c r="G113" s="146"/>
      <c r="H113" s="145"/>
      <c r="I113" s="134">
        <f t="shared" si="10"/>
        <v>0</v>
      </c>
      <c r="J113" s="147">
        <f t="shared" si="11"/>
        <v>0</v>
      </c>
      <c r="K113" s="148"/>
      <c r="L113" s="145"/>
      <c r="M113" s="136">
        <f t="shared" si="12"/>
        <v>0</v>
      </c>
      <c r="N113" s="148"/>
      <c r="O113" s="145"/>
      <c r="P113" s="137">
        <f t="shared" si="13"/>
        <v>0</v>
      </c>
      <c r="Q113" s="138">
        <f t="shared" si="14"/>
        <v>0</v>
      </c>
    </row>
    <row r="114" spans="1:17" s="150" customFormat="1" x14ac:dyDescent="0.2">
      <c r="A114" s="389">
        <v>103</v>
      </c>
      <c r="B114" s="143" t="s">
        <v>173</v>
      </c>
      <c r="C114" s="379" t="s">
        <v>174</v>
      </c>
      <c r="D114" s="144"/>
      <c r="E114" s="145"/>
      <c r="F114" s="133">
        <f t="shared" si="9"/>
        <v>0</v>
      </c>
      <c r="G114" s="146"/>
      <c r="H114" s="145"/>
      <c r="I114" s="134">
        <f t="shared" si="10"/>
        <v>0</v>
      </c>
      <c r="J114" s="147">
        <f t="shared" si="11"/>
        <v>0</v>
      </c>
      <c r="K114" s="148"/>
      <c r="L114" s="145"/>
      <c r="M114" s="136">
        <f t="shared" si="12"/>
        <v>0</v>
      </c>
      <c r="N114" s="148"/>
      <c r="O114" s="145"/>
      <c r="P114" s="137">
        <f t="shared" si="13"/>
        <v>0</v>
      </c>
      <c r="Q114" s="138">
        <f t="shared" si="14"/>
        <v>0</v>
      </c>
    </row>
    <row r="115" spans="1:17" s="150" customFormat="1" x14ac:dyDescent="0.2">
      <c r="A115" s="389">
        <v>104</v>
      </c>
      <c r="B115" s="152" t="s">
        <v>175</v>
      </c>
      <c r="C115" s="379" t="s">
        <v>176</v>
      </c>
      <c r="D115" s="144"/>
      <c r="E115" s="145"/>
      <c r="F115" s="133">
        <f t="shared" si="9"/>
        <v>0</v>
      </c>
      <c r="G115" s="146"/>
      <c r="H115" s="145"/>
      <c r="I115" s="134">
        <f t="shared" si="10"/>
        <v>0</v>
      </c>
      <c r="J115" s="147">
        <f t="shared" si="11"/>
        <v>0</v>
      </c>
      <c r="K115" s="148"/>
      <c r="L115" s="145"/>
      <c r="M115" s="136">
        <f t="shared" si="12"/>
        <v>0</v>
      </c>
      <c r="N115" s="148"/>
      <c r="O115" s="145"/>
      <c r="P115" s="137">
        <f t="shared" si="13"/>
        <v>0</v>
      </c>
      <c r="Q115" s="138">
        <f t="shared" si="14"/>
        <v>0</v>
      </c>
    </row>
    <row r="116" spans="1:17" s="150" customFormat="1" x14ac:dyDescent="0.2">
      <c r="A116" s="389">
        <v>105</v>
      </c>
      <c r="B116" s="152" t="s">
        <v>177</v>
      </c>
      <c r="C116" s="379" t="s">
        <v>178</v>
      </c>
      <c r="D116" s="144"/>
      <c r="E116" s="145"/>
      <c r="F116" s="133">
        <f t="shared" si="9"/>
        <v>0</v>
      </c>
      <c r="G116" s="146"/>
      <c r="H116" s="145"/>
      <c r="I116" s="134">
        <f t="shared" si="10"/>
        <v>0</v>
      </c>
      <c r="J116" s="147">
        <f t="shared" si="11"/>
        <v>0</v>
      </c>
      <c r="K116" s="148"/>
      <c r="L116" s="145"/>
      <c r="M116" s="136">
        <f t="shared" si="12"/>
        <v>0</v>
      </c>
      <c r="N116" s="148"/>
      <c r="O116" s="145"/>
      <c r="P116" s="137">
        <f t="shared" si="13"/>
        <v>0</v>
      </c>
      <c r="Q116" s="138">
        <f t="shared" si="14"/>
        <v>0</v>
      </c>
    </row>
    <row r="117" spans="1:17" s="150" customFormat="1" x14ac:dyDescent="0.2">
      <c r="A117" s="389">
        <v>106</v>
      </c>
      <c r="B117" s="143" t="s">
        <v>179</v>
      </c>
      <c r="C117" s="379" t="s">
        <v>180</v>
      </c>
      <c r="D117" s="144"/>
      <c r="E117" s="145"/>
      <c r="F117" s="133">
        <f t="shared" si="9"/>
        <v>0</v>
      </c>
      <c r="G117" s="146"/>
      <c r="H117" s="145"/>
      <c r="I117" s="134">
        <f t="shared" si="10"/>
        <v>0</v>
      </c>
      <c r="J117" s="147">
        <f t="shared" si="11"/>
        <v>0</v>
      </c>
      <c r="K117" s="148"/>
      <c r="L117" s="145"/>
      <c r="M117" s="136">
        <f t="shared" si="12"/>
        <v>0</v>
      </c>
      <c r="N117" s="148"/>
      <c r="O117" s="145"/>
      <c r="P117" s="137">
        <f t="shared" si="13"/>
        <v>0</v>
      </c>
      <c r="Q117" s="138">
        <f t="shared" si="14"/>
        <v>0</v>
      </c>
    </row>
    <row r="118" spans="1:17" s="150" customFormat="1" x14ac:dyDescent="0.2">
      <c r="A118" s="389">
        <v>107</v>
      </c>
      <c r="B118" s="143" t="s">
        <v>181</v>
      </c>
      <c r="C118" s="379" t="s">
        <v>182</v>
      </c>
      <c r="D118" s="144"/>
      <c r="E118" s="145"/>
      <c r="F118" s="133">
        <f t="shared" si="9"/>
        <v>0</v>
      </c>
      <c r="G118" s="146"/>
      <c r="H118" s="145"/>
      <c r="I118" s="134">
        <f t="shared" si="10"/>
        <v>0</v>
      </c>
      <c r="J118" s="147">
        <f t="shared" si="11"/>
        <v>0</v>
      </c>
      <c r="K118" s="148"/>
      <c r="L118" s="145"/>
      <c r="M118" s="136">
        <f t="shared" si="12"/>
        <v>0</v>
      </c>
      <c r="N118" s="148"/>
      <c r="O118" s="145"/>
      <c r="P118" s="137">
        <f t="shared" si="13"/>
        <v>0</v>
      </c>
      <c r="Q118" s="138">
        <f t="shared" si="14"/>
        <v>0</v>
      </c>
    </row>
    <row r="119" spans="1:17" s="150" customFormat="1" x14ac:dyDescent="0.2">
      <c r="A119" s="389">
        <v>108</v>
      </c>
      <c r="B119" s="143" t="s">
        <v>183</v>
      </c>
      <c r="C119" s="379" t="s">
        <v>184</v>
      </c>
      <c r="D119" s="144"/>
      <c r="E119" s="145"/>
      <c r="F119" s="133">
        <f t="shared" si="9"/>
        <v>0</v>
      </c>
      <c r="G119" s="146"/>
      <c r="H119" s="145"/>
      <c r="I119" s="134">
        <f t="shared" si="10"/>
        <v>0</v>
      </c>
      <c r="J119" s="147">
        <f t="shared" si="11"/>
        <v>0</v>
      </c>
      <c r="K119" s="148"/>
      <c r="L119" s="145"/>
      <c r="M119" s="136">
        <f t="shared" si="12"/>
        <v>0</v>
      </c>
      <c r="N119" s="148"/>
      <c r="O119" s="145"/>
      <c r="P119" s="137">
        <f t="shared" si="13"/>
        <v>0</v>
      </c>
      <c r="Q119" s="138">
        <f t="shared" si="14"/>
        <v>0</v>
      </c>
    </row>
    <row r="120" spans="1:17" s="150" customFormat="1" x14ac:dyDescent="0.2">
      <c r="A120" s="389">
        <v>109</v>
      </c>
      <c r="B120" s="153" t="s">
        <v>185</v>
      </c>
      <c r="C120" s="326" t="s">
        <v>273</v>
      </c>
      <c r="D120" s="144"/>
      <c r="E120" s="145"/>
      <c r="F120" s="133">
        <f t="shared" si="9"/>
        <v>0</v>
      </c>
      <c r="G120" s="146"/>
      <c r="H120" s="145"/>
      <c r="I120" s="134">
        <f t="shared" si="10"/>
        <v>0</v>
      </c>
      <c r="J120" s="147">
        <f t="shared" si="11"/>
        <v>0</v>
      </c>
      <c r="K120" s="148"/>
      <c r="L120" s="145"/>
      <c r="M120" s="136">
        <f t="shared" si="12"/>
        <v>0</v>
      </c>
      <c r="N120" s="148"/>
      <c r="O120" s="145"/>
      <c r="P120" s="137">
        <f t="shared" si="13"/>
        <v>0</v>
      </c>
      <c r="Q120" s="138">
        <f t="shared" si="14"/>
        <v>0</v>
      </c>
    </row>
    <row r="121" spans="1:17" s="150" customFormat="1" x14ac:dyDescent="0.2">
      <c r="A121" s="389">
        <v>110</v>
      </c>
      <c r="B121" s="152" t="s">
        <v>186</v>
      </c>
      <c r="C121" s="379" t="s">
        <v>260</v>
      </c>
      <c r="D121" s="144"/>
      <c r="E121" s="145"/>
      <c r="F121" s="133">
        <f t="shared" si="9"/>
        <v>0</v>
      </c>
      <c r="G121" s="146"/>
      <c r="H121" s="145"/>
      <c r="I121" s="134">
        <f t="shared" si="10"/>
        <v>0</v>
      </c>
      <c r="J121" s="147">
        <f t="shared" si="11"/>
        <v>0</v>
      </c>
      <c r="K121" s="148"/>
      <c r="L121" s="145"/>
      <c r="M121" s="136">
        <f t="shared" si="12"/>
        <v>0</v>
      </c>
      <c r="N121" s="148"/>
      <c r="O121" s="145"/>
      <c r="P121" s="137">
        <f t="shared" si="13"/>
        <v>0</v>
      </c>
      <c r="Q121" s="138">
        <f t="shared" si="14"/>
        <v>0</v>
      </c>
    </row>
    <row r="122" spans="1:17" s="150" customFormat="1" x14ac:dyDescent="0.2">
      <c r="A122" s="389">
        <v>111</v>
      </c>
      <c r="B122" s="152" t="s">
        <v>187</v>
      </c>
      <c r="C122" s="326" t="s">
        <v>316</v>
      </c>
      <c r="D122" s="144"/>
      <c r="E122" s="145"/>
      <c r="F122" s="133">
        <f t="shared" si="9"/>
        <v>0</v>
      </c>
      <c r="G122" s="146"/>
      <c r="H122" s="145"/>
      <c r="I122" s="134">
        <f t="shared" si="10"/>
        <v>0</v>
      </c>
      <c r="J122" s="147">
        <f t="shared" si="11"/>
        <v>0</v>
      </c>
      <c r="K122" s="148"/>
      <c r="L122" s="145"/>
      <c r="M122" s="136">
        <f t="shared" si="12"/>
        <v>0</v>
      </c>
      <c r="N122" s="148"/>
      <c r="O122" s="145"/>
      <c r="P122" s="137">
        <f t="shared" si="13"/>
        <v>0</v>
      </c>
      <c r="Q122" s="138">
        <f t="shared" si="14"/>
        <v>0</v>
      </c>
    </row>
    <row r="123" spans="1:17" s="150" customFormat="1" x14ac:dyDescent="0.2">
      <c r="A123" s="389">
        <v>112</v>
      </c>
      <c r="B123" s="152" t="s">
        <v>188</v>
      </c>
      <c r="C123" s="379" t="s">
        <v>189</v>
      </c>
      <c r="D123" s="144"/>
      <c r="E123" s="145"/>
      <c r="F123" s="133">
        <f t="shared" si="9"/>
        <v>0</v>
      </c>
      <c r="G123" s="146"/>
      <c r="H123" s="145"/>
      <c r="I123" s="134">
        <f t="shared" si="10"/>
        <v>0</v>
      </c>
      <c r="J123" s="147">
        <f t="shared" si="11"/>
        <v>0</v>
      </c>
      <c r="K123" s="148"/>
      <c r="L123" s="145"/>
      <c r="M123" s="136">
        <f t="shared" si="12"/>
        <v>0</v>
      </c>
      <c r="N123" s="148"/>
      <c r="O123" s="145"/>
      <c r="P123" s="137">
        <f t="shared" si="13"/>
        <v>0</v>
      </c>
      <c r="Q123" s="138">
        <f t="shared" si="14"/>
        <v>0</v>
      </c>
    </row>
    <row r="124" spans="1:17" s="150" customFormat="1" x14ac:dyDescent="0.2">
      <c r="A124" s="389">
        <v>113</v>
      </c>
      <c r="B124" s="156" t="s">
        <v>190</v>
      </c>
      <c r="C124" s="34" t="s">
        <v>322</v>
      </c>
      <c r="D124" s="144"/>
      <c r="E124" s="145"/>
      <c r="F124" s="133">
        <f t="shared" si="9"/>
        <v>0</v>
      </c>
      <c r="G124" s="146"/>
      <c r="H124" s="145"/>
      <c r="I124" s="134">
        <f t="shared" si="10"/>
        <v>0</v>
      </c>
      <c r="J124" s="147">
        <f t="shared" si="11"/>
        <v>0</v>
      </c>
      <c r="K124" s="148"/>
      <c r="L124" s="145"/>
      <c r="M124" s="136">
        <f t="shared" si="12"/>
        <v>0</v>
      </c>
      <c r="N124" s="148"/>
      <c r="O124" s="145"/>
      <c r="P124" s="137">
        <f t="shared" si="13"/>
        <v>0</v>
      </c>
      <c r="Q124" s="138">
        <f t="shared" si="14"/>
        <v>0</v>
      </c>
    </row>
    <row r="125" spans="1:17" s="150" customFormat="1" x14ac:dyDescent="0.2">
      <c r="A125" s="389">
        <v>114</v>
      </c>
      <c r="B125" s="143" t="s">
        <v>191</v>
      </c>
      <c r="C125" s="379" t="s">
        <v>192</v>
      </c>
      <c r="D125" s="144"/>
      <c r="E125" s="145"/>
      <c r="F125" s="133">
        <f t="shared" si="9"/>
        <v>0</v>
      </c>
      <c r="G125" s="146"/>
      <c r="H125" s="145"/>
      <c r="I125" s="134">
        <f t="shared" si="10"/>
        <v>0</v>
      </c>
      <c r="J125" s="147">
        <f t="shared" si="11"/>
        <v>0</v>
      </c>
      <c r="K125" s="148"/>
      <c r="L125" s="145"/>
      <c r="M125" s="136">
        <f t="shared" si="12"/>
        <v>0</v>
      </c>
      <c r="N125" s="148"/>
      <c r="O125" s="145"/>
      <c r="P125" s="137">
        <f t="shared" si="13"/>
        <v>0</v>
      </c>
      <c r="Q125" s="138">
        <f t="shared" si="14"/>
        <v>0</v>
      </c>
    </row>
    <row r="126" spans="1:17" s="150" customFormat="1" x14ac:dyDescent="0.2">
      <c r="A126" s="389">
        <v>115</v>
      </c>
      <c r="B126" s="152" t="s">
        <v>193</v>
      </c>
      <c r="C126" s="383" t="s">
        <v>317</v>
      </c>
      <c r="D126" s="144"/>
      <c r="E126" s="145"/>
      <c r="F126" s="133">
        <f t="shared" si="9"/>
        <v>0</v>
      </c>
      <c r="G126" s="146"/>
      <c r="H126" s="145"/>
      <c r="I126" s="134">
        <f t="shared" si="10"/>
        <v>0</v>
      </c>
      <c r="J126" s="147">
        <f t="shared" si="11"/>
        <v>0</v>
      </c>
      <c r="K126" s="148"/>
      <c r="L126" s="145"/>
      <c r="M126" s="136">
        <f t="shared" si="12"/>
        <v>0</v>
      </c>
      <c r="N126" s="148"/>
      <c r="O126" s="145"/>
      <c r="P126" s="137">
        <f t="shared" si="13"/>
        <v>0</v>
      </c>
      <c r="Q126" s="138">
        <f t="shared" si="14"/>
        <v>0</v>
      </c>
    </row>
    <row r="127" spans="1:17" s="150" customFormat="1" x14ac:dyDescent="0.2">
      <c r="A127" s="389">
        <v>116</v>
      </c>
      <c r="B127" s="143" t="s">
        <v>194</v>
      </c>
      <c r="C127" s="379" t="s">
        <v>231</v>
      </c>
      <c r="D127" s="144"/>
      <c r="E127" s="145"/>
      <c r="F127" s="133">
        <f t="shared" si="9"/>
        <v>0</v>
      </c>
      <c r="G127" s="146"/>
      <c r="H127" s="145"/>
      <c r="I127" s="134">
        <f t="shared" si="10"/>
        <v>0</v>
      </c>
      <c r="J127" s="147">
        <f t="shared" si="11"/>
        <v>0</v>
      </c>
      <c r="K127" s="148"/>
      <c r="L127" s="145"/>
      <c r="M127" s="136">
        <f t="shared" si="12"/>
        <v>0</v>
      </c>
      <c r="N127" s="148"/>
      <c r="O127" s="145"/>
      <c r="P127" s="137">
        <f t="shared" si="13"/>
        <v>0</v>
      </c>
      <c r="Q127" s="138">
        <f t="shared" si="14"/>
        <v>0</v>
      </c>
    </row>
    <row r="128" spans="1:17" s="150" customFormat="1" x14ac:dyDescent="0.2">
      <c r="A128" s="389">
        <v>117</v>
      </c>
      <c r="B128" s="152" t="s">
        <v>195</v>
      </c>
      <c r="C128" s="379" t="s">
        <v>196</v>
      </c>
      <c r="D128" s="144"/>
      <c r="E128" s="145"/>
      <c r="F128" s="133">
        <f t="shared" si="9"/>
        <v>0</v>
      </c>
      <c r="G128" s="146"/>
      <c r="H128" s="145"/>
      <c r="I128" s="134">
        <f t="shared" si="10"/>
        <v>0</v>
      </c>
      <c r="J128" s="147">
        <f t="shared" si="11"/>
        <v>0</v>
      </c>
      <c r="K128" s="148"/>
      <c r="L128" s="145"/>
      <c r="M128" s="136">
        <f t="shared" si="12"/>
        <v>0</v>
      </c>
      <c r="N128" s="148"/>
      <c r="O128" s="145"/>
      <c r="P128" s="137">
        <f t="shared" si="13"/>
        <v>0</v>
      </c>
      <c r="Q128" s="138">
        <f t="shared" si="14"/>
        <v>0</v>
      </c>
    </row>
    <row r="129" spans="1:17" s="150" customFormat="1" x14ac:dyDescent="0.2">
      <c r="A129" s="389">
        <v>118</v>
      </c>
      <c r="B129" s="152" t="s">
        <v>197</v>
      </c>
      <c r="C129" s="379" t="s">
        <v>40</v>
      </c>
      <c r="D129" s="144"/>
      <c r="E129" s="145"/>
      <c r="F129" s="133">
        <f t="shared" si="9"/>
        <v>0</v>
      </c>
      <c r="G129" s="146"/>
      <c r="H129" s="145"/>
      <c r="I129" s="134">
        <f t="shared" si="10"/>
        <v>0</v>
      </c>
      <c r="J129" s="147">
        <f t="shared" si="11"/>
        <v>0</v>
      </c>
      <c r="K129" s="148"/>
      <c r="L129" s="145"/>
      <c r="M129" s="136">
        <f t="shared" si="12"/>
        <v>0</v>
      </c>
      <c r="N129" s="148"/>
      <c r="O129" s="145"/>
      <c r="P129" s="137">
        <f t="shared" si="13"/>
        <v>0</v>
      </c>
      <c r="Q129" s="138">
        <f t="shared" si="14"/>
        <v>0</v>
      </c>
    </row>
    <row r="130" spans="1:17" s="150" customFormat="1" x14ac:dyDescent="0.2">
      <c r="A130" s="389">
        <v>119</v>
      </c>
      <c r="B130" s="143" t="s">
        <v>198</v>
      </c>
      <c r="C130" s="379" t="s">
        <v>46</v>
      </c>
      <c r="D130" s="144"/>
      <c r="E130" s="145"/>
      <c r="F130" s="133">
        <f t="shared" si="9"/>
        <v>0</v>
      </c>
      <c r="G130" s="146"/>
      <c r="H130" s="145"/>
      <c r="I130" s="134">
        <f t="shared" si="10"/>
        <v>0</v>
      </c>
      <c r="J130" s="147">
        <f t="shared" si="11"/>
        <v>0</v>
      </c>
      <c r="K130" s="148"/>
      <c r="L130" s="145"/>
      <c r="M130" s="136">
        <f t="shared" si="12"/>
        <v>0</v>
      </c>
      <c r="N130" s="148"/>
      <c r="O130" s="145"/>
      <c r="P130" s="137">
        <f t="shared" si="13"/>
        <v>0</v>
      </c>
      <c r="Q130" s="138">
        <f t="shared" si="14"/>
        <v>0</v>
      </c>
    </row>
    <row r="131" spans="1:17" s="150" customFormat="1" x14ac:dyDescent="0.2">
      <c r="A131" s="389">
        <v>120</v>
      </c>
      <c r="B131" s="152" t="s">
        <v>199</v>
      </c>
      <c r="C131" s="379" t="s">
        <v>233</v>
      </c>
      <c r="D131" s="144"/>
      <c r="E131" s="145"/>
      <c r="F131" s="133">
        <f t="shared" ref="F131:F144" si="15">SUM(D131:E131)</f>
        <v>0</v>
      </c>
      <c r="G131" s="146"/>
      <c r="H131" s="145"/>
      <c r="I131" s="134">
        <f t="shared" ref="I131:I144" si="16">SUM(G131:H131)</f>
        <v>0</v>
      </c>
      <c r="J131" s="147">
        <f t="shared" ref="J131:J144" si="17">F131+I131</f>
        <v>0</v>
      </c>
      <c r="K131" s="148"/>
      <c r="L131" s="145"/>
      <c r="M131" s="136">
        <f t="shared" ref="M131:M144" si="18">SUM(K131:L131)</f>
        <v>0</v>
      </c>
      <c r="N131" s="148"/>
      <c r="O131" s="145"/>
      <c r="P131" s="137">
        <f t="shared" ref="P131:P144" si="19">SUM(N131:O131)</f>
        <v>0</v>
      </c>
      <c r="Q131" s="138">
        <f t="shared" ref="Q131:Q144" si="20">J131+M131+P131</f>
        <v>0</v>
      </c>
    </row>
    <row r="132" spans="1:17" s="150" customFormat="1" x14ac:dyDescent="0.2">
      <c r="A132" s="389">
        <v>121</v>
      </c>
      <c r="B132" s="143" t="s">
        <v>200</v>
      </c>
      <c r="C132" s="379" t="s">
        <v>48</v>
      </c>
      <c r="D132" s="144"/>
      <c r="E132" s="145"/>
      <c r="F132" s="133">
        <f t="shared" si="15"/>
        <v>0</v>
      </c>
      <c r="G132" s="146"/>
      <c r="H132" s="145"/>
      <c r="I132" s="134">
        <f t="shared" si="16"/>
        <v>0</v>
      </c>
      <c r="J132" s="147">
        <f t="shared" si="17"/>
        <v>0</v>
      </c>
      <c r="K132" s="148"/>
      <c r="L132" s="145"/>
      <c r="M132" s="136">
        <f t="shared" si="18"/>
        <v>0</v>
      </c>
      <c r="N132" s="148"/>
      <c r="O132" s="145"/>
      <c r="P132" s="137">
        <f t="shared" si="19"/>
        <v>0</v>
      </c>
      <c r="Q132" s="138">
        <f t="shared" si="20"/>
        <v>0</v>
      </c>
    </row>
    <row r="133" spans="1:17" s="150" customFormat="1" x14ac:dyDescent="0.2">
      <c r="A133" s="389">
        <v>122</v>
      </c>
      <c r="B133" s="143" t="s">
        <v>201</v>
      </c>
      <c r="C133" s="379" t="s">
        <v>47</v>
      </c>
      <c r="D133" s="144"/>
      <c r="E133" s="145"/>
      <c r="F133" s="133">
        <f t="shared" si="15"/>
        <v>0</v>
      </c>
      <c r="G133" s="146"/>
      <c r="H133" s="145"/>
      <c r="I133" s="134">
        <f t="shared" si="16"/>
        <v>0</v>
      </c>
      <c r="J133" s="147">
        <f t="shared" si="17"/>
        <v>0</v>
      </c>
      <c r="K133" s="148"/>
      <c r="L133" s="145"/>
      <c r="M133" s="136">
        <f t="shared" si="18"/>
        <v>0</v>
      </c>
      <c r="N133" s="148"/>
      <c r="O133" s="145"/>
      <c r="P133" s="137">
        <f t="shared" si="19"/>
        <v>0</v>
      </c>
      <c r="Q133" s="138">
        <f t="shared" si="20"/>
        <v>0</v>
      </c>
    </row>
    <row r="134" spans="1:17" s="150" customFormat="1" x14ac:dyDescent="0.2">
      <c r="A134" s="389">
        <v>123</v>
      </c>
      <c r="B134" s="152" t="s">
        <v>202</v>
      </c>
      <c r="C134" s="379" t="s">
        <v>203</v>
      </c>
      <c r="D134" s="144"/>
      <c r="E134" s="145"/>
      <c r="F134" s="133">
        <f t="shared" si="15"/>
        <v>0</v>
      </c>
      <c r="G134" s="146"/>
      <c r="H134" s="145"/>
      <c r="I134" s="134">
        <f t="shared" si="16"/>
        <v>0</v>
      </c>
      <c r="J134" s="147">
        <f t="shared" si="17"/>
        <v>0</v>
      </c>
      <c r="K134" s="148"/>
      <c r="L134" s="145"/>
      <c r="M134" s="136">
        <f t="shared" si="18"/>
        <v>0</v>
      </c>
      <c r="N134" s="148"/>
      <c r="O134" s="145"/>
      <c r="P134" s="137">
        <f t="shared" si="19"/>
        <v>0</v>
      </c>
      <c r="Q134" s="138">
        <f t="shared" si="20"/>
        <v>0</v>
      </c>
    </row>
    <row r="135" spans="1:17" s="150" customFormat="1" x14ac:dyDescent="0.2">
      <c r="A135" s="389">
        <v>124</v>
      </c>
      <c r="B135" s="152" t="s">
        <v>204</v>
      </c>
      <c r="C135" s="379" t="s">
        <v>41</v>
      </c>
      <c r="D135" s="144"/>
      <c r="E135" s="145"/>
      <c r="F135" s="133">
        <f t="shared" si="15"/>
        <v>0</v>
      </c>
      <c r="G135" s="146"/>
      <c r="H135" s="145"/>
      <c r="I135" s="134">
        <f t="shared" si="16"/>
        <v>0</v>
      </c>
      <c r="J135" s="147">
        <f t="shared" si="17"/>
        <v>0</v>
      </c>
      <c r="K135" s="148"/>
      <c r="L135" s="145"/>
      <c r="M135" s="136">
        <f t="shared" si="18"/>
        <v>0</v>
      </c>
      <c r="N135" s="148"/>
      <c r="O135" s="145"/>
      <c r="P135" s="137">
        <f t="shared" si="19"/>
        <v>0</v>
      </c>
      <c r="Q135" s="138">
        <f t="shared" si="20"/>
        <v>0</v>
      </c>
    </row>
    <row r="136" spans="1:17" s="150" customFormat="1" x14ac:dyDescent="0.2">
      <c r="A136" s="389">
        <v>125</v>
      </c>
      <c r="B136" s="152" t="s">
        <v>205</v>
      </c>
      <c r="C136" s="379" t="s">
        <v>232</v>
      </c>
      <c r="D136" s="144"/>
      <c r="E136" s="145"/>
      <c r="F136" s="133">
        <f t="shared" si="15"/>
        <v>0</v>
      </c>
      <c r="G136" s="146"/>
      <c r="H136" s="145"/>
      <c r="I136" s="134">
        <f t="shared" si="16"/>
        <v>0</v>
      </c>
      <c r="J136" s="147">
        <f t="shared" si="17"/>
        <v>0</v>
      </c>
      <c r="K136" s="148"/>
      <c r="L136" s="145"/>
      <c r="M136" s="136">
        <f t="shared" si="18"/>
        <v>0</v>
      </c>
      <c r="N136" s="148"/>
      <c r="O136" s="145"/>
      <c r="P136" s="137">
        <f t="shared" si="19"/>
        <v>0</v>
      </c>
      <c r="Q136" s="138">
        <f t="shared" si="20"/>
        <v>0</v>
      </c>
    </row>
    <row r="137" spans="1:17" s="150" customFormat="1" x14ac:dyDescent="0.2">
      <c r="A137" s="389">
        <v>126</v>
      </c>
      <c r="B137" s="152" t="s">
        <v>206</v>
      </c>
      <c r="C137" s="379" t="s">
        <v>207</v>
      </c>
      <c r="D137" s="144">
        <v>4635386.59</v>
      </c>
      <c r="E137" s="145"/>
      <c r="F137" s="133">
        <f t="shared" si="15"/>
        <v>4635386.59</v>
      </c>
      <c r="G137" s="146">
        <v>1379235.8400000001</v>
      </c>
      <c r="H137" s="145"/>
      <c r="I137" s="134">
        <f t="shared" si="16"/>
        <v>1379235.8400000001</v>
      </c>
      <c r="J137" s="147">
        <f t="shared" si="17"/>
        <v>6014622.4299999997</v>
      </c>
      <c r="K137" s="148"/>
      <c r="L137" s="145"/>
      <c r="M137" s="136">
        <f t="shared" si="18"/>
        <v>0</v>
      </c>
      <c r="N137" s="148"/>
      <c r="O137" s="145"/>
      <c r="P137" s="137">
        <f t="shared" si="19"/>
        <v>0</v>
      </c>
      <c r="Q137" s="138">
        <f t="shared" si="20"/>
        <v>6014622.4299999997</v>
      </c>
    </row>
    <row r="138" spans="1:17" s="150" customFormat="1" x14ac:dyDescent="0.2">
      <c r="A138" s="389">
        <v>127</v>
      </c>
      <c r="B138" s="152" t="s">
        <v>208</v>
      </c>
      <c r="C138" s="379" t="s">
        <v>209</v>
      </c>
      <c r="D138" s="157"/>
      <c r="E138" s="145"/>
      <c r="F138" s="133">
        <f t="shared" si="15"/>
        <v>0</v>
      </c>
      <c r="G138" s="145"/>
      <c r="H138" s="145"/>
      <c r="I138" s="134">
        <f t="shared" si="16"/>
        <v>0</v>
      </c>
      <c r="J138" s="147">
        <f t="shared" si="17"/>
        <v>0</v>
      </c>
      <c r="K138" s="148"/>
      <c r="L138" s="145"/>
      <c r="M138" s="136">
        <f t="shared" si="18"/>
        <v>0</v>
      </c>
      <c r="N138" s="148"/>
      <c r="O138" s="145"/>
      <c r="P138" s="137">
        <f t="shared" si="19"/>
        <v>0</v>
      </c>
      <c r="Q138" s="138">
        <f t="shared" si="20"/>
        <v>0</v>
      </c>
    </row>
    <row r="139" spans="1:17" s="150" customFormat="1" x14ac:dyDescent="0.2">
      <c r="A139" s="389">
        <v>128</v>
      </c>
      <c r="B139" s="143" t="s">
        <v>210</v>
      </c>
      <c r="C139" s="379" t="s">
        <v>211</v>
      </c>
      <c r="D139" s="157"/>
      <c r="E139" s="145"/>
      <c r="F139" s="133">
        <f t="shared" si="15"/>
        <v>0</v>
      </c>
      <c r="G139" s="145"/>
      <c r="H139" s="145"/>
      <c r="I139" s="134">
        <f t="shared" si="16"/>
        <v>0</v>
      </c>
      <c r="J139" s="147">
        <f t="shared" si="17"/>
        <v>0</v>
      </c>
      <c r="K139" s="148"/>
      <c r="L139" s="145"/>
      <c r="M139" s="136">
        <f t="shared" si="18"/>
        <v>0</v>
      </c>
      <c r="N139" s="148"/>
      <c r="O139" s="145"/>
      <c r="P139" s="137">
        <f t="shared" si="19"/>
        <v>0</v>
      </c>
      <c r="Q139" s="138">
        <f t="shared" si="20"/>
        <v>0</v>
      </c>
    </row>
    <row r="140" spans="1:17" s="150" customFormat="1" x14ac:dyDescent="0.2">
      <c r="A140" s="389">
        <v>129</v>
      </c>
      <c r="B140" s="152" t="s">
        <v>212</v>
      </c>
      <c r="C140" s="380" t="s">
        <v>213</v>
      </c>
      <c r="D140" s="157"/>
      <c r="E140" s="145"/>
      <c r="F140" s="133">
        <f t="shared" si="15"/>
        <v>0</v>
      </c>
      <c r="G140" s="145"/>
      <c r="H140" s="145"/>
      <c r="I140" s="134">
        <f t="shared" si="16"/>
        <v>0</v>
      </c>
      <c r="J140" s="147">
        <f t="shared" si="17"/>
        <v>0</v>
      </c>
      <c r="K140" s="148"/>
      <c r="L140" s="145"/>
      <c r="M140" s="136">
        <f t="shared" si="18"/>
        <v>0</v>
      </c>
      <c r="N140" s="148"/>
      <c r="O140" s="145"/>
      <c r="P140" s="137">
        <f t="shared" si="19"/>
        <v>0</v>
      </c>
      <c r="Q140" s="138">
        <f t="shared" si="20"/>
        <v>0</v>
      </c>
    </row>
    <row r="141" spans="1:17" s="150" customFormat="1" x14ac:dyDescent="0.2">
      <c r="A141" s="389">
        <v>130</v>
      </c>
      <c r="B141" s="152" t="s">
        <v>261</v>
      </c>
      <c r="C141" s="110" t="s">
        <v>262</v>
      </c>
      <c r="D141" s="157"/>
      <c r="E141" s="145">
        <v>85879356.420000002</v>
      </c>
      <c r="F141" s="133">
        <f t="shared" si="15"/>
        <v>85879356.420000002</v>
      </c>
      <c r="G141" s="145"/>
      <c r="H141" s="145">
        <v>74029682.879999995</v>
      </c>
      <c r="I141" s="134">
        <f t="shared" si="16"/>
        <v>74029682.879999995</v>
      </c>
      <c r="J141" s="147">
        <f t="shared" si="17"/>
        <v>159909039.30000001</v>
      </c>
      <c r="K141" s="148"/>
      <c r="L141" s="145">
        <v>338374914.93000001</v>
      </c>
      <c r="M141" s="136">
        <f t="shared" si="18"/>
        <v>338374914.93000001</v>
      </c>
      <c r="N141" s="148"/>
      <c r="O141" s="145">
        <v>4553788.4000000004</v>
      </c>
      <c r="P141" s="137">
        <f t="shared" si="19"/>
        <v>4553788.4000000004</v>
      </c>
      <c r="Q141" s="138">
        <f t="shared" si="20"/>
        <v>502837742.63</v>
      </c>
    </row>
    <row r="142" spans="1:17" s="150" customFormat="1" x14ac:dyDescent="0.2">
      <c r="A142" s="389">
        <v>131</v>
      </c>
      <c r="B142" s="158" t="s">
        <v>263</v>
      </c>
      <c r="C142" s="42" t="s">
        <v>264</v>
      </c>
      <c r="D142" s="157"/>
      <c r="E142" s="145"/>
      <c r="F142" s="133">
        <f t="shared" si="15"/>
        <v>0</v>
      </c>
      <c r="G142" s="145"/>
      <c r="H142" s="145"/>
      <c r="I142" s="134">
        <f t="shared" si="16"/>
        <v>0</v>
      </c>
      <c r="J142" s="417">
        <f t="shared" si="17"/>
        <v>0</v>
      </c>
      <c r="K142" s="157"/>
      <c r="L142" s="145"/>
      <c r="M142" s="160">
        <f t="shared" si="18"/>
        <v>0</v>
      </c>
      <c r="N142" s="159"/>
      <c r="O142" s="145"/>
      <c r="P142" s="136">
        <f t="shared" si="19"/>
        <v>0</v>
      </c>
      <c r="Q142" s="149">
        <f t="shared" si="20"/>
        <v>0</v>
      </c>
    </row>
    <row r="143" spans="1:17" s="150" customFormat="1" x14ac:dyDescent="0.2">
      <c r="A143" s="394">
        <v>132</v>
      </c>
      <c r="B143" s="152" t="s">
        <v>265</v>
      </c>
      <c r="C143" s="90" t="s">
        <v>266</v>
      </c>
      <c r="D143" s="157"/>
      <c r="E143" s="145"/>
      <c r="F143" s="133">
        <f t="shared" si="15"/>
        <v>0</v>
      </c>
      <c r="G143" s="145"/>
      <c r="H143" s="145"/>
      <c r="I143" s="134">
        <f t="shared" si="16"/>
        <v>0</v>
      </c>
      <c r="J143" s="417">
        <f t="shared" si="17"/>
        <v>0</v>
      </c>
      <c r="K143" s="159"/>
      <c r="L143" s="145"/>
      <c r="M143" s="160">
        <f t="shared" si="18"/>
        <v>0</v>
      </c>
      <c r="N143" s="159"/>
      <c r="O143" s="145"/>
      <c r="P143" s="136">
        <f t="shared" si="19"/>
        <v>0</v>
      </c>
      <c r="Q143" s="149">
        <f t="shared" si="20"/>
        <v>0</v>
      </c>
    </row>
    <row r="144" spans="1:17" s="150" customFormat="1" x14ac:dyDescent="0.2">
      <c r="A144" s="394">
        <v>133</v>
      </c>
      <c r="B144" s="161" t="s">
        <v>271</v>
      </c>
      <c r="C144" s="395" t="s">
        <v>272</v>
      </c>
      <c r="D144" s="166"/>
      <c r="E144" s="163"/>
      <c r="F144" s="164">
        <f t="shared" si="15"/>
        <v>0</v>
      </c>
      <c r="G144" s="163"/>
      <c r="H144" s="163"/>
      <c r="I144" s="165">
        <f t="shared" si="16"/>
        <v>0</v>
      </c>
      <c r="J144" s="418">
        <f t="shared" si="17"/>
        <v>0</v>
      </c>
      <c r="K144" s="162"/>
      <c r="L144" s="163"/>
      <c r="M144" s="167">
        <f t="shared" si="18"/>
        <v>0</v>
      </c>
      <c r="N144" s="166"/>
      <c r="O144" s="163"/>
      <c r="P144" s="168">
        <f t="shared" si="19"/>
        <v>0</v>
      </c>
      <c r="Q144" s="169">
        <f t="shared" si="20"/>
        <v>0</v>
      </c>
    </row>
    <row r="145" spans="1:17" s="150" customFormat="1" x14ac:dyDescent="0.2">
      <c r="A145" s="394">
        <v>134</v>
      </c>
      <c r="B145" s="170" t="s">
        <v>307</v>
      </c>
      <c r="C145" s="395" t="s">
        <v>306</v>
      </c>
      <c r="D145" s="157"/>
      <c r="E145" s="145"/>
      <c r="F145" s="133">
        <f t="shared" ref="F145" si="21">SUM(D145:E145)</f>
        <v>0</v>
      </c>
      <c r="G145" s="145"/>
      <c r="H145" s="145"/>
      <c r="I145" s="134">
        <f t="shared" ref="I145" si="22">SUM(G145:H145)</f>
        <v>0</v>
      </c>
      <c r="J145" s="417">
        <f t="shared" ref="J145" si="23">F145+I145</f>
        <v>0</v>
      </c>
      <c r="K145" s="159"/>
      <c r="L145" s="145"/>
      <c r="M145" s="160">
        <f t="shared" ref="M145:M146" si="24">SUM(K145:L145)</f>
        <v>0</v>
      </c>
      <c r="N145" s="157"/>
      <c r="O145" s="145"/>
      <c r="P145" s="136">
        <f t="shared" ref="P145:P146" si="25">SUM(N145:O145)</f>
        <v>0</v>
      </c>
      <c r="Q145" s="149">
        <f t="shared" ref="Q145:Q146" si="26">J145+M145+P145</f>
        <v>0</v>
      </c>
    </row>
    <row r="146" spans="1:17" s="150" customFormat="1" ht="13.5" thickBot="1" x14ac:dyDescent="0.25">
      <c r="A146" s="396">
        <v>135</v>
      </c>
      <c r="B146" s="282" t="s">
        <v>319</v>
      </c>
      <c r="C146" s="397" t="s">
        <v>318</v>
      </c>
      <c r="D146" s="171"/>
      <c r="E146" s="172"/>
      <c r="F146" s="173">
        <f t="shared" ref="F146" si="27">SUM(D146:E146)</f>
        <v>0</v>
      </c>
      <c r="G146" s="172"/>
      <c r="H146" s="172"/>
      <c r="I146" s="174">
        <f t="shared" ref="I146" si="28">SUM(G146:H146)</f>
        <v>0</v>
      </c>
      <c r="J146" s="419">
        <f t="shared" ref="J146" si="29">F146+I146</f>
        <v>0</v>
      </c>
      <c r="K146" s="420"/>
      <c r="L146" s="172"/>
      <c r="M146" s="175">
        <f t="shared" si="24"/>
        <v>0</v>
      </c>
      <c r="N146" s="171"/>
      <c r="O146" s="172"/>
      <c r="P146" s="176">
        <f t="shared" si="25"/>
        <v>0</v>
      </c>
      <c r="Q146" s="177">
        <f t="shared" si="26"/>
        <v>0</v>
      </c>
    </row>
  </sheetData>
  <mergeCells count="16"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6:C6"/>
    <mergeCell ref="A8:C8"/>
    <mergeCell ref="A87:A90"/>
    <mergeCell ref="B87:B90"/>
    <mergeCell ref="Q3:Q5"/>
    <mergeCell ref="A7:C7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6"/>
  <sheetViews>
    <sheetView zoomScale="90" zoomScaleNormal="90" workbookViewId="0">
      <pane xSplit="3" ySplit="8" topLeftCell="D121" activePane="bottomRight" state="frozen"/>
      <selection activeCell="C173" sqref="C173"/>
      <selection pane="topRight" activeCell="C173" sqref="C173"/>
      <selection pane="bottomLeft" activeCell="C173" sqref="C173"/>
      <selection pane="bottomRight" activeCell="M135" sqref="M135"/>
    </sheetView>
  </sheetViews>
  <sheetFormatPr defaultRowHeight="12" x14ac:dyDescent="0.2"/>
  <cols>
    <col min="1" max="1" width="5.85546875" style="310" customWidth="1"/>
    <col min="2" max="2" width="9.140625" style="310"/>
    <col min="3" max="3" width="35.5703125" style="311" customWidth="1"/>
    <col min="4" max="4" width="16" style="271" customWidth="1"/>
    <col min="5" max="5" width="15" style="271" customWidth="1"/>
    <col min="6" max="6" width="15.140625" style="254" customWidth="1"/>
    <col min="7" max="7" width="14.7109375" style="271" customWidth="1"/>
    <col min="8" max="8" width="14.42578125" style="254" customWidth="1"/>
    <col min="9" max="9" width="15.5703125" style="271" customWidth="1"/>
    <col min="10" max="10" width="14.42578125" style="271" customWidth="1"/>
    <col min="11" max="11" width="16" style="254" customWidth="1"/>
    <col min="12" max="16384" width="9.140625" style="310"/>
  </cols>
  <sheetData>
    <row r="1" spans="1:11" ht="15.75" x14ac:dyDescent="0.2">
      <c r="A1" s="598" t="s">
        <v>320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1" ht="12.75" thickBot="1" x14ac:dyDescent="0.25"/>
    <row r="3" spans="1:11" ht="16.5" customHeight="1" x14ac:dyDescent="0.2">
      <c r="A3" s="471" t="s">
        <v>44</v>
      </c>
      <c r="B3" s="474" t="s">
        <v>274</v>
      </c>
      <c r="C3" s="477" t="s">
        <v>45</v>
      </c>
      <c r="D3" s="501" t="s">
        <v>269</v>
      </c>
      <c r="E3" s="481"/>
      <c r="F3" s="481"/>
      <c r="G3" s="481"/>
      <c r="H3" s="614"/>
      <c r="I3" s="517" t="s">
        <v>297</v>
      </c>
      <c r="J3" s="519" t="s">
        <v>267</v>
      </c>
      <c r="K3" s="611" t="s">
        <v>268</v>
      </c>
    </row>
    <row r="4" spans="1:11" ht="16.5" customHeight="1" x14ac:dyDescent="0.2">
      <c r="A4" s="609"/>
      <c r="B4" s="610"/>
      <c r="C4" s="578"/>
      <c r="D4" s="617" t="s">
        <v>234</v>
      </c>
      <c r="E4" s="444"/>
      <c r="F4" s="618"/>
      <c r="G4" s="619" t="s">
        <v>235</v>
      </c>
      <c r="H4" s="620" t="s">
        <v>239</v>
      </c>
      <c r="I4" s="615"/>
      <c r="J4" s="616"/>
      <c r="K4" s="612"/>
    </row>
    <row r="5" spans="1:11" ht="52.5" customHeight="1" thickBot="1" x14ac:dyDescent="0.25">
      <c r="A5" s="473"/>
      <c r="B5" s="476"/>
      <c r="C5" s="479"/>
      <c r="D5" s="341" t="s">
        <v>234</v>
      </c>
      <c r="E5" s="342" t="s">
        <v>293</v>
      </c>
      <c r="F5" s="343" t="s">
        <v>276</v>
      </c>
      <c r="G5" s="435"/>
      <c r="H5" s="437"/>
      <c r="I5" s="518"/>
      <c r="J5" s="520"/>
      <c r="K5" s="613"/>
    </row>
    <row r="6" spans="1:11" s="349" customFormat="1" x14ac:dyDescent="0.2">
      <c r="A6" s="464" t="s">
        <v>230</v>
      </c>
      <c r="B6" s="465"/>
      <c r="C6" s="466"/>
      <c r="D6" s="344">
        <f t="shared" ref="D6:K6" si="0">SUM(D7:D8)</f>
        <v>243754528</v>
      </c>
      <c r="E6" s="345">
        <f t="shared" si="0"/>
        <v>171253748.16</v>
      </c>
      <c r="F6" s="345">
        <f t="shared" si="0"/>
        <v>415008336.77999997</v>
      </c>
      <c r="G6" s="345">
        <f t="shared" si="0"/>
        <v>327480574.57000005</v>
      </c>
      <c r="H6" s="346">
        <f t="shared" si="0"/>
        <v>742488911.3499999</v>
      </c>
      <c r="I6" s="347">
        <f t="shared" si="0"/>
        <v>1386720254.04</v>
      </c>
      <c r="J6" s="347">
        <f t="shared" si="0"/>
        <v>34046906.799999997</v>
      </c>
      <c r="K6" s="348">
        <f t="shared" si="0"/>
        <v>2163256072.1800003</v>
      </c>
    </row>
    <row r="7" spans="1:11" ht="15" customHeight="1" x14ac:dyDescent="0.2">
      <c r="A7" s="443" t="s">
        <v>54</v>
      </c>
      <c r="B7" s="444"/>
      <c r="C7" s="445"/>
      <c r="D7" s="350"/>
      <c r="E7" s="351"/>
      <c r="F7" s="262">
        <v>60.62</v>
      </c>
      <c r="G7" s="352">
        <v>433.68</v>
      </c>
      <c r="H7" s="353">
        <f t="shared" ref="H7" si="1">SUM(F7:G7)</f>
        <v>494.3</v>
      </c>
      <c r="I7" s="354">
        <v>4938.84</v>
      </c>
      <c r="J7" s="355">
        <v>307.39999999999998</v>
      </c>
      <c r="K7" s="356">
        <f>H7+I7+J7-0.01</f>
        <v>5740.53</v>
      </c>
    </row>
    <row r="8" spans="1:11" s="349" customFormat="1" ht="12.75" customHeight="1" x14ac:dyDescent="0.2">
      <c r="A8" s="467" t="s">
        <v>229</v>
      </c>
      <c r="B8" s="468"/>
      <c r="C8" s="469"/>
      <c r="D8" s="83">
        <f t="shared" ref="D8:K8" si="2">SUM(D9:D145)-D87</f>
        <v>243754528</v>
      </c>
      <c r="E8" s="67">
        <f t="shared" si="2"/>
        <v>171253748.16</v>
      </c>
      <c r="F8" s="264">
        <f t="shared" si="2"/>
        <v>415008276.15999997</v>
      </c>
      <c r="G8" s="67">
        <f t="shared" si="2"/>
        <v>327480140.89000005</v>
      </c>
      <c r="H8" s="43">
        <f t="shared" si="2"/>
        <v>742488417.04999995</v>
      </c>
      <c r="I8" s="72">
        <f t="shared" si="2"/>
        <v>1386715315.2</v>
      </c>
      <c r="J8" s="72">
        <f t="shared" si="2"/>
        <v>34046599.399999999</v>
      </c>
      <c r="K8" s="265">
        <f t="shared" si="2"/>
        <v>2163250331.6500001</v>
      </c>
    </row>
    <row r="9" spans="1:11" s="272" customFormat="1" x14ac:dyDescent="0.2">
      <c r="A9" s="248">
        <v>1</v>
      </c>
      <c r="B9" s="357" t="s">
        <v>55</v>
      </c>
      <c r="C9" s="379" t="s">
        <v>42</v>
      </c>
      <c r="D9" s="358">
        <v>1086420</v>
      </c>
      <c r="E9" s="299"/>
      <c r="F9" s="262">
        <f>SUM(D9:E9)</f>
        <v>1086420</v>
      </c>
      <c r="G9" s="320">
        <v>824965.75</v>
      </c>
      <c r="H9" s="359">
        <f>SUM(F9:G9)</f>
        <v>1911385.75</v>
      </c>
      <c r="I9" s="360"/>
      <c r="J9" s="361"/>
      <c r="K9" s="260">
        <f>H9+I9+J9</f>
        <v>1911385.75</v>
      </c>
    </row>
    <row r="10" spans="1:11" s="272" customFormat="1" x14ac:dyDescent="0.2">
      <c r="A10" s="248">
        <v>2</v>
      </c>
      <c r="B10" s="357" t="s">
        <v>56</v>
      </c>
      <c r="C10" s="379" t="s">
        <v>214</v>
      </c>
      <c r="D10" s="358">
        <v>2080589.6</v>
      </c>
      <c r="E10" s="299"/>
      <c r="F10" s="262">
        <f>SUM(D10:E10)</f>
        <v>2080589.6</v>
      </c>
      <c r="G10" s="320">
        <v>1583934.24</v>
      </c>
      <c r="H10" s="359">
        <f t="shared" ref="H10:H69" si="3">SUM(F10:G10)</f>
        <v>3664523.84</v>
      </c>
      <c r="I10" s="360"/>
      <c r="J10" s="361"/>
      <c r="K10" s="260">
        <f t="shared" ref="K10:K69" si="4">H10+I10+J10</f>
        <v>3664523.84</v>
      </c>
    </row>
    <row r="11" spans="1:11" s="272" customFormat="1" x14ac:dyDescent="0.2">
      <c r="A11" s="389">
        <v>3</v>
      </c>
      <c r="B11" s="276" t="s">
        <v>57</v>
      </c>
      <c r="C11" s="379" t="s">
        <v>5</v>
      </c>
      <c r="D11" s="358"/>
      <c r="E11" s="299"/>
      <c r="F11" s="262">
        <f t="shared" ref="F11:F70" si="5">SUM(D11:E11)</f>
        <v>0</v>
      </c>
      <c r="G11" s="320"/>
      <c r="H11" s="359">
        <f t="shared" si="3"/>
        <v>0</v>
      </c>
      <c r="I11" s="360"/>
      <c r="J11" s="361"/>
      <c r="K11" s="362">
        <f t="shared" si="4"/>
        <v>0</v>
      </c>
    </row>
    <row r="12" spans="1:11" s="272" customFormat="1" x14ac:dyDescent="0.2">
      <c r="A12" s="389">
        <v>4</v>
      </c>
      <c r="B12" s="357" t="s">
        <v>58</v>
      </c>
      <c r="C12" s="379" t="s">
        <v>215</v>
      </c>
      <c r="D12" s="358">
        <v>857700</v>
      </c>
      <c r="E12" s="299"/>
      <c r="F12" s="262">
        <f t="shared" si="5"/>
        <v>857700</v>
      </c>
      <c r="G12" s="320">
        <v>651288.75</v>
      </c>
      <c r="H12" s="359">
        <f t="shared" si="3"/>
        <v>1508988.75</v>
      </c>
      <c r="I12" s="360"/>
      <c r="J12" s="361"/>
      <c r="K12" s="362">
        <f t="shared" si="4"/>
        <v>1508988.75</v>
      </c>
    </row>
    <row r="13" spans="1:11" s="272" customFormat="1" x14ac:dyDescent="0.2">
      <c r="A13" s="389">
        <v>5</v>
      </c>
      <c r="B13" s="357" t="s">
        <v>59</v>
      </c>
      <c r="C13" s="379" t="s">
        <v>8</v>
      </c>
      <c r="D13" s="358">
        <v>1143600</v>
      </c>
      <c r="E13" s="299"/>
      <c r="F13" s="262">
        <f t="shared" si="5"/>
        <v>1143600</v>
      </c>
      <c r="G13" s="320">
        <v>868385</v>
      </c>
      <c r="H13" s="359">
        <f t="shared" si="3"/>
        <v>2011985</v>
      </c>
      <c r="I13" s="360"/>
      <c r="J13" s="361"/>
      <c r="K13" s="362">
        <f t="shared" si="4"/>
        <v>2011985</v>
      </c>
    </row>
    <row r="14" spans="1:11" s="272" customFormat="1" x14ac:dyDescent="0.2">
      <c r="A14" s="389">
        <v>6</v>
      </c>
      <c r="B14" s="276" t="s">
        <v>60</v>
      </c>
      <c r="C14" s="379" t="s">
        <v>61</v>
      </c>
      <c r="D14" s="358">
        <v>571800</v>
      </c>
      <c r="E14" s="299"/>
      <c r="F14" s="262">
        <f t="shared" si="5"/>
        <v>571800</v>
      </c>
      <c r="G14" s="320">
        <v>434192.5</v>
      </c>
      <c r="H14" s="359">
        <f t="shared" si="3"/>
        <v>1005992.5</v>
      </c>
      <c r="I14" s="360"/>
      <c r="J14" s="361"/>
      <c r="K14" s="362">
        <f t="shared" si="4"/>
        <v>1005992.5</v>
      </c>
    </row>
    <row r="15" spans="1:11" s="272" customFormat="1" x14ac:dyDescent="0.2">
      <c r="A15" s="389">
        <v>7</v>
      </c>
      <c r="B15" s="357" t="s">
        <v>62</v>
      </c>
      <c r="C15" s="379" t="s">
        <v>216</v>
      </c>
      <c r="D15" s="358">
        <v>2144250</v>
      </c>
      <c r="E15" s="299"/>
      <c r="F15" s="262">
        <f t="shared" si="5"/>
        <v>2144250</v>
      </c>
      <c r="G15" s="320">
        <v>1629090.26</v>
      </c>
      <c r="H15" s="359">
        <f t="shared" si="3"/>
        <v>3773340.26</v>
      </c>
      <c r="I15" s="360"/>
      <c r="J15" s="361"/>
      <c r="K15" s="362">
        <f t="shared" si="4"/>
        <v>3773340.26</v>
      </c>
    </row>
    <row r="16" spans="1:11" s="272" customFormat="1" x14ac:dyDescent="0.2">
      <c r="A16" s="389">
        <v>8</v>
      </c>
      <c r="B16" s="276" t="s">
        <v>63</v>
      </c>
      <c r="C16" s="379" t="s">
        <v>17</v>
      </c>
      <c r="D16" s="358">
        <v>1286550</v>
      </c>
      <c r="E16" s="299"/>
      <c r="F16" s="262">
        <f t="shared" si="5"/>
        <v>1286550</v>
      </c>
      <c r="G16" s="320">
        <v>976064.74</v>
      </c>
      <c r="H16" s="359">
        <f t="shared" si="3"/>
        <v>2262614.7400000002</v>
      </c>
      <c r="I16" s="360"/>
      <c r="J16" s="361"/>
      <c r="K16" s="362">
        <f t="shared" si="4"/>
        <v>2262614.7400000002</v>
      </c>
    </row>
    <row r="17" spans="1:11" s="272" customFormat="1" x14ac:dyDescent="0.2">
      <c r="A17" s="389">
        <v>9</v>
      </c>
      <c r="B17" s="276" t="s">
        <v>64</v>
      </c>
      <c r="C17" s="379" t="s">
        <v>6</v>
      </c>
      <c r="D17" s="358">
        <v>1429500</v>
      </c>
      <c r="E17" s="299"/>
      <c r="F17" s="262">
        <f t="shared" si="5"/>
        <v>1429500</v>
      </c>
      <c r="G17" s="320">
        <v>1085481.25</v>
      </c>
      <c r="H17" s="359">
        <f t="shared" si="3"/>
        <v>2514981.25</v>
      </c>
      <c r="I17" s="360"/>
      <c r="J17" s="361"/>
      <c r="K17" s="362">
        <f t="shared" si="4"/>
        <v>2514981.25</v>
      </c>
    </row>
    <row r="18" spans="1:11" s="272" customFormat="1" x14ac:dyDescent="0.2">
      <c r="A18" s="389">
        <v>10</v>
      </c>
      <c r="B18" s="276" t="s">
        <v>65</v>
      </c>
      <c r="C18" s="379" t="s">
        <v>18</v>
      </c>
      <c r="D18" s="358">
        <v>1000650</v>
      </c>
      <c r="E18" s="299"/>
      <c r="F18" s="262">
        <f t="shared" si="5"/>
        <v>1000650</v>
      </c>
      <c r="G18" s="320">
        <v>760705.26</v>
      </c>
      <c r="H18" s="359">
        <f t="shared" si="3"/>
        <v>1761355.26</v>
      </c>
      <c r="I18" s="360"/>
      <c r="J18" s="361"/>
      <c r="K18" s="362">
        <f t="shared" si="4"/>
        <v>1761355.26</v>
      </c>
    </row>
    <row r="19" spans="1:11" s="272" customFormat="1" x14ac:dyDescent="0.2">
      <c r="A19" s="389">
        <v>11</v>
      </c>
      <c r="B19" s="276" t="s">
        <v>66</v>
      </c>
      <c r="C19" s="379" t="s">
        <v>7</v>
      </c>
      <c r="D19" s="358">
        <v>1302941.6000000001</v>
      </c>
      <c r="E19" s="299"/>
      <c r="F19" s="262">
        <f t="shared" si="5"/>
        <v>1302941.6000000001</v>
      </c>
      <c r="G19" s="320">
        <v>988222.13</v>
      </c>
      <c r="H19" s="359">
        <f t="shared" si="3"/>
        <v>2291163.73</v>
      </c>
      <c r="I19" s="360"/>
      <c r="J19" s="361"/>
      <c r="K19" s="362">
        <f t="shared" si="4"/>
        <v>2291163.73</v>
      </c>
    </row>
    <row r="20" spans="1:11" s="272" customFormat="1" x14ac:dyDescent="0.2">
      <c r="A20" s="389">
        <v>12</v>
      </c>
      <c r="B20" s="276" t="s">
        <v>67</v>
      </c>
      <c r="C20" s="379" t="s">
        <v>19</v>
      </c>
      <c r="D20" s="358">
        <v>2487330</v>
      </c>
      <c r="E20" s="299"/>
      <c r="F20" s="262">
        <f t="shared" si="5"/>
        <v>2487330</v>
      </c>
      <c r="G20" s="320">
        <v>1889605.76</v>
      </c>
      <c r="H20" s="359">
        <f t="shared" si="3"/>
        <v>4376935.76</v>
      </c>
      <c r="I20" s="360"/>
      <c r="J20" s="361"/>
      <c r="K20" s="362">
        <f t="shared" si="4"/>
        <v>4376935.76</v>
      </c>
    </row>
    <row r="21" spans="1:11" s="272" customFormat="1" x14ac:dyDescent="0.2">
      <c r="A21" s="389">
        <v>13</v>
      </c>
      <c r="B21" s="247" t="s">
        <v>240</v>
      </c>
      <c r="C21" s="41" t="s">
        <v>241</v>
      </c>
      <c r="D21" s="358"/>
      <c r="E21" s="299"/>
      <c r="F21" s="262">
        <f t="shared" si="5"/>
        <v>0</v>
      </c>
      <c r="G21" s="320"/>
      <c r="H21" s="359">
        <f t="shared" si="3"/>
        <v>0</v>
      </c>
      <c r="I21" s="360"/>
      <c r="J21" s="361"/>
      <c r="K21" s="362">
        <f t="shared" si="4"/>
        <v>0</v>
      </c>
    </row>
    <row r="22" spans="1:11" s="272" customFormat="1" x14ac:dyDescent="0.2">
      <c r="A22" s="389">
        <v>14</v>
      </c>
      <c r="B22" s="276" t="s">
        <v>68</v>
      </c>
      <c r="C22" s="379" t="s">
        <v>22</v>
      </c>
      <c r="D22" s="358">
        <v>1743990</v>
      </c>
      <c r="E22" s="299"/>
      <c r="F22" s="262">
        <f t="shared" si="5"/>
        <v>1743990</v>
      </c>
      <c r="G22" s="320">
        <v>1323418.74</v>
      </c>
      <c r="H22" s="359">
        <f t="shared" si="3"/>
        <v>3067408.74</v>
      </c>
      <c r="I22" s="360"/>
      <c r="J22" s="361"/>
      <c r="K22" s="362">
        <f t="shared" si="4"/>
        <v>3067408.74</v>
      </c>
    </row>
    <row r="23" spans="1:11" s="272" customFormat="1" x14ac:dyDescent="0.2">
      <c r="A23" s="389">
        <v>15</v>
      </c>
      <c r="B23" s="276" t="s">
        <v>69</v>
      </c>
      <c r="C23" s="379" t="s">
        <v>10</v>
      </c>
      <c r="D23" s="358">
        <v>2287200</v>
      </c>
      <c r="E23" s="299"/>
      <c r="F23" s="262">
        <f t="shared" si="5"/>
        <v>2287200</v>
      </c>
      <c r="G23" s="320">
        <v>1736770</v>
      </c>
      <c r="H23" s="359">
        <f t="shared" si="3"/>
        <v>4023970</v>
      </c>
      <c r="I23" s="360"/>
      <c r="J23" s="361"/>
      <c r="K23" s="362">
        <f t="shared" si="4"/>
        <v>4023970</v>
      </c>
    </row>
    <row r="24" spans="1:11" s="272" customFormat="1" x14ac:dyDescent="0.2">
      <c r="A24" s="389">
        <v>16</v>
      </c>
      <c r="B24" s="276" t="s">
        <v>70</v>
      </c>
      <c r="C24" s="379" t="s">
        <v>217</v>
      </c>
      <c r="D24" s="358">
        <v>2859000</v>
      </c>
      <c r="E24" s="299"/>
      <c r="F24" s="262">
        <f t="shared" si="5"/>
        <v>2859000</v>
      </c>
      <c r="G24" s="320">
        <v>2170962.5</v>
      </c>
      <c r="H24" s="359">
        <f t="shared" si="3"/>
        <v>5029962.5</v>
      </c>
      <c r="I24" s="360"/>
      <c r="J24" s="361"/>
      <c r="K24" s="362">
        <f t="shared" si="4"/>
        <v>5029962.5</v>
      </c>
    </row>
    <row r="25" spans="1:11" s="272" customFormat="1" x14ac:dyDescent="0.2">
      <c r="A25" s="389">
        <v>17</v>
      </c>
      <c r="B25" s="276" t="s">
        <v>71</v>
      </c>
      <c r="C25" s="379" t="s">
        <v>9</v>
      </c>
      <c r="D25" s="358"/>
      <c r="E25" s="299"/>
      <c r="F25" s="262">
        <f t="shared" si="5"/>
        <v>0</v>
      </c>
      <c r="G25" s="320"/>
      <c r="H25" s="359">
        <f t="shared" si="3"/>
        <v>0</v>
      </c>
      <c r="I25" s="360"/>
      <c r="J25" s="361"/>
      <c r="K25" s="362">
        <f t="shared" si="4"/>
        <v>0</v>
      </c>
    </row>
    <row r="26" spans="1:11" s="272" customFormat="1" x14ac:dyDescent="0.2">
      <c r="A26" s="389">
        <v>18</v>
      </c>
      <c r="B26" s="357" t="s">
        <v>72</v>
      </c>
      <c r="C26" s="379" t="s">
        <v>11</v>
      </c>
      <c r="D26" s="358">
        <v>857700</v>
      </c>
      <c r="E26" s="299"/>
      <c r="F26" s="262">
        <f t="shared" si="5"/>
        <v>857700</v>
      </c>
      <c r="G26" s="320">
        <v>651288.75</v>
      </c>
      <c r="H26" s="359">
        <f t="shared" si="3"/>
        <v>1508988.75</v>
      </c>
      <c r="I26" s="360"/>
      <c r="J26" s="361"/>
      <c r="K26" s="362">
        <f t="shared" si="4"/>
        <v>1508988.75</v>
      </c>
    </row>
    <row r="27" spans="1:11" s="272" customFormat="1" x14ac:dyDescent="0.2">
      <c r="A27" s="389">
        <v>19</v>
      </c>
      <c r="B27" s="357" t="s">
        <v>73</v>
      </c>
      <c r="C27" s="379" t="s">
        <v>218</v>
      </c>
      <c r="D27" s="358">
        <v>857700</v>
      </c>
      <c r="E27" s="299"/>
      <c r="F27" s="262">
        <f t="shared" si="5"/>
        <v>857700</v>
      </c>
      <c r="G27" s="320">
        <v>651288.75</v>
      </c>
      <c r="H27" s="359">
        <f t="shared" si="3"/>
        <v>1508988.75</v>
      </c>
      <c r="I27" s="360"/>
      <c r="J27" s="361"/>
      <c r="K27" s="362">
        <f t="shared" si="4"/>
        <v>1508988.75</v>
      </c>
    </row>
    <row r="28" spans="1:11" s="272" customFormat="1" x14ac:dyDescent="0.2">
      <c r="A28" s="389">
        <v>20</v>
      </c>
      <c r="B28" s="357" t="s">
        <v>74</v>
      </c>
      <c r="C28" s="379" t="s">
        <v>75</v>
      </c>
      <c r="D28" s="358">
        <v>2001300</v>
      </c>
      <c r="E28" s="299"/>
      <c r="F28" s="262">
        <f t="shared" si="5"/>
        <v>2001300</v>
      </c>
      <c r="G28" s="320">
        <v>1519673.75</v>
      </c>
      <c r="H28" s="359">
        <f t="shared" si="3"/>
        <v>3520973.75</v>
      </c>
      <c r="I28" s="360"/>
      <c r="J28" s="361"/>
      <c r="K28" s="362">
        <f t="shared" si="4"/>
        <v>3520973.75</v>
      </c>
    </row>
    <row r="29" spans="1:11" s="272" customFormat="1" x14ac:dyDescent="0.2">
      <c r="A29" s="389">
        <v>21</v>
      </c>
      <c r="B29" s="357" t="s">
        <v>76</v>
      </c>
      <c r="C29" s="379" t="s">
        <v>38</v>
      </c>
      <c r="D29" s="358"/>
      <c r="E29" s="299"/>
      <c r="F29" s="262">
        <f t="shared" si="5"/>
        <v>0</v>
      </c>
      <c r="G29" s="320"/>
      <c r="H29" s="359">
        <f t="shared" si="3"/>
        <v>0</v>
      </c>
      <c r="I29" s="360"/>
      <c r="J29" s="361"/>
      <c r="K29" s="362">
        <f t="shared" si="4"/>
        <v>0</v>
      </c>
    </row>
    <row r="30" spans="1:11" s="272" customFormat="1" x14ac:dyDescent="0.2">
      <c r="A30" s="389">
        <v>22</v>
      </c>
      <c r="B30" s="276" t="s">
        <v>77</v>
      </c>
      <c r="C30" s="379" t="s">
        <v>78</v>
      </c>
      <c r="D30" s="358"/>
      <c r="E30" s="299"/>
      <c r="F30" s="262">
        <f t="shared" si="5"/>
        <v>0</v>
      </c>
      <c r="G30" s="320"/>
      <c r="H30" s="359">
        <f t="shared" si="3"/>
        <v>0</v>
      </c>
      <c r="I30" s="360"/>
      <c r="J30" s="361"/>
      <c r="K30" s="362">
        <f t="shared" si="4"/>
        <v>0</v>
      </c>
    </row>
    <row r="31" spans="1:11" s="272" customFormat="1" x14ac:dyDescent="0.2">
      <c r="A31" s="389">
        <v>23</v>
      </c>
      <c r="B31" s="276" t="s">
        <v>79</v>
      </c>
      <c r="C31" s="379" t="s">
        <v>80</v>
      </c>
      <c r="D31" s="358"/>
      <c r="E31" s="299"/>
      <c r="F31" s="262">
        <f t="shared" si="5"/>
        <v>0</v>
      </c>
      <c r="G31" s="320"/>
      <c r="H31" s="359">
        <f t="shared" si="3"/>
        <v>0</v>
      </c>
      <c r="I31" s="360"/>
      <c r="J31" s="361"/>
      <c r="K31" s="362">
        <f t="shared" si="4"/>
        <v>0</v>
      </c>
    </row>
    <row r="32" spans="1:11" s="272" customFormat="1" ht="24" x14ac:dyDescent="0.2">
      <c r="A32" s="389">
        <v>24</v>
      </c>
      <c r="B32" s="276" t="s">
        <v>81</v>
      </c>
      <c r="C32" s="379" t="s">
        <v>82</v>
      </c>
      <c r="D32" s="358"/>
      <c r="E32" s="299"/>
      <c r="F32" s="262">
        <f t="shared" si="5"/>
        <v>0</v>
      </c>
      <c r="G32" s="320"/>
      <c r="H32" s="359">
        <f t="shared" si="3"/>
        <v>0</v>
      </c>
      <c r="I32" s="360"/>
      <c r="J32" s="361"/>
      <c r="K32" s="362">
        <f t="shared" si="4"/>
        <v>0</v>
      </c>
    </row>
    <row r="33" spans="1:11" s="272" customFormat="1" x14ac:dyDescent="0.2">
      <c r="A33" s="389">
        <v>25</v>
      </c>
      <c r="B33" s="357" t="s">
        <v>83</v>
      </c>
      <c r="C33" s="379" t="s">
        <v>84</v>
      </c>
      <c r="D33" s="358">
        <v>2144250</v>
      </c>
      <c r="E33" s="299"/>
      <c r="F33" s="262">
        <f t="shared" si="5"/>
        <v>2144250</v>
      </c>
      <c r="G33" s="320">
        <v>1629090.26</v>
      </c>
      <c r="H33" s="359">
        <f t="shared" si="3"/>
        <v>3773340.26</v>
      </c>
      <c r="I33" s="360"/>
      <c r="J33" s="361"/>
      <c r="K33" s="362">
        <f t="shared" si="4"/>
        <v>3773340.26</v>
      </c>
    </row>
    <row r="34" spans="1:11" s="272" customFormat="1" x14ac:dyDescent="0.2">
      <c r="A34" s="389">
        <v>26</v>
      </c>
      <c r="B34" s="276" t="s">
        <v>85</v>
      </c>
      <c r="C34" s="379" t="s">
        <v>86</v>
      </c>
      <c r="D34" s="358"/>
      <c r="E34" s="299"/>
      <c r="F34" s="262">
        <f t="shared" si="5"/>
        <v>0</v>
      </c>
      <c r="G34" s="320"/>
      <c r="H34" s="359">
        <f t="shared" si="3"/>
        <v>0</v>
      </c>
      <c r="I34" s="360"/>
      <c r="J34" s="361"/>
      <c r="K34" s="362">
        <f t="shared" si="4"/>
        <v>0</v>
      </c>
    </row>
    <row r="35" spans="1:11" s="272" customFormat="1" x14ac:dyDescent="0.2">
      <c r="A35" s="389">
        <v>27</v>
      </c>
      <c r="B35" s="357" t="s">
        <v>87</v>
      </c>
      <c r="C35" s="379" t="s">
        <v>88</v>
      </c>
      <c r="D35" s="358"/>
      <c r="E35" s="299"/>
      <c r="F35" s="262">
        <f t="shared" si="5"/>
        <v>0</v>
      </c>
      <c r="G35" s="320"/>
      <c r="H35" s="359">
        <f t="shared" si="3"/>
        <v>0</v>
      </c>
      <c r="I35" s="360"/>
      <c r="J35" s="361"/>
      <c r="K35" s="362">
        <f t="shared" si="4"/>
        <v>0</v>
      </c>
    </row>
    <row r="36" spans="1:11" s="272" customFormat="1" x14ac:dyDescent="0.2">
      <c r="A36" s="389">
        <v>28</v>
      </c>
      <c r="B36" s="357" t="s">
        <v>89</v>
      </c>
      <c r="C36" s="383" t="s">
        <v>315</v>
      </c>
      <c r="D36" s="358"/>
      <c r="E36" s="299"/>
      <c r="F36" s="262">
        <f t="shared" si="5"/>
        <v>0</v>
      </c>
      <c r="G36" s="320"/>
      <c r="H36" s="359">
        <f t="shared" si="3"/>
        <v>0</v>
      </c>
      <c r="I36" s="360"/>
      <c r="J36" s="361"/>
      <c r="K36" s="362">
        <f t="shared" si="4"/>
        <v>0</v>
      </c>
    </row>
    <row r="37" spans="1:11" s="272" customFormat="1" x14ac:dyDescent="0.2">
      <c r="A37" s="389">
        <v>29</v>
      </c>
      <c r="B37" s="276" t="s">
        <v>90</v>
      </c>
      <c r="C37" s="379" t="s">
        <v>39</v>
      </c>
      <c r="D37" s="358"/>
      <c r="E37" s="299"/>
      <c r="F37" s="262">
        <f t="shared" si="5"/>
        <v>0</v>
      </c>
      <c r="G37" s="320"/>
      <c r="H37" s="359">
        <f t="shared" si="3"/>
        <v>0</v>
      </c>
      <c r="I37" s="360"/>
      <c r="J37" s="361"/>
      <c r="K37" s="362">
        <f t="shared" si="4"/>
        <v>0</v>
      </c>
    </row>
    <row r="38" spans="1:11" s="272" customFormat="1" x14ac:dyDescent="0.2">
      <c r="A38" s="389">
        <v>30</v>
      </c>
      <c r="B38" s="357" t="s">
        <v>91</v>
      </c>
      <c r="C38" s="379" t="s">
        <v>37</v>
      </c>
      <c r="D38" s="358"/>
      <c r="E38" s="299"/>
      <c r="F38" s="262">
        <f t="shared" si="5"/>
        <v>0</v>
      </c>
      <c r="G38" s="320"/>
      <c r="H38" s="359">
        <f t="shared" si="3"/>
        <v>0</v>
      </c>
      <c r="I38" s="360"/>
      <c r="J38" s="361"/>
      <c r="K38" s="362">
        <f t="shared" si="4"/>
        <v>0</v>
      </c>
    </row>
    <row r="39" spans="1:11" s="272" customFormat="1" x14ac:dyDescent="0.2">
      <c r="A39" s="389">
        <v>31</v>
      </c>
      <c r="B39" s="357" t="s">
        <v>92</v>
      </c>
      <c r="C39" s="379" t="s">
        <v>16</v>
      </c>
      <c r="D39" s="358">
        <v>1429500</v>
      </c>
      <c r="E39" s="299"/>
      <c r="F39" s="262">
        <f t="shared" si="5"/>
        <v>1429500</v>
      </c>
      <c r="G39" s="320">
        <v>1085481.25</v>
      </c>
      <c r="H39" s="359">
        <f t="shared" si="3"/>
        <v>2514981.25</v>
      </c>
      <c r="I39" s="360"/>
      <c r="J39" s="361"/>
      <c r="K39" s="362">
        <f t="shared" si="4"/>
        <v>2514981.25</v>
      </c>
    </row>
    <row r="40" spans="1:11" s="272" customFormat="1" x14ac:dyDescent="0.2">
      <c r="A40" s="389">
        <v>32</v>
      </c>
      <c r="B40" s="357" t="s">
        <v>93</v>
      </c>
      <c r="C40" s="379" t="s">
        <v>21</v>
      </c>
      <c r="D40" s="358"/>
      <c r="E40" s="299"/>
      <c r="F40" s="262">
        <f t="shared" si="5"/>
        <v>0</v>
      </c>
      <c r="G40" s="320"/>
      <c r="H40" s="359">
        <f t="shared" si="3"/>
        <v>0</v>
      </c>
      <c r="I40" s="360"/>
      <c r="J40" s="361"/>
      <c r="K40" s="362">
        <f t="shared" si="4"/>
        <v>0</v>
      </c>
    </row>
    <row r="41" spans="1:11" s="272" customFormat="1" x14ac:dyDescent="0.2">
      <c r="A41" s="389">
        <v>33</v>
      </c>
      <c r="B41" s="357" t="s">
        <v>94</v>
      </c>
      <c r="C41" s="379" t="s">
        <v>24</v>
      </c>
      <c r="D41" s="358">
        <v>1429500</v>
      </c>
      <c r="E41" s="299"/>
      <c r="F41" s="262">
        <f t="shared" si="5"/>
        <v>1429500</v>
      </c>
      <c r="G41" s="320">
        <v>1085481.25</v>
      </c>
      <c r="H41" s="359">
        <f t="shared" si="3"/>
        <v>2514981.25</v>
      </c>
      <c r="I41" s="360"/>
      <c r="J41" s="361"/>
      <c r="K41" s="362">
        <f t="shared" si="4"/>
        <v>2514981.25</v>
      </c>
    </row>
    <row r="42" spans="1:11" s="272" customFormat="1" x14ac:dyDescent="0.2">
      <c r="A42" s="389">
        <v>34</v>
      </c>
      <c r="B42" s="276" t="s">
        <v>95</v>
      </c>
      <c r="C42" s="379" t="s">
        <v>219</v>
      </c>
      <c r="D42" s="358">
        <v>4288500</v>
      </c>
      <c r="E42" s="299"/>
      <c r="F42" s="262">
        <f t="shared" si="5"/>
        <v>4288500</v>
      </c>
      <c r="G42" s="320">
        <v>3256443.75</v>
      </c>
      <c r="H42" s="359">
        <f t="shared" si="3"/>
        <v>7544943.75</v>
      </c>
      <c r="I42" s="360"/>
      <c r="J42" s="361"/>
      <c r="K42" s="362">
        <f t="shared" si="4"/>
        <v>7544943.75</v>
      </c>
    </row>
    <row r="43" spans="1:11" s="272" customFormat="1" x14ac:dyDescent="0.2">
      <c r="A43" s="389">
        <v>35</v>
      </c>
      <c r="B43" s="357" t="s">
        <v>96</v>
      </c>
      <c r="C43" s="379" t="s">
        <v>220</v>
      </c>
      <c r="D43" s="358">
        <v>1143600</v>
      </c>
      <c r="E43" s="299"/>
      <c r="F43" s="262">
        <f t="shared" si="5"/>
        <v>1143600</v>
      </c>
      <c r="G43" s="320">
        <v>868385</v>
      </c>
      <c r="H43" s="359">
        <f t="shared" si="3"/>
        <v>2011985</v>
      </c>
      <c r="I43" s="360"/>
      <c r="J43" s="361"/>
      <c r="K43" s="362">
        <f t="shared" si="4"/>
        <v>2011985</v>
      </c>
    </row>
    <row r="44" spans="1:11" s="272" customFormat="1" x14ac:dyDescent="0.2">
      <c r="A44" s="389">
        <v>36</v>
      </c>
      <c r="B44" s="357" t="s">
        <v>97</v>
      </c>
      <c r="C44" s="379" t="s">
        <v>221</v>
      </c>
      <c r="D44" s="358">
        <v>1029240</v>
      </c>
      <c r="E44" s="299"/>
      <c r="F44" s="262">
        <f t="shared" si="5"/>
        <v>1029240</v>
      </c>
      <c r="G44" s="320">
        <v>781546.5</v>
      </c>
      <c r="H44" s="359">
        <f t="shared" si="3"/>
        <v>1810786.5</v>
      </c>
      <c r="I44" s="360"/>
      <c r="J44" s="361"/>
      <c r="K44" s="362">
        <f t="shared" si="4"/>
        <v>1810786.5</v>
      </c>
    </row>
    <row r="45" spans="1:11" s="272" customFormat="1" x14ac:dyDescent="0.2">
      <c r="A45" s="389">
        <v>37</v>
      </c>
      <c r="B45" s="363" t="s">
        <v>98</v>
      </c>
      <c r="C45" s="42" t="s">
        <v>23</v>
      </c>
      <c r="D45" s="358">
        <v>1915530</v>
      </c>
      <c r="E45" s="299"/>
      <c r="F45" s="262">
        <f t="shared" si="5"/>
        <v>1915530</v>
      </c>
      <c r="G45" s="320">
        <v>1455413.26</v>
      </c>
      <c r="H45" s="359">
        <f t="shared" si="3"/>
        <v>3370943.26</v>
      </c>
      <c r="I45" s="360"/>
      <c r="J45" s="361"/>
      <c r="K45" s="362">
        <f t="shared" si="4"/>
        <v>3370943.26</v>
      </c>
    </row>
    <row r="46" spans="1:11" s="272" customFormat="1" x14ac:dyDescent="0.2">
      <c r="A46" s="389">
        <v>38</v>
      </c>
      <c r="B46" s="357" t="s">
        <v>99</v>
      </c>
      <c r="C46" s="379" t="s">
        <v>20</v>
      </c>
      <c r="D46" s="358">
        <v>1074602.8</v>
      </c>
      <c r="E46" s="299"/>
      <c r="F46" s="262">
        <f t="shared" si="5"/>
        <v>1074602.8</v>
      </c>
      <c r="G46" s="320">
        <v>816281.9</v>
      </c>
      <c r="H46" s="359">
        <f t="shared" si="3"/>
        <v>1890884.7000000002</v>
      </c>
      <c r="I46" s="360"/>
      <c r="J46" s="361"/>
      <c r="K46" s="362">
        <f t="shared" si="4"/>
        <v>1890884.7000000002</v>
      </c>
    </row>
    <row r="47" spans="1:11" s="272" customFormat="1" x14ac:dyDescent="0.2">
      <c r="A47" s="389">
        <v>39</v>
      </c>
      <c r="B47" s="357" t="s">
        <v>100</v>
      </c>
      <c r="C47" s="379" t="s">
        <v>101</v>
      </c>
      <c r="D47" s="358"/>
      <c r="E47" s="299"/>
      <c r="F47" s="262">
        <f t="shared" si="5"/>
        <v>0</v>
      </c>
      <c r="G47" s="320"/>
      <c r="H47" s="359">
        <f t="shared" si="3"/>
        <v>0</v>
      </c>
      <c r="I47" s="360"/>
      <c r="J47" s="361"/>
      <c r="K47" s="362">
        <f t="shared" si="4"/>
        <v>0</v>
      </c>
    </row>
    <row r="48" spans="1:11" s="272" customFormat="1" x14ac:dyDescent="0.2">
      <c r="A48" s="389">
        <v>40</v>
      </c>
      <c r="B48" s="276" t="s">
        <v>102</v>
      </c>
      <c r="C48" s="379" t="s">
        <v>103</v>
      </c>
      <c r="D48" s="358"/>
      <c r="E48" s="299"/>
      <c r="F48" s="262">
        <f t="shared" si="5"/>
        <v>0</v>
      </c>
      <c r="G48" s="320"/>
      <c r="H48" s="359">
        <f t="shared" si="3"/>
        <v>0</v>
      </c>
      <c r="I48" s="360"/>
      <c r="J48" s="361"/>
      <c r="K48" s="362">
        <f t="shared" si="4"/>
        <v>0</v>
      </c>
    </row>
    <row r="49" spans="1:11" s="272" customFormat="1" x14ac:dyDescent="0.2">
      <c r="A49" s="389">
        <v>41</v>
      </c>
      <c r="B49" s="357" t="s">
        <v>104</v>
      </c>
      <c r="C49" s="379" t="s">
        <v>226</v>
      </c>
      <c r="D49" s="358">
        <v>1143600</v>
      </c>
      <c r="E49" s="299"/>
      <c r="F49" s="262">
        <f t="shared" si="5"/>
        <v>1143600</v>
      </c>
      <c r="G49" s="320">
        <v>868385</v>
      </c>
      <c r="H49" s="359">
        <f t="shared" si="3"/>
        <v>2011985</v>
      </c>
      <c r="I49" s="360"/>
      <c r="J49" s="361"/>
      <c r="K49" s="362">
        <f t="shared" si="4"/>
        <v>2011985</v>
      </c>
    </row>
    <row r="50" spans="1:11" s="272" customFormat="1" x14ac:dyDescent="0.2">
      <c r="A50" s="389">
        <v>42</v>
      </c>
      <c r="B50" s="276" t="s">
        <v>105</v>
      </c>
      <c r="C50" s="379" t="s">
        <v>2</v>
      </c>
      <c r="D50" s="358">
        <v>2287200</v>
      </c>
      <c r="E50" s="299"/>
      <c r="F50" s="262">
        <f t="shared" si="5"/>
        <v>2287200</v>
      </c>
      <c r="G50" s="320">
        <v>1736770</v>
      </c>
      <c r="H50" s="359">
        <f t="shared" si="3"/>
        <v>4023970</v>
      </c>
      <c r="I50" s="360"/>
      <c r="J50" s="361"/>
      <c r="K50" s="362">
        <f t="shared" si="4"/>
        <v>4023970</v>
      </c>
    </row>
    <row r="51" spans="1:11" s="272" customFormat="1" x14ac:dyDescent="0.2">
      <c r="A51" s="389">
        <v>43</v>
      </c>
      <c r="B51" s="357" t="s">
        <v>106</v>
      </c>
      <c r="C51" s="379" t="s">
        <v>3</v>
      </c>
      <c r="D51" s="358">
        <v>1286550</v>
      </c>
      <c r="E51" s="299"/>
      <c r="F51" s="262">
        <f t="shared" si="5"/>
        <v>1286550</v>
      </c>
      <c r="G51" s="320">
        <v>976064.74</v>
      </c>
      <c r="H51" s="359">
        <f t="shared" si="3"/>
        <v>2262614.7400000002</v>
      </c>
      <c r="I51" s="360"/>
      <c r="J51" s="361"/>
      <c r="K51" s="362">
        <f t="shared" si="4"/>
        <v>2262614.7400000002</v>
      </c>
    </row>
    <row r="52" spans="1:11" s="272" customFormat="1" x14ac:dyDescent="0.2">
      <c r="A52" s="389">
        <v>44</v>
      </c>
      <c r="B52" s="357" t="s">
        <v>107</v>
      </c>
      <c r="C52" s="379" t="s">
        <v>222</v>
      </c>
      <c r="D52" s="358">
        <v>1429500</v>
      </c>
      <c r="E52" s="299"/>
      <c r="F52" s="262">
        <f t="shared" si="5"/>
        <v>1429500</v>
      </c>
      <c r="G52" s="320">
        <v>1085481.25</v>
      </c>
      <c r="H52" s="359">
        <f t="shared" si="3"/>
        <v>2514981.25</v>
      </c>
      <c r="I52" s="360"/>
      <c r="J52" s="361"/>
      <c r="K52" s="362">
        <f t="shared" si="4"/>
        <v>2514981.25</v>
      </c>
    </row>
    <row r="53" spans="1:11" s="272" customFormat="1" x14ac:dyDescent="0.2">
      <c r="A53" s="389">
        <v>45</v>
      </c>
      <c r="B53" s="276" t="s">
        <v>108</v>
      </c>
      <c r="C53" s="379" t="s">
        <v>0</v>
      </c>
      <c r="D53" s="358">
        <v>2144250</v>
      </c>
      <c r="E53" s="299"/>
      <c r="F53" s="262">
        <f t="shared" si="5"/>
        <v>2144250</v>
      </c>
      <c r="G53" s="320">
        <v>1629090.26</v>
      </c>
      <c r="H53" s="359">
        <f t="shared" si="3"/>
        <v>3773340.26</v>
      </c>
      <c r="I53" s="360"/>
      <c r="J53" s="361"/>
      <c r="K53" s="362">
        <f t="shared" si="4"/>
        <v>3773340.26</v>
      </c>
    </row>
    <row r="54" spans="1:11" s="272" customFormat="1" x14ac:dyDescent="0.2">
      <c r="A54" s="389">
        <v>46</v>
      </c>
      <c r="B54" s="276" t="s">
        <v>109</v>
      </c>
      <c r="C54" s="379" t="s">
        <v>4</v>
      </c>
      <c r="D54" s="358">
        <v>857700</v>
      </c>
      <c r="E54" s="299"/>
      <c r="F54" s="262">
        <f t="shared" si="5"/>
        <v>857700</v>
      </c>
      <c r="G54" s="320">
        <v>651288.75</v>
      </c>
      <c r="H54" s="359">
        <f t="shared" si="3"/>
        <v>1508988.75</v>
      </c>
      <c r="I54" s="360"/>
      <c r="J54" s="361"/>
      <c r="K54" s="362">
        <f t="shared" si="4"/>
        <v>1508988.75</v>
      </c>
    </row>
    <row r="55" spans="1:11" s="272" customFormat="1" x14ac:dyDescent="0.2">
      <c r="A55" s="389">
        <v>47</v>
      </c>
      <c r="B55" s="357" t="s">
        <v>110</v>
      </c>
      <c r="C55" s="379" t="s">
        <v>1</v>
      </c>
      <c r="D55" s="358">
        <v>1429500</v>
      </c>
      <c r="E55" s="299"/>
      <c r="F55" s="262">
        <f t="shared" si="5"/>
        <v>1429500</v>
      </c>
      <c r="G55" s="320">
        <v>1085481.25</v>
      </c>
      <c r="H55" s="359">
        <f t="shared" si="3"/>
        <v>2514981.25</v>
      </c>
      <c r="I55" s="360"/>
      <c r="J55" s="361"/>
      <c r="K55" s="362">
        <f t="shared" si="4"/>
        <v>2514981.25</v>
      </c>
    </row>
    <row r="56" spans="1:11" s="272" customFormat="1" x14ac:dyDescent="0.2">
      <c r="A56" s="389">
        <v>48</v>
      </c>
      <c r="B56" s="276" t="s">
        <v>111</v>
      </c>
      <c r="C56" s="379" t="s">
        <v>223</v>
      </c>
      <c r="D56" s="358">
        <v>2230020</v>
      </c>
      <c r="E56" s="299"/>
      <c r="F56" s="262">
        <f t="shared" si="5"/>
        <v>2230020</v>
      </c>
      <c r="G56" s="320">
        <v>1693350.75</v>
      </c>
      <c r="H56" s="359">
        <f t="shared" si="3"/>
        <v>3923370.75</v>
      </c>
      <c r="I56" s="360"/>
      <c r="J56" s="361"/>
      <c r="K56" s="362">
        <f t="shared" si="4"/>
        <v>3923370.75</v>
      </c>
    </row>
    <row r="57" spans="1:11" s="272" customFormat="1" x14ac:dyDescent="0.2">
      <c r="A57" s="389">
        <v>49</v>
      </c>
      <c r="B57" s="357" t="s">
        <v>112</v>
      </c>
      <c r="C57" s="379" t="s">
        <v>25</v>
      </c>
      <c r="D57" s="358">
        <v>4288500</v>
      </c>
      <c r="E57" s="299"/>
      <c r="F57" s="262">
        <f t="shared" si="5"/>
        <v>4288500</v>
      </c>
      <c r="G57" s="320">
        <v>3256443.75</v>
      </c>
      <c r="H57" s="359">
        <f t="shared" si="3"/>
        <v>7544943.75</v>
      </c>
      <c r="I57" s="360"/>
      <c r="J57" s="361"/>
      <c r="K57" s="362">
        <f t="shared" si="4"/>
        <v>7544943.75</v>
      </c>
    </row>
    <row r="58" spans="1:11" s="272" customFormat="1" x14ac:dyDescent="0.2">
      <c r="A58" s="389">
        <v>50</v>
      </c>
      <c r="B58" s="276" t="s">
        <v>113</v>
      </c>
      <c r="C58" s="379" t="s">
        <v>224</v>
      </c>
      <c r="D58" s="358">
        <v>1172190</v>
      </c>
      <c r="E58" s="299"/>
      <c r="F58" s="262">
        <f t="shared" si="5"/>
        <v>1172190</v>
      </c>
      <c r="G58" s="320">
        <v>889226.23999999999</v>
      </c>
      <c r="H58" s="359">
        <f t="shared" si="3"/>
        <v>2061416.24</v>
      </c>
      <c r="I58" s="360"/>
      <c r="J58" s="361"/>
      <c r="K58" s="362">
        <f t="shared" si="4"/>
        <v>2061416.24</v>
      </c>
    </row>
    <row r="59" spans="1:11" s="272" customFormat="1" x14ac:dyDescent="0.2">
      <c r="A59" s="389">
        <v>51</v>
      </c>
      <c r="B59" s="276" t="s">
        <v>228</v>
      </c>
      <c r="C59" s="379" t="s">
        <v>227</v>
      </c>
      <c r="D59" s="358"/>
      <c r="E59" s="299"/>
      <c r="F59" s="262">
        <f t="shared" si="5"/>
        <v>0</v>
      </c>
      <c r="G59" s="320"/>
      <c r="H59" s="359">
        <f t="shared" si="3"/>
        <v>0</v>
      </c>
      <c r="I59" s="360"/>
      <c r="J59" s="361"/>
      <c r="K59" s="362">
        <f t="shared" si="4"/>
        <v>0</v>
      </c>
    </row>
    <row r="60" spans="1:11" s="272" customFormat="1" x14ac:dyDescent="0.2">
      <c r="A60" s="389">
        <v>52</v>
      </c>
      <c r="B60" s="247" t="s">
        <v>242</v>
      </c>
      <c r="C60" s="41" t="s">
        <v>243</v>
      </c>
      <c r="D60" s="358"/>
      <c r="E60" s="299"/>
      <c r="F60" s="262">
        <f t="shared" si="5"/>
        <v>0</v>
      </c>
      <c r="G60" s="320"/>
      <c r="H60" s="359">
        <f t="shared" si="3"/>
        <v>0</v>
      </c>
      <c r="I60" s="360"/>
      <c r="J60" s="361"/>
      <c r="K60" s="362">
        <f t="shared" si="4"/>
        <v>0</v>
      </c>
    </row>
    <row r="61" spans="1:11" s="272" customFormat="1" x14ac:dyDescent="0.2">
      <c r="A61" s="389">
        <v>53</v>
      </c>
      <c r="B61" s="276" t="s">
        <v>114</v>
      </c>
      <c r="C61" s="379" t="s">
        <v>52</v>
      </c>
      <c r="D61" s="358"/>
      <c r="E61" s="299"/>
      <c r="F61" s="262">
        <f t="shared" si="5"/>
        <v>0</v>
      </c>
      <c r="G61" s="320"/>
      <c r="H61" s="359">
        <f t="shared" si="3"/>
        <v>0</v>
      </c>
      <c r="I61" s="360"/>
      <c r="J61" s="361"/>
      <c r="K61" s="362">
        <f t="shared" si="4"/>
        <v>0</v>
      </c>
    </row>
    <row r="62" spans="1:11" s="272" customFormat="1" x14ac:dyDescent="0.2">
      <c r="A62" s="389">
        <v>54</v>
      </c>
      <c r="B62" s="276" t="s">
        <v>115</v>
      </c>
      <c r="C62" s="379" t="s">
        <v>244</v>
      </c>
      <c r="D62" s="358"/>
      <c r="E62" s="299"/>
      <c r="F62" s="262">
        <f t="shared" si="5"/>
        <v>0</v>
      </c>
      <c r="G62" s="320"/>
      <c r="H62" s="359">
        <f t="shared" si="3"/>
        <v>0</v>
      </c>
      <c r="I62" s="360"/>
      <c r="J62" s="361"/>
      <c r="K62" s="362">
        <f t="shared" si="4"/>
        <v>0</v>
      </c>
    </row>
    <row r="63" spans="1:11" s="272" customFormat="1" x14ac:dyDescent="0.2">
      <c r="A63" s="389">
        <v>55</v>
      </c>
      <c r="B63" s="276" t="s">
        <v>116</v>
      </c>
      <c r="C63" s="379" t="s">
        <v>117</v>
      </c>
      <c r="D63" s="358"/>
      <c r="E63" s="299"/>
      <c r="F63" s="262">
        <f t="shared" si="5"/>
        <v>0</v>
      </c>
      <c r="G63" s="320"/>
      <c r="H63" s="359">
        <f t="shared" si="3"/>
        <v>0</v>
      </c>
      <c r="I63" s="360"/>
      <c r="J63" s="361"/>
      <c r="K63" s="362">
        <f t="shared" si="4"/>
        <v>0</v>
      </c>
    </row>
    <row r="64" spans="1:11" s="272" customFormat="1" x14ac:dyDescent="0.2">
      <c r="A64" s="389">
        <v>56</v>
      </c>
      <c r="B64" s="357" t="s">
        <v>118</v>
      </c>
      <c r="C64" s="379" t="s">
        <v>245</v>
      </c>
      <c r="D64" s="358"/>
      <c r="E64" s="299"/>
      <c r="F64" s="262">
        <f t="shared" si="5"/>
        <v>0</v>
      </c>
      <c r="G64" s="320"/>
      <c r="H64" s="359">
        <f t="shared" si="3"/>
        <v>0</v>
      </c>
      <c r="I64" s="360"/>
      <c r="J64" s="361"/>
      <c r="K64" s="362">
        <f t="shared" si="4"/>
        <v>0</v>
      </c>
    </row>
    <row r="65" spans="1:11" s="272" customFormat="1" x14ac:dyDescent="0.2">
      <c r="A65" s="389">
        <v>57</v>
      </c>
      <c r="B65" s="357" t="s">
        <v>119</v>
      </c>
      <c r="C65" s="379" t="s">
        <v>280</v>
      </c>
      <c r="D65" s="358"/>
      <c r="E65" s="299"/>
      <c r="F65" s="262">
        <f t="shared" si="5"/>
        <v>0</v>
      </c>
      <c r="G65" s="320"/>
      <c r="H65" s="359">
        <f t="shared" si="3"/>
        <v>0</v>
      </c>
      <c r="I65" s="360"/>
      <c r="J65" s="361"/>
      <c r="K65" s="362">
        <f t="shared" si="4"/>
        <v>0</v>
      </c>
    </row>
    <row r="66" spans="1:11" s="272" customFormat="1" ht="24" x14ac:dyDescent="0.2">
      <c r="A66" s="389">
        <v>58</v>
      </c>
      <c r="B66" s="357" t="s">
        <v>120</v>
      </c>
      <c r="C66" s="379" t="s">
        <v>246</v>
      </c>
      <c r="D66" s="358"/>
      <c r="E66" s="299"/>
      <c r="F66" s="262">
        <f t="shared" si="5"/>
        <v>0</v>
      </c>
      <c r="G66" s="320"/>
      <c r="H66" s="359">
        <f t="shared" si="3"/>
        <v>0</v>
      </c>
      <c r="I66" s="360"/>
      <c r="J66" s="361"/>
      <c r="K66" s="362">
        <f t="shared" si="4"/>
        <v>0</v>
      </c>
    </row>
    <row r="67" spans="1:11" s="272" customFormat="1" ht="24" x14ac:dyDescent="0.2">
      <c r="A67" s="389">
        <v>59</v>
      </c>
      <c r="B67" s="276" t="s">
        <v>121</v>
      </c>
      <c r="C67" s="379" t="s">
        <v>247</v>
      </c>
      <c r="D67" s="358"/>
      <c r="E67" s="299"/>
      <c r="F67" s="262">
        <f t="shared" si="5"/>
        <v>0</v>
      </c>
      <c r="G67" s="320"/>
      <c r="H67" s="359">
        <f t="shared" si="3"/>
        <v>0</v>
      </c>
      <c r="I67" s="360"/>
      <c r="J67" s="361"/>
      <c r="K67" s="362">
        <f t="shared" si="4"/>
        <v>0</v>
      </c>
    </row>
    <row r="68" spans="1:11" s="272" customFormat="1" x14ac:dyDescent="0.2">
      <c r="A68" s="389">
        <v>60</v>
      </c>
      <c r="B68" s="357" t="s">
        <v>122</v>
      </c>
      <c r="C68" s="379" t="s">
        <v>248</v>
      </c>
      <c r="D68" s="358"/>
      <c r="E68" s="299"/>
      <c r="F68" s="262">
        <f t="shared" si="5"/>
        <v>0</v>
      </c>
      <c r="G68" s="320"/>
      <c r="H68" s="359">
        <f t="shared" si="3"/>
        <v>0</v>
      </c>
      <c r="I68" s="360"/>
      <c r="J68" s="361"/>
      <c r="K68" s="362">
        <f t="shared" si="4"/>
        <v>0</v>
      </c>
    </row>
    <row r="69" spans="1:11" s="272" customFormat="1" x14ac:dyDescent="0.2">
      <c r="A69" s="389">
        <v>61</v>
      </c>
      <c r="B69" s="357" t="s">
        <v>123</v>
      </c>
      <c r="C69" s="379" t="s">
        <v>51</v>
      </c>
      <c r="D69" s="358"/>
      <c r="E69" s="299"/>
      <c r="F69" s="262">
        <f t="shared" si="5"/>
        <v>0</v>
      </c>
      <c r="G69" s="320"/>
      <c r="H69" s="359">
        <f t="shared" si="3"/>
        <v>0</v>
      </c>
      <c r="I69" s="360"/>
      <c r="J69" s="361"/>
      <c r="K69" s="362">
        <f t="shared" si="4"/>
        <v>0</v>
      </c>
    </row>
    <row r="70" spans="1:11" s="272" customFormat="1" x14ac:dyDescent="0.2">
      <c r="A70" s="389">
        <v>62</v>
      </c>
      <c r="B70" s="357" t="s">
        <v>124</v>
      </c>
      <c r="C70" s="379" t="s">
        <v>249</v>
      </c>
      <c r="D70" s="358"/>
      <c r="E70" s="299"/>
      <c r="F70" s="262">
        <f t="shared" si="5"/>
        <v>0</v>
      </c>
      <c r="G70" s="320"/>
      <c r="H70" s="359">
        <f t="shared" ref="H70:H130" si="6">SUM(F70:G70)</f>
        <v>0</v>
      </c>
      <c r="I70" s="360"/>
      <c r="J70" s="361"/>
      <c r="K70" s="362">
        <f t="shared" ref="K70:K130" si="7">H70+I70+J70</f>
        <v>0</v>
      </c>
    </row>
    <row r="71" spans="1:11" s="272" customFormat="1" ht="24" x14ac:dyDescent="0.2">
      <c r="A71" s="389">
        <v>63</v>
      </c>
      <c r="B71" s="357" t="s">
        <v>125</v>
      </c>
      <c r="C71" s="379" t="s">
        <v>250</v>
      </c>
      <c r="D71" s="358"/>
      <c r="E71" s="299"/>
      <c r="F71" s="262">
        <f t="shared" ref="F71:F131" si="8">SUM(D71:E71)</f>
        <v>0</v>
      </c>
      <c r="G71" s="320"/>
      <c r="H71" s="359">
        <f t="shared" si="6"/>
        <v>0</v>
      </c>
      <c r="I71" s="360"/>
      <c r="J71" s="361"/>
      <c r="K71" s="362">
        <f t="shared" si="7"/>
        <v>0</v>
      </c>
    </row>
    <row r="72" spans="1:11" s="272" customFormat="1" ht="24" x14ac:dyDescent="0.2">
      <c r="A72" s="389">
        <v>64</v>
      </c>
      <c r="B72" s="357" t="s">
        <v>126</v>
      </c>
      <c r="C72" s="379" t="s">
        <v>251</v>
      </c>
      <c r="D72" s="358"/>
      <c r="E72" s="299"/>
      <c r="F72" s="262">
        <f t="shared" si="8"/>
        <v>0</v>
      </c>
      <c r="G72" s="320"/>
      <c r="H72" s="359">
        <f t="shared" si="6"/>
        <v>0</v>
      </c>
      <c r="I72" s="360"/>
      <c r="J72" s="361"/>
      <c r="K72" s="362">
        <f t="shared" si="7"/>
        <v>0</v>
      </c>
    </row>
    <row r="73" spans="1:11" s="272" customFormat="1" ht="24" x14ac:dyDescent="0.2">
      <c r="A73" s="389">
        <v>65</v>
      </c>
      <c r="B73" s="357" t="s">
        <v>127</v>
      </c>
      <c r="C73" s="379" t="s">
        <v>252</v>
      </c>
      <c r="D73" s="358"/>
      <c r="E73" s="299"/>
      <c r="F73" s="262">
        <f t="shared" si="8"/>
        <v>0</v>
      </c>
      <c r="G73" s="320"/>
      <c r="H73" s="359">
        <f t="shared" si="6"/>
        <v>0</v>
      </c>
      <c r="I73" s="360"/>
      <c r="J73" s="361"/>
      <c r="K73" s="362">
        <f t="shared" si="7"/>
        <v>0</v>
      </c>
    </row>
    <row r="74" spans="1:11" s="272" customFormat="1" ht="24" x14ac:dyDescent="0.2">
      <c r="A74" s="389">
        <v>66</v>
      </c>
      <c r="B74" s="357" t="s">
        <v>128</v>
      </c>
      <c r="C74" s="379" t="s">
        <v>253</v>
      </c>
      <c r="D74" s="358"/>
      <c r="E74" s="299"/>
      <c r="F74" s="262">
        <f t="shared" si="8"/>
        <v>0</v>
      </c>
      <c r="G74" s="320"/>
      <c r="H74" s="359">
        <f t="shared" si="6"/>
        <v>0</v>
      </c>
      <c r="I74" s="360"/>
      <c r="J74" s="361"/>
      <c r="K74" s="362">
        <f t="shared" si="7"/>
        <v>0</v>
      </c>
    </row>
    <row r="75" spans="1:11" s="272" customFormat="1" ht="24" x14ac:dyDescent="0.2">
      <c r="A75" s="389">
        <v>67</v>
      </c>
      <c r="B75" s="276" t="s">
        <v>129</v>
      </c>
      <c r="C75" s="379" t="s">
        <v>254</v>
      </c>
      <c r="D75" s="358"/>
      <c r="E75" s="299"/>
      <c r="F75" s="262">
        <f t="shared" si="8"/>
        <v>0</v>
      </c>
      <c r="G75" s="320"/>
      <c r="H75" s="359">
        <f t="shared" si="6"/>
        <v>0</v>
      </c>
      <c r="I75" s="360"/>
      <c r="J75" s="361"/>
      <c r="K75" s="362">
        <f t="shared" si="7"/>
        <v>0</v>
      </c>
    </row>
    <row r="76" spans="1:11" s="272" customFormat="1" ht="24" x14ac:dyDescent="0.2">
      <c r="A76" s="389">
        <v>68</v>
      </c>
      <c r="B76" s="357" t="s">
        <v>130</v>
      </c>
      <c r="C76" s="379" t="s">
        <v>255</v>
      </c>
      <c r="D76" s="358"/>
      <c r="E76" s="299"/>
      <c r="F76" s="262">
        <f t="shared" si="8"/>
        <v>0</v>
      </c>
      <c r="G76" s="320"/>
      <c r="H76" s="359">
        <f t="shared" si="6"/>
        <v>0</v>
      </c>
      <c r="I76" s="360"/>
      <c r="J76" s="361"/>
      <c r="K76" s="362">
        <f t="shared" si="7"/>
        <v>0</v>
      </c>
    </row>
    <row r="77" spans="1:11" s="272" customFormat="1" ht="24" x14ac:dyDescent="0.2">
      <c r="A77" s="389">
        <v>69</v>
      </c>
      <c r="B77" s="276" t="s">
        <v>131</v>
      </c>
      <c r="C77" s="379" t="s">
        <v>256</v>
      </c>
      <c r="D77" s="358"/>
      <c r="E77" s="299"/>
      <c r="F77" s="262">
        <f t="shared" si="8"/>
        <v>0</v>
      </c>
      <c r="G77" s="320"/>
      <c r="H77" s="359">
        <f t="shared" si="6"/>
        <v>0</v>
      </c>
      <c r="I77" s="360"/>
      <c r="J77" s="361"/>
      <c r="K77" s="362">
        <f t="shared" si="7"/>
        <v>0</v>
      </c>
    </row>
    <row r="78" spans="1:11" s="272" customFormat="1" x14ac:dyDescent="0.2">
      <c r="A78" s="389">
        <v>70</v>
      </c>
      <c r="B78" s="357" t="s">
        <v>132</v>
      </c>
      <c r="C78" s="379" t="s">
        <v>133</v>
      </c>
      <c r="D78" s="358"/>
      <c r="E78" s="299"/>
      <c r="F78" s="262">
        <f t="shared" si="8"/>
        <v>0</v>
      </c>
      <c r="G78" s="320"/>
      <c r="H78" s="359">
        <f t="shared" si="6"/>
        <v>0</v>
      </c>
      <c r="I78" s="360"/>
      <c r="J78" s="361"/>
      <c r="K78" s="362">
        <f t="shared" si="7"/>
        <v>0</v>
      </c>
    </row>
    <row r="79" spans="1:11" s="272" customFormat="1" x14ac:dyDescent="0.2">
      <c r="A79" s="389">
        <v>71</v>
      </c>
      <c r="B79" s="276" t="s">
        <v>134</v>
      </c>
      <c r="C79" s="379" t="s">
        <v>257</v>
      </c>
      <c r="D79" s="358"/>
      <c r="E79" s="299"/>
      <c r="F79" s="262">
        <f t="shared" si="8"/>
        <v>0</v>
      </c>
      <c r="G79" s="320"/>
      <c r="H79" s="359">
        <f t="shared" si="6"/>
        <v>0</v>
      </c>
      <c r="I79" s="360"/>
      <c r="J79" s="361"/>
      <c r="K79" s="362">
        <f t="shared" si="7"/>
        <v>0</v>
      </c>
    </row>
    <row r="80" spans="1:11" s="272" customFormat="1" x14ac:dyDescent="0.2">
      <c r="A80" s="389">
        <v>72</v>
      </c>
      <c r="B80" s="276" t="s">
        <v>135</v>
      </c>
      <c r="C80" s="379" t="s">
        <v>34</v>
      </c>
      <c r="D80" s="358"/>
      <c r="E80" s="299"/>
      <c r="F80" s="262">
        <f t="shared" si="8"/>
        <v>0</v>
      </c>
      <c r="G80" s="320"/>
      <c r="H80" s="359">
        <f t="shared" si="6"/>
        <v>0</v>
      </c>
      <c r="I80" s="360"/>
      <c r="J80" s="361"/>
      <c r="K80" s="362">
        <f t="shared" si="7"/>
        <v>0</v>
      </c>
    </row>
    <row r="81" spans="1:11" s="272" customFormat="1" x14ac:dyDescent="0.2">
      <c r="A81" s="389">
        <v>73</v>
      </c>
      <c r="B81" s="357" t="s">
        <v>136</v>
      </c>
      <c r="C81" s="379" t="s">
        <v>36</v>
      </c>
      <c r="D81" s="358"/>
      <c r="E81" s="299"/>
      <c r="F81" s="262">
        <f t="shared" si="8"/>
        <v>0</v>
      </c>
      <c r="G81" s="320"/>
      <c r="H81" s="359">
        <f t="shared" si="6"/>
        <v>0</v>
      </c>
      <c r="I81" s="360"/>
      <c r="J81" s="361"/>
      <c r="K81" s="362">
        <f t="shared" si="7"/>
        <v>0</v>
      </c>
    </row>
    <row r="82" spans="1:11" s="272" customFormat="1" x14ac:dyDescent="0.2">
      <c r="A82" s="389">
        <v>74</v>
      </c>
      <c r="B82" s="357" t="s">
        <v>137</v>
      </c>
      <c r="C82" s="379" t="s">
        <v>35</v>
      </c>
      <c r="D82" s="358"/>
      <c r="E82" s="299"/>
      <c r="F82" s="262">
        <f t="shared" si="8"/>
        <v>0</v>
      </c>
      <c r="G82" s="320"/>
      <c r="H82" s="359">
        <f t="shared" si="6"/>
        <v>0</v>
      </c>
      <c r="I82" s="360"/>
      <c r="J82" s="361"/>
      <c r="K82" s="362">
        <f t="shared" si="7"/>
        <v>0</v>
      </c>
    </row>
    <row r="83" spans="1:11" s="272" customFormat="1" x14ac:dyDescent="0.2">
      <c r="A83" s="389">
        <v>75</v>
      </c>
      <c r="B83" s="357" t="s">
        <v>138</v>
      </c>
      <c r="C83" s="379" t="s">
        <v>50</v>
      </c>
      <c r="D83" s="358"/>
      <c r="E83" s="299"/>
      <c r="F83" s="262">
        <f t="shared" si="8"/>
        <v>0</v>
      </c>
      <c r="G83" s="320"/>
      <c r="H83" s="359">
        <f t="shared" si="6"/>
        <v>0</v>
      </c>
      <c r="I83" s="360"/>
      <c r="J83" s="361"/>
      <c r="K83" s="362">
        <f t="shared" si="7"/>
        <v>0</v>
      </c>
    </row>
    <row r="84" spans="1:11" s="272" customFormat="1" x14ac:dyDescent="0.2">
      <c r="A84" s="389">
        <v>76</v>
      </c>
      <c r="B84" s="357" t="s">
        <v>139</v>
      </c>
      <c r="C84" s="379" t="s">
        <v>236</v>
      </c>
      <c r="D84" s="358"/>
      <c r="E84" s="299"/>
      <c r="F84" s="262">
        <f t="shared" si="8"/>
        <v>0</v>
      </c>
      <c r="G84" s="320"/>
      <c r="H84" s="359">
        <f t="shared" si="6"/>
        <v>0</v>
      </c>
      <c r="I84" s="360"/>
      <c r="J84" s="361"/>
      <c r="K84" s="362">
        <f t="shared" si="7"/>
        <v>0</v>
      </c>
    </row>
    <row r="85" spans="1:11" s="272" customFormat="1" x14ac:dyDescent="0.2">
      <c r="A85" s="389">
        <v>77</v>
      </c>
      <c r="B85" s="357" t="s">
        <v>140</v>
      </c>
      <c r="C85" s="326" t="s">
        <v>302</v>
      </c>
      <c r="D85" s="358"/>
      <c r="E85" s="299"/>
      <c r="F85" s="262">
        <f t="shared" si="8"/>
        <v>0</v>
      </c>
      <c r="G85" s="320"/>
      <c r="H85" s="359">
        <f t="shared" si="6"/>
        <v>0</v>
      </c>
      <c r="I85" s="360"/>
      <c r="J85" s="361"/>
      <c r="K85" s="362">
        <f t="shared" si="7"/>
        <v>0</v>
      </c>
    </row>
    <row r="86" spans="1:11" s="272" customFormat="1" x14ac:dyDescent="0.2">
      <c r="A86" s="389">
        <v>78</v>
      </c>
      <c r="B86" s="28" t="s">
        <v>141</v>
      </c>
      <c r="C86" s="326" t="s">
        <v>270</v>
      </c>
      <c r="D86" s="358"/>
      <c r="E86" s="299"/>
      <c r="F86" s="262">
        <f t="shared" si="8"/>
        <v>0</v>
      </c>
      <c r="G86" s="320"/>
      <c r="H86" s="359">
        <f t="shared" si="6"/>
        <v>0</v>
      </c>
      <c r="I86" s="360"/>
      <c r="J86" s="361"/>
      <c r="K86" s="362">
        <f t="shared" si="7"/>
        <v>0</v>
      </c>
    </row>
    <row r="87" spans="1:11" s="272" customFormat="1" ht="24" x14ac:dyDescent="0.2">
      <c r="A87" s="441">
        <v>79</v>
      </c>
      <c r="B87" s="463" t="s">
        <v>142</v>
      </c>
      <c r="C87" s="384" t="s">
        <v>258</v>
      </c>
      <c r="D87" s="358"/>
      <c r="E87" s="299"/>
      <c r="F87" s="262">
        <f t="shared" si="8"/>
        <v>0</v>
      </c>
      <c r="G87" s="320"/>
      <c r="H87" s="359">
        <f t="shared" si="6"/>
        <v>0</v>
      </c>
      <c r="I87" s="360"/>
      <c r="J87" s="361"/>
      <c r="K87" s="362">
        <f t="shared" si="7"/>
        <v>0</v>
      </c>
    </row>
    <row r="88" spans="1:11" s="272" customFormat="1" ht="36" x14ac:dyDescent="0.2">
      <c r="A88" s="441"/>
      <c r="B88" s="463"/>
      <c r="C88" s="326" t="s">
        <v>300</v>
      </c>
      <c r="D88" s="358"/>
      <c r="E88" s="299"/>
      <c r="F88" s="262">
        <f t="shared" si="8"/>
        <v>0</v>
      </c>
      <c r="G88" s="320"/>
      <c r="H88" s="359">
        <f t="shared" si="6"/>
        <v>0</v>
      </c>
      <c r="I88" s="360"/>
      <c r="J88" s="361"/>
      <c r="K88" s="362">
        <f t="shared" si="7"/>
        <v>0</v>
      </c>
    </row>
    <row r="89" spans="1:11" s="272" customFormat="1" ht="24" x14ac:dyDescent="0.2">
      <c r="A89" s="441"/>
      <c r="B89" s="463"/>
      <c r="C89" s="326" t="s">
        <v>259</v>
      </c>
      <c r="D89" s="358"/>
      <c r="E89" s="299"/>
      <c r="F89" s="262">
        <f t="shared" si="8"/>
        <v>0</v>
      </c>
      <c r="G89" s="320"/>
      <c r="H89" s="359">
        <f t="shared" si="6"/>
        <v>0</v>
      </c>
      <c r="I89" s="360"/>
      <c r="J89" s="361"/>
      <c r="K89" s="362">
        <f t="shared" si="7"/>
        <v>0</v>
      </c>
    </row>
    <row r="90" spans="1:11" s="272" customFormat="1" ht="36" x14ac:dyDescent="0.2">
      <c r="A90" s="441"/>
      <c r="B90" s="463"/>
      <c r="C90" s="327" t="s">
        <v>301</v>
      </c>
      <c r="D90" s="358"/>
      <c r="E90" s="299"/>
      <c r="F90" s="262">
        <f t="shared" si="8"/>
        <v>0</v>
      </c>
      <c r="G90" s="320"/>
      <c r="H90" s="359">
        <f t="shared" si="6"/>
        <v>0</v>
      </c>
      <c r="I90" s="360"/>
      <c r="J90" s="361"/>
      <c r="K90" s="362">
        <f t="shared" si="7"/>
        <v>0</v>
      </c>
    </row>
    <row r="91" spans="1:11" s="272" customFormat="1" ht="24" x14ac:dyDescent="0.2">
      <c r="A91" s="248">
        <v>80</v>
      </c>
      <c r="B91" s="276" t="s">
        <v>143</v>
      </c>
      <c r="C91" s="379" t="s">
        <v>49</v>
      </c>
      <c r="D91" s="358"/>
      <c r="E91" s="299"/>
      <c r="F91" s="262">
        <f t="shared" si="8"/>
        <v>0</v>
      </c>
      <c r="G91" s="320"/>
      <c r="H91" s="359">
        <f t="shared" si="6"/>
        <v>0</v>
      </c>
      <c r="I91" s="360"/>
      <c r="J91" s="361"/>
      <c r="K91" s="362">
        <f t="shared" si="7"/>
        <v>0</v>
      </c>
    </row>
    <row r="92" spans="1:11" s="272" customFormat="1" x14ac:dyDescent="0.2">
      <c r="A92" s="248">
        <v>81</v>
      </c>
      <c r="B92" s="357" t="s">
        <v>144</v>
      </c>
      <c r="C92" s="379" t="s">
        <v>145</v>
      </c>
      <c r="D92" s="358"/>
      <c r="E92" s="299"/>
      <c r="F92" s="262">
        <f t="shared" si="8"/>
        <v>0</v>
      </c>
      <c r="G92" s="320"/>
      <c r="H92" s="359">
        <f t="shared" si="6"/>
        <v>0</v>
      </c>
      <c r="I92" s="360"/>
      <c r="J92" s="361"/>
      <c r="K92" s="362">
        <f t="shared" si="7"/>
        <v>0</v>
      </c>
    </row>
    <row r="93" spans="1:11" s="272" customFormat="1" x14ac:dyDescent="0.2">
      <c r="A93" s="389">
        <v>82</v>
      </c>
      <c r="B93" s="276" t="s">
        <v>146</v>
      </c>
      <c r="C93" s="379" t="s">
        <v>147</v>
      </c>
      <c r="D93" s="358"/>
      <c r="E93" s="299"/>
      <c r="F93" s="262">
        <f t="shared" si="8"/>
        <v>0</v>
      </c>
      <c r="G93" s="320"/>
      <c r="H93" s="359">
        <f t="shared" si="6"/>
        <v>0</v>
      </c>
      <c r="I93" s="360"/>
      <c r="J93" s="361"/>
      <c r="K93" s="362">
        <f t="shared" si="7"/>
        <v>0</v>
      </c>
    </row>
    <row r="94" spans="1:11" s="272" customFormat="1" x14ac:dyDescent="0.2">
      <c r="A94" s="389">
        <v>83</v>
      </c>
      <c r="B94" s="357" t="s">
        <v>148</v>
      </c>
      <c r="C94" s="379" t="s">
        <v>27</v>
      </c>
      <c r="D94" s="358">
        <v>943470</v>
      </c>
      <c r="E94" s="299"/>
      <c r="F94" s="262">
        <f t="shared" si="8"/>
        <v>943470</v>
      </c>
      <c r="G94" s="320">
        <v>717286.01</v>
      </c>
      <c r="H94" s="359">
        <f t="shared" si="6"/>
        <v>1660756.01</v>
      </c>
      <c r="I94" s="360"/>
      <c r="J94" s="361"/>
      <c r="K94" s="362">
        <f t="shared" si="7"/>
        <v>1660756.01</v>
      </c>
    </row>
    <row r="95" spans="1:11" s="272" customFormat="1" x14ac:dyDescent="0.2">
      <c r="A95" s="389">
        <v>84</v>
      </c>
      <c r="B95" s="357" t="s">
        <v>149</v>
      </c>
      <c r="C95" s="379" t="s">
        <v>12</v>
      </c>
      <c r="D95" s="358">
        <v>1286550</v>
      </c>
      <c r="E95" s="299"/>
      <c r="F95" s="262">
        <f t="shared" si="8"/>
        <v>1286550</v>
      </c>
      <c r="G95" s="320">
        <v>976064.74</v>
      </c>
      <c r="H95" s="359">
        <f t="shared" si="6"/>
        <v>2262614.7400000002</v>
      </c>
      <c r="I95" s="360"/>
      <c r="J95" s="361"/>
      <c r="K95" s="362">
        <f t="shared" si="7"/>
        <v>2262614.7400000002</v>
      </c>
    </row>
    <row r="96" spans="1:11" s="272" customFormat="1" x14ac:dyDescent="0.2">
      <c r="A96" s="389">
        <v>85</v>
      </c>
      <c r="B96" s="357" t="s">
        <v>150</v>
      </c>
      <c r="C96" s="379" t="s">
        <v>26</v>
      </c>
      <c r="D96" s="358">
        <v>2458740</v>
      </c>
      <c r="E96" s="299"/>
      <c r="F96" s="262">
        <f t="shared" si="8"/>
        <v>2458740</v>
      </c>
      <c r="G96" s="320">
        <v>1867027.75</v>
      </c>
      <c r="H96" s="359">
        <f t="shared" si="6"/>
        <v>4325767.75</v>
      </c>
      <c r="I96" s="360"/>
      <c r="J96" s="361"/>
      <c r="K96" s="362">
        <f t="shared" si="7"/>
        <v>4325767.75</v>
      </c>
    </row>
    <row r="97" spans="1:11" s="272" customFormat="1" x14ac:dyDescent="0.2">
      <c r="A97" s="389">
        <v>86</v>
      </c>
      <c r="B97" s="357" t="s">
        <v>151</v>
      </c>
      <c r="C97" s="379" t="s">
        <v>43</v>
      </c>
      <c r="D97" s="358">
        <v>1286550</v>
      </c>
      <c r="E97" s="299"/>
      <c r="F97" s="262">
        <f t="shared" si="8"/>
        <v>1286550</v>
      </c>
      <c r="G97" s="320">
        <v>976064.74</v>
      </c>
      <c r="H97" s="359">
        <f t="shared" si="6"/>
        <v>2262614.7400000002</v>
      </c>
      <c r="I97" s="360"/>
      <c r="J97" s="361"/>
      <c r="K97" s="362">
        <f t="shared" si="7"/>
        <v>2262614.7400000002</v>
      </c>
    </row>
    <row r="98" spans="1:11" s="272" customFormat="1" x14ac:dyDescent="0.2">
      <c r="A98" s="389">
        <v>87</v>
      </c>
      <c r="B98" s="357" t="s">
        <v>152</v>
      </c>
      <c r="C98" s="379" t="s">
        <v>32</v>
      </c>
      <c r="D98" s="358">
        <v>1429500</v>
      </c>
      <c r="E98" s="299"/>
      <c r="F98" s="262">
        <f t="shared" si="8"/>
        <v>1429500</v>
      </c>
      <c r="G98" s="320">
        <v>1085481.25</v>
      </c>
      <c r="H98" s="359">
        <f t="shared" si="6"/>
        <v>2514981.25</v>
      </c>
      <c r="I98" s="360"/>
      <c r="J98" s="361"/>
      <c r="K98" s="362">
        <f t="shared" si="7"/>
        <v>2514981.25</v>
      </c>
    </row>
    <row r="99" spans="1:11" s="272" customFormat="1" x14ac:dyDescent="0.2">
      <c r="A99" s="389">
        <v>88</v>
      </c>
      <c r="B99" s="357" t="s">
        <v>153</v>
      </c>
      <c r="C99" s="379" t="s">
        <v>28</v>
      </c>
      <c r="D99" s="358">
        <v>2334850</v>
      </c>
      <c r="E99" s="299"/>
      <c r="F99" s="262">
        <f t="shared" si="8"/>
        <v>2334850</v>
      </c>
      <c r="G99" s="320">
        <v>1785399.56</v>
      </c>
      <c r="H99" s="359">
        <f t="shared" si="6"/>
        <v>4120249.56</v>
      </c>
      <c r="I99" s="360"/>
      <c r="J99" s="361"/>
      <c r="K99" s="362">
        <f t="shared" si="7"/>
        <v>4120249.56</v>
      </c>
    </row>
    <row r="100" spans="1:11" s="272" customFormat="1" x14ac:dyDescent="0.2">
      <c r="A100" s="389">
        <v>89</v>
      </c>
      <c r="B100" s="357" t="s">
        <v>154</v>
      </c>
      <c r="C100" s="379" t="s">
        <v>29</v>
      </c>
      <c r="D100" s="358">
        <v>1572450</v>
      </c>
      <c r="E100" s="299"/>
      <c r="F100" s="262">
        <f t="shared" si="8"/>
        <v>1572450</v>
      </c>
      <c r="G100" s="320">
        <v>1193160.99</v>
      </c>
      <c r="H100" s="359">
        <f t="shared" si="6"/>
        <v>2765610.99</v>
      </c>
      <c r="I100" s="360"/>
      <c r="J100" s="361"/>
      <c r="K100" s="362">
        <f t="shared" si="7"/>
        <v>2765610.99</v>
      </c>
    </row>
    <row r="101" spans="1:11" s="272" customFormat="1" x14ac:dyDescent="0.2">
      <c r="A101" s="389">
        <v>90</v>
      </c>
      <c r="B101" s="276" t="s">
        <v>155</v>
      </c>
      <c r="C101" s="379" t="s">
        <v>14</v>
      </c>
      <c r="D101" s="358">
        <v>857700</v>
      </c>
      <c r="E101" s="299"/>
      <c r="F101" s="262">
        <f t="shared" si="8"/>
        <v>857700</v>
      </c>
      <c r="G101" s="320">
        <v>651288.75</v>
      </c>
      <c r="H101" s="359">
        <f t="shared" si="6"/>
        <v>1508988.75</v>
      </c>
      <c r="I101" s="360"/>
      <c r="J101" s="361"/>
      <c r="K101" s="362">
        <f t="shared" si="7"/>
        <v>1508988.75</v>
      </c>
    </row>
    <row r="102" spans="1:11" s="272" customFormat="1" x14ac:dyDescent="0.2">
      <c r="A102" s="389">
        <v>91</v>
      </c>
      <c r="B102" s="357" t="s">
        <v>156</v>
      </c>
      <c r="C102" s="379" t="s">
        <v>30</v>
      </c>
      <c r="D102" s="358">
        <v>1143600</v>
      </c>
      <c r="E102" s="299"/>
      <c r="F102" s="262">
        <f t="shared" si="8"/>
        <v>1143600</v>
      </c>
      <c r="G102" s="320">
        <v>868385</v>
      </c>
      <c r="H102" s="359">
        <f t="shared" si="6"/>
        <v>2011985</v>
      </c>
      <c r="I102" s="360"/>
      <c r="J102" s="361"/>
      <c r="K102" s="362">
        <f t="shared" si="7"/>
        <v>2011985</v>
      </c>
    </row>
    <row r="103" spans="1:11" s="272" customFormat="1" x14ac:dyDescent="0.2">
      <c r="A103" s="389">
        <v>92</v>
      </c>
      <c r="B103" s="357" t="s">
        <v>157</v>
      </c>
      <c r="C103" s="379" t="s">
        <v>15</v>
      </c>
      <c r="D103" s="358">
        <v>1143600</v>
      </c>
      <c r="E103" s="299"/>
      <c r="F103" s="262">
        <f t="shared" si="8"/>
        <v>1143600</v>
      </c>
      <c r="G103" s="320">
        <v>868385</v>
      </c>
      <c r="H103" s="359">
        <f t="shared" si="6"/>
        <v>2011985</v>
      </c>
      <c r="I103" s="360"/>
      <c r="J103" s="361"/>
      <c r="K103" s="362">
        <f t="shared" si="7"/>
        <v>2011985</v>
      </c>
    </row>
    <row r="104" spans="1:11" s="272" customFormat="1" x14ac:dyDescent="0.2">
      <c r="A104" s="389">
        <v>93</v>
      </c>
      <c r="B104" s="276" t="s">
        <v>158</v>
      </c>
      <c r="C104" s="379" t="s">
        <v>13</v>
      </c>
      <c r="D104" s="358">
        <v>1429500</v>
      </c>
      <c r="E104" s="299"/>
      <c r="F104" s="262">
        <f t="shared" si="8"/>
        <v>1429500</v>
      </c>
      <c r="G104" s="320">
        <v>1085481.25</v>
      </c>
      <c r="H104" s="359">
        <f t="shared" si="6"/>
        <v>2514981.25</v>
      </c>
      <c r="I104" s="360"/>
      <c r="J104" s="361"/>
      <c r="K104" s="362">
        <f t="shared" si="7"/>
        <v>2514981.25</v>
      </c>
    </row>
    <row r="105" spans="1:11" s="272" customFormat="1" x14ac:dyDescent="0.2">
      <c r="A105" s="389">
        <v>94</v>
      </c>
      <c r="B105" s="357" t="s">
        <v>159</v>
      </c>
      <c r="C105" s="379" t="s">
        <v>31</v>
      </c>
      <c r="D105" s="358">
        <v>1086420</v>
      </c>
      <c r="E105" s="299"/>
      <c r="F105" s="262">
        <f t="shared" si="8"/>
        <v>1086420</v>
      </c>
      <c r="G105" s="320">
        <v>824965.75</v>
      </c>
      <c r="H105" s="359">
        <f t="shared" si="6"/>
        <v>1911385.75</v>
      </c>
      <c r="I105" s="360"/>
      <c r="J105" s="361"/>
      <c r="K105" s="362">
        <f t="shared" si="7"/>
        <v>1911385.75</v>
      </c>
    </row>
    <row r="106" spans="1:11" s="272" customFormat="1" x14ac:dyDescent="0.2">
      <c r="A106" s="389">
        <v>95</v>
      </c>
      <c r="B106" s="276" t="s">
        <v>160</v>
      </c>
      <c r="C106" s="379" t="s">
        <v>53</v>
      </c>
      <c r="D106" s="358">
        <v>1601040</v>
      </c>
      <c r="E106" s="299"/>
      <c r="F106" s="262">
        <f t="shared" si="8"/>
        <v>1601040</v>
      </c>
      <c r="G106" s="320">
        <v>1215739</v>
      </c>
      <c r="H106" s="359">
        <f t="shared" si="6"/>
        <v>2816779</v>
      </c>
      <c r="I106" s="360"/>
      <c r="J106" s="361"/>
      <c r="K106" s="362">
        <f t="shared" si="7"/>
        <v>2816779</v>
      </c>
    </row>
    <row r="107" spans="1:11" s="272" customFormat="1" x14ac:dyDescent="0.2">
      <c r="A107" s="389">
        <v>96</v>
      </c>
      <c r="B107" s="276" t="s">
        <v>161</v>
      </c>
      <c r="C107" s="379" t="s">
        <v>33</v>
      </c>
      <c r="D107" s="358">
        <v>2573100</v>
      </c>
      <c r="E107" s="299"/>
      <c r="F107" s="262">
        <f t="shared" si="8"/>
        <v>2573100</v>
      </c>
      <c r="G107" s="320">
        <v>1953866.25</v>
      </c>
      <c r="H107" s="359">
        <f t="shared" si="6"/>
        <v>4526966.25</v>
      </c>
      <c r="I107" s="360"/>
      <c r="J107" s="361"/>
      <c r="K107" s="362">
        <f t="shared" si="7"/>
        <v>4526966.25</v>
      </c>
    </row>
    <row r="108" spans="1:11" s="272" customFormat="1" x14ac:dyDescent="0.2">
      <c r="A108" s="389">
        <v>97</v>
      </c>
      <c r="B108" s="357" t="s">
        <v>162</v>
      </c>
      <c r="C108" s="379" t="s">
        <v>225</v>
      </c>
      <c r="D108" s="358">
        <v>1229370</v>
      </c>
      <c r="E108" s="299"/>
      <c r="F108" s="262">
        <f t="shared" si="8"/>
        <v>1229370</v>
      </c>
      <c r="G108" s="320">
        <v>934382.26</v>
      </c>
      <c r="H108" s="359">
        <f t="shared" si="6"/>
        <v>2163752.2599999998</v>
      </c>
      <c r="I108" s="360"/>
      <c r="J108" s="361"/>
      <c r="K108" s="362">
        <f t="shared" si="7"/>
        <v>2163752.2599999998</v>
      </c>
    </row>
    <row r="109" spans="1:11" s="272" customFormat="1" x14ac:dyDescent="0.2">
      <c r="A109" s="389">
        <v>98</v>
      </c>
      <c r="B109" s="357" t="s">
        <v>163</v>
      </c>
      <c r="C109" s="379" t="s">
        <v>164</v>
      </c>
      <c r="D109" s="358"/>
      <c r="E109" s="299"/>
      <c r="F109" s="262">
        <f t="shared" si="8"/>
        <v>0</v>
      </c>
      <c r="G109" s="320"/>
      <c r="H109" s="359">
        <f t="shared" si="6"/>
        <v>0</v>
      </c>
      <c r="I109" s="360"/>
      <c r="J109" s="361"/>
      <c r="K109" s="362">
        <f t="shared" si="7"/>
        <v>0</v>
      </c>
    </row>
    <row r="110" spans="1:11" s="272" customFormat="1" x14ac:dyDescent="0.2">
      <c r="A110" s="389">
        <v>99</v>
      </c>
      <c r="B110" s="357" t="s">
        <v>165</v>
      </c>
      <c r="C110" s="379" t="s">
        <v>166</v>
      </c>
      <c r="D110" s="358"/>
      <c r="E110" s="299"/>
      <c r="F110" s="262">
        <f t="shared" si="8"/>
        <v>0</v>
      </c>
      <c r="G110" s="320"/>
      <c r="H110" s="359">
        <f t="shared" si="6"/>
        <v>0</v>
      </c>
      <c r="I110" s="360"/>
      <c r="J110" s="361"/>
      <c r="K110" s="362">
        <f t="shared" si="7"/>
        <v>0</v>
      </c>
    </row>
    <row r="111" spans="1:11" s="272" customFormat="1" x14ac:dyDescent="0.2">
      <c r="A111" s="389">
        <v>100</v>
      </c>
      <c r="B111" s="276" t="s">
        <v>167</v>
      </c>
      <c r="C111" s="379" t="s">
        <v>168</v>
      </c>
      <c r="D111" s="358"/>
      <c r="E111" s="299"/>
      <c r="F111" s="262">
        <f t="shared" si="8"/>
        <v>0</v>
      </c>
      <c r="G111" s="320"/>
      <c r="H111" s="359">
        <f t="shared" si="6"/>
        <v>0</v>
      </c>
      <c r="I111" s="360"/>
      <c r="J111" s="361"/>
      <c r="K111" s="362">
        <f t="shared" si="7"/>
        <v>0</v>
      </c>
    </row>
    <row r="112" spans="1:11" s="272" customFormat="1" x14ac:dyDescent="0.2">
      <c r="A112" s="389">
        <v>101</v>
      </c>
      <c r="B112" s="357" t="s">
        <v>169</v>
      </c>
      <c r="C112" s="379" t="s">
        <v>170</v>
      </c>
      <c r="D112" s="358"/>
      <c r="E112" s="299"/>
      <c r="F112" s="262">
        <f t="shared" si="8"/>
        <v>0</v>
      </c>
      <c r="G112" s="320"/>
      <c r="H112" s="359">
        <f t="shared" si="6"/>
        <v>0</v>
      </c>
      <c r="I112" s="360"/>
      <c r="J112" s="361"/>
      <c r="K112" s="362">
        <f t="shared" si="7"/>
        <v>0</v>
      </c>
    </row>
    <row r="113" spans="1:11" s="272" customFormat="1" ht="13.5" customHeight="1" x14ac:dyDescent="0.2">
      <c r="A113" s="389">
        <v>102</v>
      </c>
      <c r="B113" s="357" t="s">
        <v>171</v>
      </c>
      <c r="C113" s="379" t="s">
        <v>172</v>
      </c>
      <c r="D113" s="358"/>
      <c r="E113" s="299"/>
      <c r="F113" s="262">
        <f t="shared" si="8"/>
        <v>0</v>
      </c>
      <c r="G113" s="320"/>
      <c r="H113" s="359">
        <f t="shared" si="6"/>
        <v>0</v>
      </c>
      <c r="I113" s="360"/>
      <c r="J113" s="361"/>
      <c r="K113" s="362">
        <f t="shared" si="7"/>
        <v>0</v>
      </c>
    </row>
    <row r="114" spans="1:11" s="272" customFormat="1" x14ac:dyDescent="0.2">
      <c r="A114" s="389">
        <v>103</v>
      </c>
      <c r="B114" s="357" t="s">
        <v>173</v>
      </c>
      <c r="C114" s="379" t="s">
        <v>174</v>
      </c>
      <c r="D114" s="358"/>
      <c r="E114" s="299"/>
      <c r="F114" s="262">
        <f t="shared" si="8"/>
        <v>0</v>
      </c>
      <c r="G114" s="320"/>
      <c r="H114" s="359">
        <f t="shared" si="6"/>
        <v>0</v>
      </c>
      <c r="I114" s="360"/>
      <c r="J114" s="361"/>
      <c r="K114" s="362">
        <f t="shared" si="7"/>
        <v>0</v>
      </c>
    </row>
    <row r="115" spans="1:11" s="272" customFormat="1" x14ac:dyDescent="0.2">
      <c r="A115" s="389">
        <v>104</v>
      </c>
      <c r="B115" s="276" t="s">
        <v>175</v>
      </c>
      <c r="C115" s="379" t="s">
        <v>176</v>
      </c>
      <c r="D115" s="358"/>
      <c r="E115" s="299"/>
      <c r="F115" s="262">
        <f t="shared" si="8"/>
        <v>0</v>
      </c>
      <c r="G115" s="320"/>
      <c r="H115" s="359">
        <f t="shared" si="6"/>
        <v>0</v>
      </c>
      <c r="I115" s="360"/>
      <c r="J115" s="361"/>
      <c r="K115" s="362">
        <f t="shared" si="7"/>
        <v>0</v>
      </c>
    </row>
    <row r="116" spans="1:11" s="272" customFormat="1" x14ac:dyDescent="0.2">
      <c r="A116" s="389">
        <v>105</v>
      </c>
      <c r="B116" s="276" t="s">
        <v>177</v>
      </c>
      <c r="C116" s="379" t="s">
        <v>178</v>
      </c>
      <c r="D116" s="358"/>
      <c r="E116" s="299"/>
      <c r="F116" s="262">
        <f t="shared" si="8"/>
        <v>0</v>
      </c>
      <c r="G116" s="320"/>
      <c r="H116" s="359">
        <f t="shared" si="6"/>
        <v>0</v>
      </c>
      <c r="I116" s="360"/>
      <c r="J116" s="361"/>
      <c r="K116" s="362">
        <f t="shared" si="7"/>
        <v>0</v>
      </c>
    </row>
    <row r="117" spans="1:11" s="272" customFormat="1" x14ac:dyDescent="0.2">
      <c r="A117" s="389">
        <v>106</v>
      </c>
      <c r="B117" s="357" t="s">
        <v>179</v>
      </c>
      <c r="C117" s="379" t="s">
        <v>180</v>
      </c>
      <c r="D117" s="358"/>
      <c r="E117" s="299"/>
      <c r="F117" s="262">
        <f t="shared" si="8"/>
        <v>0</v>
      </c>
      <c r="G117" s="320"/>
      <c r="H117" s="359">
        <f t="shared" si="6"/>
        <v>0</v>
      </c>
      <c r="I117" s="360"/>
      <c r="J117" s="361"/>
      <c r="K117" s="362">
        <f t="shared" si="7"/>
        <v>0</v>
      </c>
    </row>
    <row r="118" spans="1:11" s="272" customFormat="1" x14ac:dyDescent="0.2">
      <c r="A118" s="389">
        <v>107</v>
      </c>
      <c r="B118" s="357" t="s">
        <v>181</v>
      </c>
      <c r="C118" s="379" t="s">
        <v>182</v>
      </c>
      <c r="D118" s="358"/>
      <c r="E118" s="299"/>
      <c r="F118" s="262">
        <f t="shared" si="8"/>
        <v>0</v>
      </c>
      <c r="G118" s="320"/>
      <c r="H118" s="359">
        <f t="shared" si="6"/>
        <v>0</v>
      </c>
      <c r="I118" s="360"/>
      <c r="J118" s="361"/>
      <c r="K118" s="362">
        <f t="shared" si="7"/>
        <v>0</v>
      </c>
    </row>
    <row r="119" spans="1:11" s="272" customFormat="1" x14ac:dyDescent="0.2">
      <c r="A119" s="389">
        <v>108</v>
      </c>
      <c r="B119" s="357" t="s">
        <v>183</v>
      </c>
      <c r="C119" s="379" t="s">
        <v>184</v>
      </c>
      <c r="D119" s="358"/>
      <c r="E119" s="299"/>
      <c r="F119" s="262">
        <f t="shared" si="8"/>
        <v>0</v>
      </c>
      <c r="G119" s="320"/>
      <c r="H119" s="359">
        <f t="shared" si="6"/>
        <v>0</v>
      </c>
      <c r="I119" s="360"/>
      <c r="J119" s="361"/>
      <c r="K119" s="362">
        <f t="shared" si="7"/>
        <v>0</v>
      </c>
    </row>
    <row r="120" spans="1:11" s="272" customFormat="1" ht="12.75" customHeight="1" x14ac:dyDescent="0.2">
      <c r="A120" s="389">
        <v>109</v>
      </c>
      <c r="B120" s="247" t="s">
        <v>185</v>
      </c>
      <c r="C120" s="326" t="s">
        <v>273</v>
      </c>
      <c r="D120" s="358"/>
      <c r="E120" s="299"/>
      <c r="F120" s="262">
        <f t="shared" si="8"/>
        <v>0</v>
      </c>
      <c r="G120" s="320"/>
      <c r="H120" s="359">
        <f t="shared" si="6"/>
        <v>0</v>
      </c>
      <c r="I120" s="360"/>
      <c r="J120" s="361"/>
      <c r="K120" s="362">
        <f t="shared" si="7"/>
        <v>0</v>
      </c>
    </row>
    <row r="121" spans="1:11" s="272" customFormat="1" x14ac:dyDescent="0.2">
      <c r="A121" s="389">
        <v>110</v>
      </c>
      <c r="B121" s="276" t="s">
        <v>186</v>
      </c>
      <c r="C121" s="379" t="s">
        <v>260</v>
      </c>
      <c r="D121" s="358"/>
      <c r="E121" s="299"/>
      <c r="F121" s="262">
        <f t="shared" si="8"/>
        <v>0</v>
      </c>
      <c r="G121" s="320"/>
      <c r="H121" s="359">
        <f t="shared" si="6"/>
        <v>0</v>
      </c>
      <c r="I121" s="360"/>
      <c r="J121" s="361"/>
      <c r="K121" s="362">
        <f t="shared" si="7"/>
        <v>0</v>
      </c>
    </row>
    <row r="122" spans="1:11" s="272" customFormat="1" x14ac:dyDescent="0.2">
      <c r="A122" s="389">
        <v>111</v>
      </c>
      <c r="B122" s="276" t="s">
        <v>187</v>
      </c>
      <c r="C122" s="326" t="s">
        <v>316</v>
      </c>
      <c r="D122" s="358"/>
      <c r="E122" s="299"/>
      <c r="F122" s="262">
        <f t="shared" si="8"/>
        <v>0</v>
      </c>
      <c r="G122" s="320"/>
      <c r="H122" s="359">
        <f t="shared" si="6"/>
        <v>0</v>
      </c>
      <c r="I122" s="360"/>
      <c r="J122" s="361"/>
      <c r="K122" s="362">
        <f t="shared" si="7"/>
        <v>0</v>
      </c>
    </row>
    <row r="123" spans="1:11" s="272" customFormat="1" x14ac:dyDescent="0.2">
      <c r="A123" s="389">
        <v>112</v>
      </c>
      <c r="B123" s="276" t="s">
        <v>188</v>
      </c>
      <c r="C123" s="379" t="s">
        <v>189</v>
      </c>
      <c r="D123" s="358"/>
      <c r="E123" s="299"/>
      <c r="F123" s="262">
        <f t="shared" si="8"/>
        <v>0</v>
      </c>
      <c r="G123" s="320"/>
      <c r="H123" s="359">
        <f t="shared" si="6"/>
        <v>0</v>
      </c>
      <c r="I123" s="360"/>
      <c r="J123" s="361"/>
      <c r="K123" s="362">
        <f t="shared" si="7"/>
        <v>0</v>
      </c>
    </row>
    <row r="124" spans="1:11" s="272" customFormat="1" x14ac:dyDescent="0.2">
      <c r="A124" s="389">
        <v>113</v>
      </c>
      <c r="B124" s="364" t="s">
        <v>190</v>
      </c>
      <c r="C124" s="34" t="s">
        <v>322</v>
      </c>
      <c r="D124" s="358"/>
      <c r="E124" s="299"/>
      <c r="F124" s="262">
        <f t="shared" si="8"/>
        <v>0</v>
      </c>
      <c r="G124" s="320"/>
      <c r="H124" s="359">
        <f t="shared" si="6"/>
        <v>0</v>
      </c>
      <c r="I124" s="360"/>
      <c r="J124" s="361"/>
      <c r="K124" s="362">
        <f t="shared" si="7"/>
        <v>0</v>
      </c>
    </row>
    <row r="125" spans="1:11" s="272" customFormat="1" x14ac:dyDescent="0.2">
      <c r="A125" s="389">
        <v>114</v>
      </c>
      <c r="B125" s="357" t="s">
        <v>191</v>
      </c>
      <c r="C125" s="379" t="s">
        <v>192</v>
      </c>
      <c r="D125" s="358"/>
      <c r="E125" s="299"/>
      <c r="F125" s="262">
        <f t="shared" si="8"/>
        <v>0</v>
      </c>
      <c r="G125" s="320"/>
      <c r="H125" s="359">
        <f t="shared" si="6"/>
        <v>0</v>
      </c>
      <c r="I125" s="360"/>
      <c r="J125" s="361"/>
      <c r="K125" s="362">
        <f t="shared" si="7"/>
        <v>0</v>
      </c>
    </row>
    <row r="126" spans="1:11" s="272" customFormat="1" ht="24" x14ac:dyDescent="0.2">
      <c r="A126" s="389">
        <v>115</v>
      </c>
      <c r="B126" s="276" t="s">
        <v>193</v>
      </c>
      <c r="C126" s="383" t="s">
        <v>317</v>
      </c>
      <c r="D126" s="358"/>
      <c r="E126" s="299"/>
      <c r="F126" s="262">
        <f t="shared" si="8"/>
        <v>0</v>
      </c>
      <c r="G126" s="320"/>
      <c r="H126" s="359">
        <f t="shared" si="6"/>
        <v>0</v>
      </c>
      <c r="I126" s="360"/>
      <c r="J126" s="361"/>
      <c r="K126" s="362">
        <f t="shared" si="7"/>
        <v>0</v>
      </c>
    </row>
    <row r="127" spans="1:11" s="272" customFormat="1" x14ac:dyDescent="0.2">
      <c r="A127" s="389">
        <v>116</v>
      </c>
      <c r="B127" s="357" t="s">
        <v>194</v>
      </c>
      <c r="C127" s="379" t="s">
        <v>231</v>
      </c>
      <c r="D127" s="358"/>
      <c r="E127" s="299"/>
      <c r="F127" s="262">
        <f t="shared" si="8"/>
        <v>0</v>
      </c>
      <c r="G127" s="320"/>
      <c r="H127" s="359">
        <f t="shared" si="6"/>
        <v>0</v>
      </c>
      <c r="I127" s="360"/>
      <c r="J127" s="361"/>
      <c r="K127" s="362">
        <f t="shared" si="7"/>
        <v>0</v>
      </c>
    </row>
    <row r="128" spans="1:11" s="272" customFormat="1" x14ac:dyDescent="0.2">
      <c r="A128" s="389">
        <v>117</v>
      </c>
      <c r="B128" s="276" t="s">
        <v>195</v>
      </c>
      <c r="C128" s="379" t="s">
        <v>196</v>
      </c>
      <c r="D128" s="358"/>
      <c r="E128" s="299"/>
      <c r="F128" s="262">
        <f t="shared" si="8"/>
        <v>0</v>
      </c>
      <c r="G128" s="320"/>
      <c r="H128" s="359">
        <f t="shared" si="6"/>
        <v>0</v>
      </c>
      <c r="I128" s="360"/>
      <c r="J128" s="361"/>
      <c r="K128" s="362">
        <f t="shared" si="7"/>
        <v>0</v>
      </c>
    </row>
    <row r="129" spans="1:11" s="272" customFormat="1" x14ac:dyDescent="0.2">
      <c r="A129" s="389">
        <v>118</v>
      </c>
      <c r="B129" s="276" t="s">
        <v>197</v>
      </c>
      <c r="C129" s="379" t="s">
        <v>40</v>
      </c>
      <c r="D129" s="358"/>
      <c r="E129" s="299"/>
      <c r="F129" s="262">
        <f t="shared" si="8"/>
        <v>0</v>
      </c>
      <c r="G129" s="320"/>
      <c r="H129" s="359">
        <f t="shared" si="6"/>
        <v>0</v>
      </c>
      <c r="I129" s="360"/>
      <c r="J129" s="361"/>
      <c r="K129" s="362">
        <f t="shared" si="7"/>
        <v>0</v>
      </c>
    </row>
    <row r="130" spans="1:11" s="272" customFormat="1" x14ac:dyDescent="0.2">
      <c r="A130" s="389">
        <v>119</v>
      </c>
      <c r="B130" s="357" t="s">
        <v>198</v>
      </c>
      <c r="C130" s="379" t="s">
        <v>46</v>
      </c>
      <c r="D130" s="358"/>
      <c r="E130" s="299"/>
      <c r="F130" s="262">
        <f t="shared" si="8"/>
        <v>0</v>
      </c>
      <c r="G130" s="320"/>
      <c r="H130" s="359">
        <f t="shared" si="6"/>
        <v>0</v>
      </c>
      <c r="I130" s="360"/>
      <c r="J130" s="361"/>
      <c r="K130" s="362">
        <f t="shared" si="7"/>
        <v>0</v>
      </c>
    </row>
    <row r="131" spans="1:11" s="272" customFormat="1" x14ac:dyDescent="0.2">
      <c r="A131" s="389">
        <v>120</v>
      </c>
      <c r="B131" s="276" t="s">
        <v>199</v>
      </c>
      <c r="C131" s="379" t="s">
        <v>233</v>
      </c>
      <c r="D131" s="358"/>
      <c r="E131" s="299"/>
      <c r="F131" s="262">
        <f t="shared" si="8"/>
        <v>0</v>
      </c>
      <c r="G131" s="320"/>
      <c r="H131" s="359">
        <f t="shared" ref="H131:H144" si="9">SUM(F131:G131)</f>
        <v>0</v>
      </c>
      <c r="I131" s="360"/>
      <c r="J131" s="361"/>
      <c r="K131" s="362">
        <f t="shared" ref="K131:K143" si="10">H131+I131+J131</f>
        <v>0</v>
      </c>
    </row>
    <row r="132" spans="1:11" s="272" customFormat="1" x14ac:dyDescent="0.2">
      <c r="A132" s="389">
        <v>121</v>
      </c>
      <c r="B132" s="357" t="s">
        <v>200</v>
      </c>
      <c r="C132" s="379" t="s">
        <v>48</v>
      </c>
      <c r="D132" s="358"/>
      <c r="E132" s="299"/>
      <c r="F132" s="262">
        <f t="shared" ref="F132:F144" si="11">SUM(D132:E132)</f>
        <v>0</v>
      </c>
      <c r="G132" s="320"/>
      <c r="H132" s="359">
        <f t="shared" si="9"/>
        <v>0</v>
      </c>
      <c r="I132" s="360"/>
      <c r="J132" s="361"/>
      <c r="K132" s="362">
        <f t="shared" si="10"/>
        <v>0</v>
      </c>
    </row>
    <row r="133" spans="1:11" s="272" customFormat="1" x14ac:dyDescent="0.2">
      <c r="A133" s="389">
        <v>122</v>
      </c>
      <c r="B133" s="357" t="s">
        <v>201</v>
      </c>
      <c r="C133" s="379" t="s">
        <v>47</v>
      </c>
      <c r="D133" s="358"/>
      <c r="E133" s="299"/>
      <c r="F133" s="262">
        <f t="shared" si="11"/>
        <v>0</v>
      </c>
      <c r="G133" s="320"/>
      <c r="H133" s="359">
        <f t="shared" si="9"/>
        <v>0</v>
      </c>
      <c r="I133" s="360"/>
      <c r="J133" s="361"/>
      <c r="K133" s="362">
        <f t="shared" si="10"/>
        <v>0</v>
      </c>
    </row>
    <row r="134" spans="1:11" s="272" customFormat="1" x14ac:dyDescent="0.2">
      <c r="A134" s="389">
        <v>123</v>
      </c>
      <c r="B134" s="276" t="s">
        <v>202</v>
      </c>
      <c r="C134" s="379" t="s">
        <v>203</v>
      </c>
      <c r="D134" s="358"/>
      <c r="E134" s="299"/>
      <c r="F134" s="262">
        <f t="shared" si="11"/>
        <v>0</v>
      </c>
      <c r="G134" s="320"/>
      <c r="H134" s="359">
        <f t="shared" si="9"/>
        <v>0</v>
      </c>
      <c r="I134" s="360"/>
      <c r="J134" s="361"/>
      <c r="K134" s="362">
        <f t="shared" si="10"/>
        <v>0</v>
      </c>
    </row>
    <row r="135" spans="1:11" s="272" customFormat="1" x14ac:dyDescent="0.2">
      <c r="A135" s="389">
        <v>124</v>
      </c>
      <c r="B135" s="276" t="s">
        <v>204</v>
      </c>
      <c r="C135" s="379" t="s">
        <v>41</v>
      </c>
      <c r="D135" s="358"/>
      <c r="E135" s="299"/>
      <c r="F135" s="262">
        <f t="shared" si="11"/>
        <v>0</v>
      </c>
      <c r="G135" s="320"/>
      <c r="H135" s="359">
        <f t="shared" si="9"/>
        <v>0</v>
      </c>
      <c r="I135" s="360"/>
      <c r="J135" s="361"/>
      <c r="K135" s="362">
        <f t="shared" si="10"/>
        <v>0</v>
      </c>
    </row>
    <row r="136" spans="1:11" s="272" customFormat="1" x14ac:dyDescent="0.2">
      <c r="A136" s="389">
        <v>125</v>
      </c>
      <c r="B136" s="276" t="s">
        <v>205</v>
      </c>
      <c r="C136" s="379" t="s">
        <v>232</v>
      </c>
      <c r="D136" s="358"/>
      <c r="E136" s="299"/>
      <c r="F136" s="262">
        <f t="shared" si="11"/>
        <v>0</v>
      </c>
      <c r="G136" s="320"/>
      <c r="H136" s="359">
        <f t="shared" si="9"/>
        <v>0</v>
      </c>
      <c r="I136" s="360"/>
      <c r="J136" s="361"/>
      <c r="K136" s="362">
        <f t="shared" si="10"/>
        <v>0</v>
      </c>
    </row>
    <row r="137" spans="1:11" s="272" customFormat="1" x14ac:dyDescent="0.2">
      <c r="A137" s="389">
        <v>126</v>
      </c>
      <c r="B137" s="276" t="s">
        <v>206</v>
      </c>
      <c r="C137" s="379" t="s">
        <v>207</v>
      </c>
      <c r="D137" s="358">
        <v>2573100</v>
      </c>
      <c r="E137" s="299"/>
      <c r="F137" s="262">
        <f t="shared" si="11"/>
        <v>2573100</v>
      </c>
      <c r="G137" s="320">
        <v>1953866.25</v>
      </c>
      <c r="H137" s="359">
        <f t="shared" si="9"/>
        <v>4526966.25</v>
      </c>
      <c r="I137" s="360"/>
      <c r="J137" s="361"/>
      <c r="K137" s="362">
        <f t="shared" si="10"/>
        <v>4526966.25</v>
      </c>
    </row>
    <row r="138" spans="1:11" s="272" customFormat="1" x14ac:dyDescent="0.2">
      <c r="A138" s="389">
        <v>127</v>
      </c>
      <c r="B138" s="276" t="s">
        <v>208</v>
      </c>
      <c r="C138" s="379" t="s">
        <v>209</v>
      </c>
      <c r="D138" s="316"/>
      <c r="E138" s="299"/>
      <c r="F138" s="262">
        <f t="shared" si="11"/>
        <v>0</v>
      </c>
      <c r="G138" s="320"/>
      <c r="H138" s="359">
        <f t="shared" si="9"/>
        <v>0</v>
      </c>
      <c r="I138" s="360"/>
      <c r="J138" s="361"/>
      <c r="K138" s="362">
        <f t="shared" si="10"/>
        <v>0</v>
      </c>
    </row>
    <row r="139" spans="1:11" s="272" customFormat="1" x14ac:dyDescent="0.2">
      <c r="A139" s="389">
        <v>128</v>
      </c>
      <c r="B139" s="357" t="s">
        <v>210</v>
      </c>
      <c r="C139" s="379" t="s">
        <v>211</v>
      </c>
      <c r="D139" s="316"/>
      <c r="E139" s="299"/>
      <c r="F139" s="262">
        <f t="shared" si="11"/>
        <v>0</v>
      </c>
      <c r="G139" s="320"/>
      <c r="H139" s="359">
        <f t="shared" si="9"/>
        <v>0</v>
      </c>
      <c r="I139" s="360"/>
      <c r="J139" s="361"/>
      <c r="K139" s="362">
        <f t="shared" si="10"/>
        <v>0</v>
      </c>
    </row>
    <row r="140" spans="1:11" s="272" customFormat="1" x14ac:dyDescent="0.2">
      <c r="A140" s="389">
        <v>129</v>
      </c>
      <c r="B140" s="276" t="s">
        <v>212</v>
      </c>
      <c r="C140" s="380" t="s">
        <v>213</v>
      </c>
      <c r="D140" s="316"/>
      <c r="E140" s="299"/>
      <c r="F140" s="262">
        <f t="shared" si="11"/>
        <v>0</v>
      </c>
      <c r="G140" s="320"/>
      <c r="H140" s="359">
        <f t="shared" si="9"/>
        <v>0</v>
      </c>
      <c r="I140" s="365"/>
      <c r="J140" s="361"/>
      <c r="K140" s="362">
        <f t="shared" si="10"/>
        <v>0</v>
      </c>
    </row>
    <row r="141" spans="1:11" s="272" customFormat="1" x14ac:dyDescent="0.2">
      <c r="A141" s="394">
        <v>130</v>
      </c>
      <c r="B141" s="276" t="s">
        <v>261</v>
      </c>
      <c r="C141" s="110" t="s">
        <v>262</v>
      </c>
      <c r="D141" s="426"/>
      <c r="E141" s="299"/>
      <c r="F141" s="262">
        <f t="shared" si="11"/>
        <v>0</v>
      </c>
      <c r="G141" s="320"/>
      <c r="H141" s="359">
        <f t="shared" si="9"/>
        <v>0</v>
      </c>
      <c r="I141" s="365"/>
      <c r="J141" s="361"/>
      <c r="K141" s="362">
        <f t="shared" si="10"/>
        <v>0</v>
      </c>
    </row>
    <row r="142" spans="1:11" s="272" customFormat="1" x14ac:dyDescent="0.2">
      <c r="A142" s="394">
        <v>131</v>
      </c>
      <c r="B142" s="277" t="s">
        <v>263</v>
      </c>
      <c r="C142" s="106" t="s">
        <v>264</v>
      </c>
      <c r="D142" s="426"/>
      <c r="E142" s="299"/>
      <c r="F142" s="262">
        <f t="shared" si="11"/>
        <v>0</v>
      </c>
      <c r="G142" s="320"/>
      <c r="H142" s="359">
        <f t="shared" si="9"/>
        <v>0</v>
      </c>
      <c r="I142" s="365"/>
      <c r="J142" s="361"/>
      <c r="K142" s="362">
        <f t="shared" si="10"/>
        <v>0</v>
      </c>
    </row>
    <row r="143" spans="1:11" s="272" customFormat="1" x14ac:dyDescent="0.2">
      <c r="A143" s="394">
        <v>132</v>
      </c>
      <c r="B143" s="276" t="s">
        <v>265</v>
      </c>
      <c r="C143" s="381" t="s">
        <v>266</v>
      </c>
      <c r="D143" s="426">
        <v>160083034</v>
      </c>
      <c r="E143" s="320">
        <v>171253748.16</v>
      </c>
      <c r="F143" s="262">
        <f t="shared" si="11"/>
        <v>331336782.15999997</v>
      </c>
      <c r="G143" s="320">
        <v>263928253.05000001</v>
      </c>
      <c r="H143" s="359">
        <f t="shared" si="9"/>
        <v>595265035.21000004</v>
      </c>
      <c r="I143" s="366">
        <v>1386715315.2</v>
      </c>
      <c r="J143" s="323">
        <v>34046599.399999999</v>
      </c>
      <c r="K143" s="362">
        <f t="shared" si="10"/>
        <v>2016026949.8100002</v>
      </c>
    </row>
    <row r="144" spans="1:11" s="272" customFormat="1" x14ac:dyDescent="0.2">
      <c r="A144" s="394">
        <v>133</v>
      </c>
      <c r="B144" s="279" t="s">
        <v>271</v>
      </c>
      <c r="C144" s="107" t="s">
        <v>272</v>
      </c>
      <c r="D144" s="427"/>
      <c r="E144" s="332"/>
      <c r="F144" s="367">
        <f t="shared" si="11"/>
        <v>0</v>
      </c>
      <c r="G144" s="332"/>
      <c r="H144" s="421">
        <f t="shared" si="9"/>
        <v>0</v>
      </c>
      <c r="I144" s="424"/>
      <c r="J144" s="368"/>
      <c r="K144" s="369">
        <f>H144+I144+J144</f>
        <v>0</v>
      </c>
    </row>
    <row r="145" spans="1:11" s="272" customFormat="1" x14ac:dyDescent="0.2">
      <c r="A145" s="394">
        <v>134</v>
      </c>
      <c r="B145" s="281" t="s">
        <v>307</v>
      </c>
      <c r="C145" s="107" t="s">
        <v>306</v>
      </c>
      <c r="D145" s="426"/>
      <c r="E145" s="320"/>
      <c r="F145" s="262">
        <f t="shared" ref="F145" si="12">SUM(D145:E145)</f>
        <v>0</v>
      </c>
      <c r="G145" s="320"/>
      <c r="H145" s="422">
        <f t="shared" ref="H145" si="13">SUM(F145:G145)</f>
        <v>0</v>
      </c>
      <c r="I145" s="358"/>
      <c r="J145" s="366"/>
      <c r="K145" s="362">
        <f>H145+I145+J145</f>
        <v>0</v>
      </c>
    </row>
    <row r="146" spans="1:11" s="272" customFormat="1" ht="12.75" thickBot="1" x14ac:dyDescent="0.25">
      <c r="A146" s="396">
        <v>135</v>
      </c>
      <c r="B146" s="282" t="s">
        <v>319</v>
      </c>
      <c r="C146" s="415" t="s">
        <v>318</v>
      </c>
      <c r="D146" s="428"/>
      <c r="E146" s="337"/>
      <c r="F146" s="370">
        <f t="shared" ref="F146" si="14">SUM(D146:E146)</f>
        <v>0</v>
      </c>
      <c r="G146" s="337"/>
      <c r="H146" s="423">
        <f t="shared" ref="H146" si="15">SUM(F146:G146)</f>
        <v>0</v>
      </c>
      <c r="I146" s="425"/>
      <c r="J146" s="371"/>
      <c r="K146" s="401">
        <f>H146+I146+J146</f>
        <v>0</v>
      </c>
    </row>
  </sheetData>
  <mergeCells count="16">
    <mergeCell ref="A8:C8"/>
    <mergeCell ref="A87:A90"/>
    <mergeCell ref="B87:B90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  <mergeCell ref="G4:G5"/>
    <mergeCell ref="H4:H5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2024-01-25T04:52:37Z</cp:lastPrinted>
  <dcterms:created xsi:type="dcterms:W3CDTF">2012-12-23T03:42:29Z</dcterms:created>
  <dcterms:modified xsi:type="dcterms:W3CDTF">2024-01-30T07:08:07Z</dcterms:modified>
</cp:coreProperties>
</file>