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4\Протокол 3-24\"/>
    </mc:Choice>
  </mc:AlternateContent>
  <xr:revisionPtr revIDLastSave="0" documentId="13_ncr:1_{F872B6E1-8633-4CF4-B6C5-F8855A67C7BD}" xr6:coauthVersionLast="36" xr6:coauthVersionMax="36" xr10:uidLastSave="{00000000-0000-0000-0000-000000000000}"/>
  <bookViews>
    <workbookView xWindow="-30" yWindow="360" windowWidth="10365" windowHeight="10740" tabRatio="601" xr2:uid="{00000000-000D-0000-FFFF-FFFF00000000}"/>
  </bookViews>
  <sheets>
    <sheet name="Свод 2024 ТПОМС РБ" sheetId="31" r:id="rId1"/>
    <sheet name="Свод 2024 БП" sheetId="17" r:id="rId2"/>
    <sheet name=" СМП " sheetId="20" r:id="rId3"/>
    <sheet name="ДС(пр.03-24)" sheetId="34" r:id="rId4"/>
    <sheet name="КС" sheetId="22" r:id="rId5"/>
    <sheet name="АПУ профилактика" sheetId="18" r:id="rId6"/>
    <sheet name="ДН" sheetId="35" r:id="rId7"/>
    <sheet name="АПУ неотл.пом." sheetId="23" r:id="rId8"/>
    <sheet name="АПУ обращения " sheetId="24" r:id="rId9"/>
    <sheet name="ОДИ ПГГ" sheetId="25" r:id="rId10"/>
    <sheet name="ОДИ МЗ РБ " sheetId="26" r:id="rId11"/>
    <sheet name="ФАП(03-24) " sheetId="27" r:id="rId12"/>
    <sheet name="Гемодиализ (пр.03-24) " sheetId="28" r:id="rId13"/>
    <sheet name="Мед.реаб.(АПУ,ДС,КС) " sheetId="29" r:id="rId14"/>
  </sheets>
  <externalReferences>
    <externalReference r:id="rId15"/>
    <externalReference r:id="rId16"/>
  </externalReferences>
  <definedNames>
    <definedName name="__xlnm.Print_Area_2" localSheetId="2">#REF!</definedName>
    <definedName name="__xlnm.Print_Area_2" localSheetId="7">#REF!</definedName>
    <definedName name="__xlnm.Print_Area_2" localSheetId="8">#REF!</definedName>
    <definedName name="__xlnm.Print_Area_2" localSheetId="5">#REF!</definedName>
    <definedName name="__xlnm.Print_Area_2" localSheetId="12">#REF!</definedName>
    <definedName name="__xlnm.Print_Area_2" localSheetId="6">#REF!</definedName>
    <definedName name="__xlnm.Print_Area_2" localSheetId="3">#REF!</definedName>
    <definedName name="__xlnm.Print_Area_2" localSheetId="4">#REF!</definedName>
    <definedName name="__xlnm.Print_Area_2" localSheetId="13">#REF!</definedName>
    <definedName name="__xlnm.Print_Area_2" localSheetId="10">#REF!</definedName>
    <definedName name="__xlnm.Print_Area_2" localSheetId="9">#REF!</definedName>
    <definedName name="__xlnm.Print_Area_2" localSheetId="0">#REF!</definedName>
    <definedName name="__xlnm.Print_Area_2" localSheetId="11">#REF!</definedName>
    <definedName name="_xlnm._FilterDatabase" localSheetId="2" hidden="1">' СМП '!$A$11:$C$147</definedName>
    <definedName name="_xlnm._FilterDatabase" localSheetId="7" hidden="1">'АПУ неотл.пом.'!$A$11:$C$147</definedName>
    <definedName name="_xlnm._FilterDatabase" localSheetId="8" hidden="1">'АПУ обращения '!$A$11:$C$147</definedName>
    <definedName name="_xlnm._FilterDatabase" localSheetId="5" hidden="1">'АПУ профилактика'!$A$7:$C$7</definedName>
    <definedName name="_xlnm._FilterDatabase" localSheetId="12" hidden="1">'Гемодиализ (пр.03-24) '!$A$11:$C$147</definedName>
    <definedName name="_xlnm._FilterDatabase" localSheetId="6" hidden="1">ДН!$A$7:$C$7</definedName>
    <definedName name="_xlnm._FilterDatabase" localSheetId="3" hidden="1">'ДС(пр.03-24)'!$A$11:$C$147</definedName>
    <definedName name="_xlnm._FilterDatabase" localSheetId="4" hidden="1">КС!$A$11:$BT$11</definedName>
    <definedName name="_xlnm._FilterDatabase" localSheetId="13" hidden="1">'Мед.реаб.(АПУ,ДС,КС) '!$A$11:$S$11</definedName>
    <definedName name="_xlnm._FilterDatabase" localSheetId="10" hidden="1">'ОДИ МЗ РБ '!$A$11:$C$147</definedName>
    <definedName name="_xlnm._FilterDatabase" localSheetId="9" hidden="1">'ОДИ ПГГ'!$A$11:$C$147</definedName>
    <definedName name="_xlnm._FilterDatabase" localSheetId="1" hidden="1">'Свод 2024 БП'!$A$11:$C$147</definedName>
    <definedName name="_xlnm._FilterDatabase" localSheetId="0" hidden="1">'Свод 2024 ТПОМС РБ'!$A$10:$AZ$146</definedName>
    <definedName name="_xlnm._FilterDatabase" localSheetId="11" hidden="1">'ФАП(03-24) '!$A$11:$C$147</definedName>
    <definedName name="Kbcn" localSheetId="2">#REF!</definedName>
    <definedName name="Kbcn" localSheetId="7">#REF!</definedName>
    <definedName name="Kbcn" localSheetId="8">#REF!</definedName>
    <definedName name="Kbcn" localSheetId="5">#REF!</definedName>
    <definedName name="Kbcn" localSheetId="12">#REF!</definedName>
    <definedName name="Kbcn" localSheetId="6">#REF!</definedName>
    <definedName name="Kbcn" localSheetId="3">#REF!</definedName>
    <definedName name="Kbcn" localSheetId="4">#REF!</definedName>
    <definedName name="Kbcn" localSheetId="13">#REF!</definedName>
    <definedName name="Kbcn" localSheetId="10">#REF!</definedName>
    <definedName name="Kbcn" localSheetId="9">#REF!</definedName>
    <definedName name="Kbcn" localSheetId="0">#REF!</definedName>
    <definedName name="Kbcn" localSheetId="11">#REF!</definedName>
    <definedName name="Neot_17" localSheetId="2">#REF!</definedName>
    <definedName name="Neot_17" localSheetId="7">#REF!</definedName>
    <definedName name="Neot_17" localSheetId="8">#REF!</definedName>
    <definedName name="Neot_17" localSheetId="5">#REF!</definedName>
    <definedName name="Neot_17" localSheetId="12">#REF!</definedName>
    <definedName name="Neot_17" localSheetId="6">#REF!</definedName>
    <definedName name="Neot_17" localSheetId="3">#REF!</definedName>
    <definedName name="Neot_17" localSheetId="4">#REF!</definedName>
    <definedName name="Neot_17" localSheetId="13">#REF!</definedName>
    <definedName name="Neot_17" localSheetId="10">#REF!</definedName>
    <definedName name="Neot_17" localSheetId="9">#REF!</definedName>
    <definedName name="Neot_17" localSheetId="0">#REF!</definedName>
    <definedName name="Neot_17" localSheetId="11">#REF!</definedName>
    <definedName name="res2_range" localSheetId="2">#REF!</definedName>
    <definedName name="res2_range" localSheetId="7">#REF!</definedName>
    <definedName name="res2_range" localSheetId="8">#REF!</definedName>
    <definedName name="res2_range" localSheetId="5">#REF!</definedName>
    <definedName name="res2_range" localSheetId="12">#REF!</definedName>
    <definedName name="res2_range" localSheetId="6">#REF!</definedName>
    <definedName name="res2_range" localSheetId="3">#REF!</definedName>
    <definedName name="res2_range" localSheetId="4">#REF!</definedName>
    <definedName name="res2_range" localSheetId="13">#REF!</definedName>
    <definedName name="res2_range" localSheetId="10">#REF!</definedName>
    <definedName name="res2_range" localSheetId="9">#REF!</definedName>
    <definedName name="res2_range" localSheetId="0">#REF!</definedName>
    <definedName name="res2_range" localSheetId="11">#REF!</definedName>
    <definedName name="Tg_CZ" localSheetId="2">#REF!</definedName>
    <definedName name="Tg_CZ" localSheetId="7">#REF!</definedName>
    <definedName name="Tg_CZ" localSheetId="8">#REF!</definedName>
    <definedName name="Tg_CZ" localSheetId="5">#REF!</definedName>
    <definedName name="Tg_CZ" localSheetId="12">#REF!</definedName>
    <definedName name="Tg_CZ" localSheetId="6">#REF!</definedName>
    <definedName name="Tg_CZ" localSheetId="3">#REF!</definedName>
    <definedName name="Tg_CZ" localSheetId="4">#REF!</definedName>
    <definedName name="Tg_CZ" localSheetId="13">#REF!</definedName>
    <definedName name="Tg_CZ" localSheetId="10">#REF!</definedName>
    <definedName name="Tg_CZ" localSheetId="9">#REF!</definedName>
    <definedName name="Tg_CZ" localSheetId="0">#REF!</definedName>
    <definedName name="Tg_CZ" localSheetId="11">#REF!</definedName>
    <definedName name="Tg_Disp" localSheetId="2">#REF!</definedName>
    <definedName name="Tg_Disp" localSheetId="7">#REF!</definedName>
    <definedName name="Tg_Disp" localSheetId="8">#REF!</definedName>
    <definedName name="Tg_Disp" localSheetId="5">#REF!</definedName>
    <definedName name="Tg_Disp" localSheetId="12">#REF!</definedName>
    <definedName name="Tg_Disp" localSheetId="6">#REF!</definedName>
    <definedName name="Tg_Disp" localSheetId="3">#REF!</definedName>
    <definedName name="Tg_Disp" localSheetId="4">#REF!</definedName>
    <definedName name="Tg_Disp" localSheetId="13">#REF!</definedName>
    <definedName name="Tg_Disp" localSheetId="10">#REF!</definedName>
    <definedName name="Tg_Disp" localSheetId="9">#REF!</definedName>
    <definedName name="Tg_Disp" localSheetId="0">#REF!</definedName>
    <definedName name="Tg_Disp" localSheetId="11">#REF!</definedName>
    <definedName name="Tg_Geri" localSheetId="2">#REF!</definedName>
    <definedName name="Tg_Geri" localSheetId="7">#REF!</definedName>
    <definedName name="Tg_Geri" localSheetId="8">#REF!</definedName>
    <definedName name="Tg_Geri" localSheetId="5">#REF!</definedName>
    <definedName name="Tg_Geri" localSheetId="12">#REF!</definedName>
    <definedName name="Tg_Geri" localSheetId="6">#REF!</definedName>
    <definedName name="Tg_Geri" localSheetId="3">#REF!</definedName>
    <definedName name="Tg_Geri" localSheetId="4">#REF!</definedName>
    <definedName name="Tg_Geri" localSheetId="13">#REF!</definedName>
    <definedName name="Tg_Geri" localSheetId="10">#REF!</definedName>
    <definedName name="Tg_Geri" localSheetId="9">#REF!</definedName>
    <definedName name="Tg_Geri" localSheetId="0">#REF!</definedName>
    <definedName name="Tg_Geri" localSheetId="11">#REF!</definedName>
    <definedName name="Tg_Kons" localSheetId="2">#REF!</definedName>
    <definedName name="Tg_Kons" localSheetId="7">#REF!</definedName>
    <definedName name="Tg_Kons" localSheetId="8">#REF!</definedName>
    <definedName name="Tg_Kons" localSheetId="5">#REF!</definedName>
    <definedName name="Tg_Kons" localSheetId="12">#REF!</definedName>
    <definedName name="Tg_Kons" localSheetId="6">#REF!</definedName>
    <definedName name="Tg_Kons" localSheetId="3">#REF!</definedName>
    <definedName name="Tg_Kons" localSheetId="4">#REF!</definedName>
    <definedName name="Tg_Kons" localSheetId="13">#REF!</definedName>
    <definedName name="Tg_Kons" localSheetId="10">#REF!</definedName>
    <definedName name="Tg_Kons" localSheetId="9">#REF!</definedName>
    <definedName name="Tg_Kons" localSheetId="0">#REF!</definedName>
    <definedName name="Tg_Kons" localSheetId="11">#REF!</definedName>
    <definedName name="Tg_Med" localSheetId="2">#REF!</definedName>
    <definedName name="Tg_Med" localSheetId="7">#REF!</definedName>
    <definedName name="Tg_Med" localSheetId="8">#REF!</definedName>
    <definedName name="Tg_Med" localSheetId="5">#REF!</definedName>
    <definedName name="Tg_Med" localSheetId="12">#REF!</definedName>
    <definedName name="Tg_Med" localSheetId="6">#REF!</definedName>
    <definedName name="Tg_Med" localSheetId="3">#REF!</definedName>
    <definedName name="Tg_Med" localSheetId="4">#REF!</definedName>
    <definedName name="Tg_Med" localSheetId="13">#REF!</definedName>
    <definedName name="Tg_Med" localSheetId="10">#REF!</definedName>
    <definedName name="Tg_Med" localSheetId="9">#REF!</definedName>
    <definedName name="Tg_Med" localSheetId="0">#REF!</definedName>
    <definedName name="Tg_Med" localSheetId="11">#REF!</definedName>
    <definedName name="Tg_Neot" localSheetId="2">#REF!</definedName>
    <definedName name="Tg_Neot" localSheetId="7">#REF!</definedName>
    <definedName name="Tg_Neot" localSheetId="8">#REF!</definedName>
    <definedName name="Tg_Neot" localSheetId="5">#REF!</definedName>
    <definedName name="Tg_Neot" localSheetId="12">#REF!</definedName>
    <definedName name="Tg_Neot" localSheetId="6">#REF!</definedName>
    <definedName name="Tg_Neot" localSheetId="3">#REF!</definedName>
    <definedName name="Tg_Neot" localSheetId="4">#REF!</definedName>
    <definedName name="Tg_Neot" localSheetId="13">#REF!</definedName>
    <definedName name="Tg_Neot" localSheetId="10">#REF!</definedName>
    <definedName name="Tg_Neot" localSheetId="9">#REF!</definedName>
    <definedName name="Tg_Neot" localSheetId="0">#REF!</definedName>
    <definedName name="Tg_Neot" localSheetId="11">#REF!</definedName>
    <definedName name="Tg_Nepr" localSheetId="2">#REF!</definedName>
    <definedName name="Tg_Nepr" localSheetId="7">#REF!</definedName>
    <definedName name="Tg_Nepr" localSheetId="8">#REF!</definedName>
    <definedName name="Tg_Nepr" localSheetId="5">#REF!</definedName>
    <definedName name="Tg_Nepr" localSheetId="12">#REF!</definedName>
    <definedName name="Tg_Nepr" localSheetId="6">#REF!</definedName>
    <definedName name="Tg_Nepr" localSheetId="3">#REF!</definedName>
    <definedName name="Tg_Nepr" localSheetId="4">#REF!</definedName>
    <definedName name="Tg_Nepr" localSheetId="13">#REF!</definedName>
    <definedName name="Tg_Nepr" localSheetId="10">#REF!</definedName>
    <definedName name="Tg_Nepr" localSheetId="9">#REF!</definedName>
    <definedName name="Tg_Nepr" localSheetId="0">#REF!</definedName>
    <definedName name="Tg_Nepr" localSheetId="11">#REF!</definedName>
    <definedName name="Tg_Obr" localSheetId="2">#REF!</definedName>
    <definedName name="Tg_Obr" localSheetId="7">#REF!</definedName>
    <definedName name="Tg_Obr" localSheetId="8">#REF!</definedName>
    <definedName name="Tg_Obr" localSheetId="5">#REF!</definedName>
    <definedName name="Tg_Obr" localSheetId="12">#REF!</definedName>
    <definedName name="Tg_Obr" localSheetId="6">#REF!</definedName>
    <definedName name="Tg_Obr" localSheetId="3">#REF!</definedName>
    <definedName name="Tg_Obr" localSheetId="4">#REF!</definedName>
    <definedName name="Tg_Obr" localSheetId="13">#REF!</definedName>
    <definedName name="Tg_Obr" localSheetId="10">#REF!</definedName>
    <definedName name="Tg_Obr" localSheetId="9">#REF!</definedName>
    <definedName name="Tg_Obr" localSheetId="0">#REF!</definedName>
    <definedName name="Tg_Obr" localSheetId="11">#REF!</definedName>
    <definedName name="Tg_Reestr" localSheetId="2">#REF!</definedName>
    <definedName name="Tg_Reestr" localSheetId="7">#REF!</definedName>
    <definedName name="Tg_Reestr" localSheetId="8">#REF!</definedName>
    <definedName name="Tg_Reestr" localSheetId="5">#REF!</definedName>
    <definedName name="Tg_Reestr" localSheetId="12">#REF!</definedName>
    <definedName name="Tg_Reestr" localSheetId="6">#REF!</definedName>
    <definedName name="Tg_Reestr" localSheetId="3">#REF!</definedName>
    <definedName name="Tg_Reestr" localSheetId="4">#REF!</definedName>
    <definedName name="Tg_Reestr" localSheetId="13">#REF!</definedName>
    <definedName name="Tg_Reestr" localSheetId="10">#REF!</definedName>
    <definedName name="Tg_Reestr" localSheetId="9">#REF!</definedName>
    <definedName name="Tg_Reestr" localSheetId="0">#REF!</definedName>
    <definedName name="Tg_Reestr" localSheetId="11">#REF!</definedName>
    <definedName name="TgSMP" localSheetId="2">#REF!</definedName>
    <definedName name="TgSMP" localSheetId="7">#REF!</definedName>
    <definedName name="TgSMP" localSheetId="8">#REF!</definedName>
    <definedName name="TgSMP" localSheetId="5">#REF!</definedName>
    <definedName name="TgSMP" localSheetId="12">#REF!</definedName>
    <definedName name="TgSMP" localSheetId="6">#REF!</definedName>
    <definedName name="TgSMP" localSheetId="3">#REF!</definedName>
    <definedName name="TgSMP" localSheetId="4">#REF!</definedName>
    <definedName name="TgSMP" localSheetId="13">#REF!</definedName>
    <definedName name="TgSMP" localSheetId="10">#REF!</definedName>
    <definedName name="TgSMP" localSheetId="9">#REF!</definedName>
    <definedName name="TgSMP" localSheetId="0">#REF!</definedName>
    <definedName name="TgSMP" localSheetId="11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 localSheetId="2">#REF!</definedName>
    <definedName name="_xlnm.Database" localSheetId="7">#REF!</definedName>
    <definedName name="_xlnm.Database" localSheetId="8">#REF!</definedName>
    <definedName name="_xlnm.Database" localSheetId="5">#REF!</definedName>
    <definedName name="_xlnm.Database" localSheetId="12">#REF!</definedName>
    <definedName name="_xlnm.Database" localSheetId="6">#REF!</definedName>
    <definedName name="_xlnm.Database" localSheetId="3">#REF!</definedName>
    <definedName name="_xlnm.Database" localSheetId="4">#REF!</definedName>
    <definedName name="_xlnm.Database" localSheetId="13">#REF!</definedName>
    <definedName name="_xlnm.Database" localSheetId="10">#REF!</definedName>
    <definedName name="_xlnm.Database" localSheetId="9">#REF!</definedName>
    <definedName name="_xlnm.Database" localSheetId="0">#REF!</definedName>
    <definedName name="_xlnm.Database" localSheetId="11">#REF!</definedName>
    <definedName name="_xlnm.Database">#REF!</definedName>
    <definedName name="Д">[2]Данные!$B$1:$EF$178</definedName>
    <definedName name="_xlnm.Print_Titles" localSheetId="2">' СМП '!$4:$7</definedName>
    <definedName name="_xlnm.Print_Titles" localSheetId="7">'АПУ неотл.пом.'!$4:$7</definedName>
    <definedName name="_xlnm.Print_Titles" localSheetId="8">'АПУ обращения '!$4:$7</definedName>
    <definedName name="_xlnm.Print_Titles" localSheetId="5">'АПУ профилактика'!$3:$7</definedName>
    <definedName name="_xlnm.Print_Titles" localSheetId="12">'Гемодиализ (пр.03-24) '!$4:$7</definedName>
    <definedName name="_xlnm.Print_Titles" localSheetId="6">ДН!$3:$7</definedName>
    <definedName name="_xlnm.Print_Titles" localSheetId="3">'ДС(пр.03-24)'!$6:$7</definedName>
    <definedName name="_xlnm.Print_Titles" localSheetId="4">КС!$4:$7</definedName>
    <definedName name="_xlnm.Print_Titles" localSheetId="13">'Мед.реаб.(АПУ,ДС,КС) '!$4:$7</definedName>
    <definedName name="_xlnm.Print_Titles" localSheetId="10">'ОДИ МЗ РБ '!$4:$7</definedName>
    <definedName name="_xlnm.Print_Titles" localSheetId="9">'ОДИ ПГГ'!$4:$7</definedName>
    <definedName name="_xlnm.Print_Titles" localSheetId="1">'Свод 2024 БП'!$4:$7</definedName>
    <definedName name="_xlnm.Print_Titles" localSheetId="0">'Свод 2024 ТПОМС РБ'!$3:$6</definedName>
    <definedName name="_xlnm.Print_Titles" localSheetId="11">'ФАП(03-24) '!$4:$7</definedName>
    <definedName name="ЗД">[2]Данные!$BY$3:$DB$3</definedName>
    <definedName name="ппорь" localSheetId="2">#REF!</definedName>
    <definedName name="ппорь" localSheetId="7">#REF!</definedName>
    <definedName name="ппорь" localSheetId="8">#REF!</definedName>
    <definedName name="ппорь" localSheetId="5">#REF!</definedName>
    <definedName name="ппорь" localSheetId="12">#REF!</definedName>
    <definedName name="ппорь" localSheetId="6">#REF!</definedName>
    <definedName name="ппорь" localSheetId="3">#REF!</definedName>
    <definedName name="ппорь" localSheetId="4">#REF!</definedName>
    <definedName name="ппорь" localSheetId="13">#REF!</definedName>
    <definedName name="ппорь" localSheetId="10">#REF!</definedName>
    <definedName name="ппорь" localSheetId="9">#REF!</definedName>
    <definedName name="ппорь" localSheetId="0">#REF!</definedName>
    <definedName name="ппорь" localSheetId="11">#REF!</definedName>
    <definedName name="смп" localSheetId="2">#REF!</definedName>
    <definedName name="смп" localSheetId="7">#REF!</definedName>
    <definedName name="смп" localSheetId="8">#REF!</definedName>
    <definedName name="смп" localSheetId="5">#REF!</definedName>
    <definedName name="смп" localSheetId="12">#REF!</definedName>
    <definedName name="смп" localSheetId="6">#REF!</definedName>
    <definedName name="смп" localSheetId="3">#REF!</definedName>
    <definedName name="смп" localSheetId="4">#REF!</definedName>
    <definedName name="смп" localSheetId="13">#REF!</definedName>
    <definedName name="смп" localSheetId="10">#REF!</definedName>
    <definedName name="смп" localSheetId="9">#REF!</definedName>
    <definedName name="смп" localSheetId="0">#REF!</definedName>
    <definedName name="смп" localSheetId="11">#REF!</definedName>
    <definedName name="ФЗ">[2]Данные!$DC$3:$EF$3</definedName>
    <definedName name="Шт">[2]Данные!$AU$3:$BX$3</definedName>
    <definedName name="ЭКО" localSheetId="2">#REF!</definedName>
    <definedName name="ЭКО" localSheetId="7">#REF!</definedName>
    <definedName name="ЭКО" localSheetId="8">#REF!</definedName>
    <definedName name="ЭКО" localSheetId="5">#REF!</definedName>
    <definedName name="ЭКО" localSheetId="12">#REF!</definedName>
    <definedName name="ЭКО" localSheetId="6">#REF!</definedName>
    <definedName name="ЭКО" localSheetId="3">#REF!</definedName>
    <definedName name="ЭКО" localSheetId="4">#REF!</definedName>
    <definedName name="ЭКО" localSheetId="13">#REF!</definedName>
    <definedName name="ЭКО" localSheetId="10">#REF!</definedName>
    <definedName name="ЭКО" localSheetId="9">#REF!</definedName>
    <definedName name="ЭКО" localSheetId="0">#REF!</definedName>
    <definedName name="ЭКО" localSheetId="11">#REF!</definedName>
  </definedNames>
  <calcPr calcId="191029"/>
</workbook>
</file>

<file path=xl/calcChain.xml><?xml version="1.0" encoding="utf-8"?>
<calcChain xmlns="http://schemas.openxmlformats.org/spreadsheetml/2006/main">
  <c r="E8" i="17" l="1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D8" i="17"/>
  <c r="D10" i="24"/>
  <c r="E8" i="29"/>
  <c r="F8" i="29"/>
  <c r="G8" i="29"/>
  <c r="D8" i="29"/>
  <c r="D8" i="27"/>
  <c r="E8" i="25"/>
  <c r="F8" i="25"/>
  <c r="G8" i="25"/>
  <c r="H8" i="25"/>
  <c r="I8" i="25"/>
  <c r="J8" i="25"/>
  <c r="K8" i="25"/>
  <c r="D8" i="25"/>
  <c r="E8" i="24"/>
  <c r="F8" i="24"/>
  <c r="G8" i="24"/>
  <c r="H8" i="24"/>
  <c r="I8" i="24"/>
  <c r="J8" i="24"/>
  <c r="K8" i="24"/>
  <c r="L8" i="24"/>
  <c r="D8" i="24"/>
  <c r="D8" i="23"/>
  <c r="E9" i="18"/>
  <c r="F9" i="18"/>
  <c r="G9" i="18"/>
  <c r="H9" i="18"/>
  <c r="I9" i="18"/>
  <c r="J9" i="18"/>
  <c r="K9" i="18"/>
  <c r="L9" i="18"/>
  <c r="M9" i="18"/>
  <c r="N9" i="18"/>
  <c r="O9" i="18"/>
  <c r="D9" i="18"/>
  <c r="E8" i="22"/>
  <c r="F8" i="22"/>
  <c r="G8" i="22"/>
  <c r="H8" i="22"/>
  <c r="D8" i="22"/>
  <c r="E8" i="20"/>
  <c r="F8" i="20"/>
  <c r="G8" i="20"/>
  <c r="D8" i="20"/>
  <c r="E8" i="34"/>
  <c r="F8" i="34"/>
  <c r="G8" i="34"/>
  <c r="H8" i="34"/>
  <c r="I8" i="34"/>
  <c r="J8" i="34"/>
  <c r="K8" i="34"/>
  <c r="D8" i="34"/>
  <c r="G26" i="25" l="1"/>
  <c r="G28" i="25"/>
  <c r="G10" i="31" l="1"/>
  <c r="G7" i="31" s="1"/>
  <c r="L10" i="31"/>
  <c r="L7" i="31" s="1"/>
  <c r="J149" i="31"/>
  <c r="I149" i="31"/>
  <c r="H149" i="31"/>
  <c r="Q150" i="17"/>
  <c r="P150" i="17"/>
  <c r="O150" i="17"/>
  <c r="M150" i="17"/>
  <c r="K150" i="17"/>
  <c r="I150" i="17"/>
  <c r="N11" i="17"/>
  <c r="J150" i="26"/>
  <c r="D150" i="26" s="1"/>
  <c r="D150" i="24"/>
  <c r="J150" i="17" s="1"/>
  <c r="D151" i="35"/>
  <c r="H150" i="17" s="1"/>
  <c r="K151" i="18"/>
  <c r="F151" i="18"/>
  <c r="D150" i="22"/>
  <c r="D150" i="17" s="1"/>
  <c r="L150" i="17" l="1"/>
  <c r="D151" i="18"/>
  <c r="G150" i="17" s="1"/>
  <c r="D149" i="31"/>
  <c r="D11" i="27"/>
  <c r="E11" i="28"/>
  <c r="E8" i="28" s="1"/>
  <c r="F11" i="28"/>
  <c r="F8" i="28" s="1"/>
  <c r="G11" i="28"/>
  <c r="G8" i="28" s="1"/>
  <c r="H11" i="28"/>
  <c r="H8" i="28" s="1"/>
  <c r="I11" i="28"/>
  <c r="I8" i="28" s="1"/>
  <c r="E11" i="34"/>
  <c r="F11" i="34"/>
  <c r="G11" i="34"/>
  <c r="H11" i="34"/>
  <c r="I11" i="34"/>
  <c r="J11" i="34"/>
  <c r="K11" i="34"/>
  <c r="F150" i="17" l="1"/>
  <c r="F149" i="31" s="1"/>
  <c r="D150" i="34"/>
  <c r="E150" i="17" s="1"/>
  <c r="D130" i="34"/>
  <c r="E149" i="31" l="1"/>
  <c r="K149" i="31" s="1"/>
  <c r="M149" i="31" s="1"/>
  <c r="R150" i="17"/>
  <c r="F13" i="18" l="1"/>
  <c r="F148" i="18"/>
  <c r="G12" i="18"/>
  <c r="H12" i="18"/>
  <c r="I12" i="18"/>
  <c r="J12" i="18"/>
  <c r="L12" i="18"/>
  <c r="M12" i="18"/>
  <c r="N12" i="18"/>
  <c r="O12" i="18"/>
  <c r="E12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9" i="18"/>
  <c r="F150" i="18"/>
  <c r="F11" i="18"/>
  <c r="F12" i="18" l="1"/>
  <c r="D149" i="24"/>
  <c r="D148" i="24"/>
  <c r="D147" i="24"/>
  <c r="D146" i="24"/>
  <c r="D145" i="24"/>
  <c r="D144" i="24"/>
  <c r="D143" i="24"/>
  <c r="D142" i="24"/>
  <c r="D141" i="24"/>
  <c r="D140" i="24"/>
  <c r="D139" i="24"/>
  <c r="D138" i="24"/>
  <c r="D137" i="24"/>
  <c r="D136" i="24"/>
  <c r="D135" i="24"/>
  <c r="D134" i="24"/>
  <c r="D133" i="24"/>
  <c r="D132" i="24"/>
  <c r="D131" i="24"/>
  <c r="D130" i="24"/>
  <c r="D129" i="24"/>
  <c r="D128" i="24"/>
  <c r="D127" i="24"/>
  <c r="D126" i="24"/>
  <c r="D125" i="24"/>
  <c r="D124" i="24"/>
  <c r="D123" i="24"/>
  <c r="D122" i="24"/>
  <c r="D121" i="24"/>
  <c r="D120" i="24"/>
  <c r="D119" i="24"/>
  <c r="D118" i="24"/>
  <c r="D117" i="24"/>
  <c r="D116" i="24"/>
  <c r="D115" i="24"/>
  <c r="D114" i="24"/>
  <c r="D113" i="24"/>
  <c r="D112" i="24"/>
  <c r="D111" i="24"/>
  <c r="D110" i="24"/>
  <c r="D109" i="24"/>
  <c r="D108" i="24"/>
  <c r="D107" i="24"/>
  <c r="D106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92" i="24"/>
  <c r="D91" i="24"/>
  <c r="D90" i="24"/>
  <c r="D89" i="24"/>
  <c r="D88" i="24"/>
  <c r="D87" i="24"/>
  <c r="D86" i="24"/>
  <c r="D85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E11" i="24"/>
  <c r="F11" i="24"/>
  <c r="G11" i="24"/>
  <c r="H11" i="24"/>
  <c r="D149" i="22" l="1"/>
  <c r="K150" i="18"/>
  <c r="D150" i="18" s="1"/>
  <c r="K149" i="18"/>
  <c r="D149" i="18" s="1"/>
  <c r="D150" i="35"/>
  <c r="J149" i="26" l="1"/>
  <c r="D149" i="26" s="1"/>
  <c r="D149" i="28"/>
  <c r="D150" i="29"/>
  <c r="J148" i="31" l="1"/>
  <c r="I148" i="31"/>
  <c r="H148" i="31"/>
  <c r="Q149" i="17" l="1"/>
  <c r="P149" i="17"/>
  <c r="O149" i="17"/>
  <c r="M149" i="17"/>
  <c r="L149" i="17"/>
  <c r="K149" i="17"/>
  <c r="J149" i="17"/>
  <c r="I149" i="17"/>
  <c r="H149" i="17"/>
  <c r="G149" i="17"/>
  <c r="D149" i="17"/>
  <c r="D148" i="31"/>
  <c r="F149" i="17" l="1"/>
  <c r="F148" i="31" l="1"/>
  <c r="D91" i="34" l="1"/>
  <c r="D149" i="34" l="1"/>
  <c r="E149" i="17" s="1"/>
  <c r="E148" i="31" l="1"/>
  <c r="K148" i="31" s="1"/>
  <c r="M148" i="31" s="1"/>
  <c r="R149" i="17"/>
  <c r="D16" i="22"/>
  <c r="D10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42" i="34"/>
  <c r="D43" i="34"/>
  <c r="D44" i="34"/>
  <c r="D45" i="34"/>
  <c r="D46" i="34"/>
  <c r="D47" i="34"/>
  <c r="D48" i="34"/>
  <c r="D49" i="34"/>
  <c r="D50" i="34"/>
  <c r="D51" i="34"/>
  <c r="D52" i="34"/>
  <c r="D53" i="34"/>
  <c r="D54" i="34"/>
  <c r="D55" i="34"/>
  <c r="D56" i="34"/>
  <c r="D57" i="34"/>
  <c r="D58" i="34"/>
  <c r="D59" i="34"/>
  <c r="D60" i="34"/>
  <c r="D61" i="34"/>
  <c r="D62" i="34"/>
  <c r="D63" i="34"/>
  <c r="D64" i="34"/>
  <c r="D65" i="34"/>
  <c r="D66" i="34"/>
  <c r="D67" i="34"/>
  <c r="D68" i="34"/>
  <c r="D69" i="34"/>
  <c r="D70" i="34"/>
  <c r="D71" i="34"/>
  <c r="D72" i="34"/>
  <c r="D73" i="34"/>
  <c r="D74" i="34"/>
  <c r="D75" i="34"/>
  <c r="D76" i="34"/>
  <c r="D77" i="34"/>
  <c r="D78" i="34"/>
  <c r="D79" i="34"/>
  <c r="D80" i="34"/>
  <c r="D81" i="34"/>
  <c r="D82" i="34"/>
  <c r="D83" i="34"/>
  <c r="D84" i="34"/>
  <c r="D85" i="34"/>
  <c r="D86" i="34"/>
  <c r="D87" i="34"/>
  <c r="D88" i="34"/>
  <c r="D89" i="34"/>
  <c r="D90" i="34"/>
  <c r="D92" i="34"/>
  <c r="D93" i="34"/>
  <c r="D94" i="34"/>
  <c r="D95" i="34"/>
  <c r="D96" i="34"/>
  <c r="D97" i="34"/>
  <c r="D98" i="34"/>
  <c r="D99" i="34"/>
  <c r="D100" i="34"/>
  <c r="D101" i="34"/>
  <c r="D102" i="34"/>
  <c r="D103" i="34"/>
  <c r="D104" i="34"/>
  <c r="D105" i="34"/>
  <c r="D106" i="34"/>
  <c r="D107" i="34"/>
  <c r="D108" i="34"/>
  <c r="D109" i="34"/>
  <c r="D110" i="34"/>
  <c r="D111" i="34"/>
  <c r="D112" i="34"/>
  <c r="D113" i="34"/>
  <c r="D114" i="34"/>
  <c r="D115" i="34"/>
  <c r="D116" i="34"/>
  <c r="D117" i="34"/>
  <c r="D118" i="34"/>
  <c r="D119" i="34"/>
  <c r="D120" i="34"/>
  <c r="D121" i="34"/>
  <c r="D122" i="34"/>
  <c r="D123" i="34"/>
  <c r="D124" i="34"/>
  <c r="D125" i="34"/>
  <c r="D126" i="34"/>
  <c r="D127" i="34"/>
  <c r="D128" i="34"/>
  <c r="D129" i="34"/>
  <c r="D131" i="34"/>
  <c r="D132" i="34"/>
  <c r="D133" i="34"/>
  <c r="D134" i="34"/>
  <c r="D135" i="34"/>
  <c r="D136" i="34"/>
  <c r="D137" i="34"/>
  <c r="D138" i="34"/>
  <c r="D139" i="34"/>
  <c r="D140" i="34"/>
  <c r="D141" i="34"/>
  <c r="D142" i="34"/>
  <c r="D143" i="34"/>
  <c r="D144" i="34"/>
  <c r="D145" i="34"/>
  <c r="D146" i="34"/>
  <c r="D147" i="34"/>
  <c r="D148" i="34"/>
  <c r="D11" i="34" l="1"/>
  <c r="D11" i="23"/>
  <c r="K11" i="24" l="1"/>
  <c r="L11" i="24"/>
  <c r="D149" i="35" l="1"/>
  <c r="D148" i="35"/>
  <c r="D147" i="35"/>
  <c r="D146" i="35"/>
  <c r="D145" i="35"/>
  <c r="D144" i="35"/>
  <c r="D143" i="35"/>
  <c r="D142" i="35"/>
  <c r="D141" i="35"/>
  <c r="D140" i="35"/>
  <c r="D139" i="35"/>
  <c r="D138" i="35"/>
  <c r="D137" i="35"/>
  <c r="D136" i="35"/>
  <c r="D135" i="35"/>
  <c r="D134" i="35"/>
  <c r="D133" i="35"/>
  <c r="D132" i="35"/>
  <c r="D131" i="35"/>
  <c r="D130" i="35"/>
  <c r="D129" i="35"/>
  <c r="D128" i="35"/>
  <c r="D127" i="35"/>
  <c r="D126" i="35"/>
  <c r="D125" i="35"/>
  <c r="D124" i="35"/>
  <c r="D123" i="35"/>
  <c r="D122" i="35"/>
  <c r="D121" i="35"/>
  <c r="D120" i="35"/>
  <c r="D119" i="35"/>
  <c r="D118" i="35"/>
  <c r="D117" i="35"/>
  <c r="D116" i="35"/>
  <c r="D115" i="35"/>
  <c r="D114" i="35"/>
  <c r="D113" i="35"/>
  <c r="D112" i="35"/>
  <c r="D111" i="35"/>
  <c r="D110" i="35"/>
  <c r="D109" i="35"/>
  <c r="D108" i="35"/>
  <c r="D107" i="35"/>
  <c r="D106" i="35"/>
  <c r="D105" i="35"/>
  <c r="D104" i="35"/>
  <c r="D103" i="35"/>
  <c r="D102" i="35"/>
  <c r="D101" i="35"/>
  <c r="D100" i="35"/>
  <c r="D99" i="35"/>
  <c r="D98" i="35"/>
  <c r="D97" i="35"/>
  <c r="D96" i="35"/>
  <c r="D95" i="35"/>
  <c r="D94" i="35"/>
  <c r="D93" i="35"/>
  <c r="D92" i="35"/>
  <c r="D91" i="35"/>
  <c r="D90" i="35"/>
  <c r="D89" i="35"/>
  <c r="D88" i="35"/>
  <c r="D87" i="35"/>
  <c r="D86" i="35"/>
  <c r="D85" i="35"/>
  <c r="D84" i="35"/>
  <c r="D83" i="35"/>
  <c r="D82" i="35"/>
  <c r="D81" i="35"/>
  <c r="D80" i="35"/>
  <c r="D79" i="35"/>
  <c r="D78" i="35"/>
  <c r="D77" i="35"/>
  <c r="D76" i="35"/>
  <c r="D75" i="35"/>
  <c r="D74" i="35"/>
  <c r="D73" i="35"/>
  <c r="D72" i="35"/>
  <c r="D71" i="35"/>
  <c r="D70" i="35"/>
  <c r="D69" i="35"/>
  <c r="D68" i="35"/>
  <c r="D67" i="35"/>
  <c r="D66" i="35"/>
  <c r="D65" i="35"/>
  <c r="D64" i="35"/>
  <c r="D63" i="35"/>
  <c r="D62" i="35"/>
  <c r="D61" i="35"/>
  <c r="D60" i="35"/>
  <c r="D59" i="35"/>
  <c r="D58" i="35"/>
  <c r="D57" i="35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H12" i="35"/>
  <c r="G12" i="35"/>
  <c r="F12" i="35"/>
  <c r="E12" i="35"/>
  <c r="E9" i="35" l="1"/>
  <c r="F9" i="35"/>
  <c r="G9" i="35"/>
  <c r="H9" i="35"/>
  <c r="D12" i="35"/>
  <c r="D9" i="35" s="1"/>
  <c r="K148" i="18"/>
  <c r="D148" i="18" s="1"/>
  <c r="K147" i="18"/>
  <c r="D147" i="18" s="1"/>
  <c r="K146" i="18"/>
  <c r="D146" i="18" s="1"/>
  <c r="K145" i="18"/>
  <c r="D145" i="18" s="1"/>
  <c r="K144" i="18"/>
  <c r="D144" i="18" s="1"/>
  <c r="K143" i="18"/>
  <c r="D143" i="18" s="1"/>
  <c r="K142" i="18"/>
  <c r="D142" i="18" s="1"/>
  <c r="K141" i="18"/>
  <c r="K140" i="18"/>
  <c r="K139" i="18"/>
  <c r="K138" i="18"/>
  <c r="K137" i="18"/>
  <c r="K136" i="18"/>
  <c r="K135" i="18"/>
  <c r="K134" i="18"/>
  <c r="K133" i="18"/>
  <c r="K132" i="18"/>
  <c r="K131" i="18"/>
  <c r="D131" i="18" s="1"/>
  <c r="K130" i="18"/>
  <c r="D130" i="18" s="1"/>
  <c r="K129" i="18"/>
  <c r="D129" i="18" s="1"/>
  <c r="K128" i="18"/>
  <c r="D128" i="18" s="1"/>
  <c r="K127" i="18"/>
  <c r="D127" i="18" s="1"/>
  <c r="K126" i="18"/>
  <c r="D126" i="18" s="1"/>
  <c r="K125" i="18"/>
  <c r="D125" i="18" s="1"/>
  <c r="K124" i="18"/>
  <c r="D124" i="18" s="1"/>
  <c r="K123" i="18"/>
  <c r="D123" i="18" s="1"/>
  <c r="K122" i="18"/>
  <c r="D122" i="18" s="1"/>
  <c r="K121" i="18"/>
  <c r="D121" i="18" s="1"/>
  <c r="K120" i="18"/>
  <c r="D120" i="18" s="1"/>
  <c r="K119" i="18"/>
  <c r="D119" i="18" s="1"/>
  <c r="K118" i="18"/>
  <c r="D118" i="18" s="1"/>
  <c r="K117" i="18"/>
  <c r="D117" i="18" s="1"/>
  <c r="K116" i="18"/>
  <c r="D116" i="18" s="1"/>
  <c r="K115" i="18"/>
  <c r="D115" i="18" s="1"/>
  <c r="K114" i="18"/>
  <c r="D114" i="18" s="1"/>
  <c r="K113" i="18"/>
  <c r="D113" i="18" s="1"/>
  <c r="K112" i="18"/>
  <c r="K111" i="18"/>
  <c r="K110" i="18"/>
  <c r="K109" i="18"/>
  <c r="K108" i="18"/>
  <c r="K107" i="18"/>
  <c r="K106" i="18"/>
  <c r="K105" i="18"/>
  <c r="K104" i="18"/>
  <c r="K103" i="18"/>
  <c r="K102" i="18"/>
  <c r="K101" i="18"/>
  <c r="K100" i="18"/>
  <c r="K99" i="18"/>
  <c r="K98" i="18"/>
  <c r="K97" i="18"/>
  <c r="K96" i="18"/>
  <c r="K95" i="18"/>
  <c r="K94" i="18"/>
  <c r="K93" i="18"/>
  <c r="K92" i="18"/>
  <c r="K91" i="18"/>
  <c r="K90" i="18"/>
  <c r="D90" i="18" s="1"/>
  <c r="K89" i="18"/>
  <c r="K88" i="18"/>
  <c r="K87" i="18"/>
  <c r="K86" i="18"/>
  <c r="K85" i="18"/>
  <c r="K84" i="18"/>
  <c r="K83" i="18"/>
  <c r="K82" i="18"/>
  <c r="K81" i="18"/>
  <c r="K80" i="18"/>
  <c r="K79" i="18"/>
  <c r="K78" i="18"/>
  <c r="K77" i="18"/>
  <c r="K76" i="18"/>
  <c r="K75" i="18"/>
  <c r="K74" i="18"/>
  <c r="K73" i="18"/>
  <c r="K72" i="18"/>
  <c r="K71" i="18"/>
  <c r="K70" i="18"/>
  <c r="K69" i="18"/>
  <c r="K68" i="18"/>
  <c r="K67" i="18"/>
  <c r="K66" i="18"/>
  <c r="K65" i="18"/>
  <c r="K64" i="18"/>
  <c r="D64" i="18" s="1"/>
  <c r="K63" i="18"/>
  <c r="D63" i="18" s="1"/>
  <c r="K62" i="18"/>
  <c r="K61" i="18"/>
  <c r="K60" i="18"/>
  <c r="K59" i="18"/>
  <c r="K58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D13" i="18" s="1"/>
  <c r="K11" i="18"/>
  <c r="K12" i="18" l="1"/>
  <c r="D50" i="18"/>
  <c r="D67" i="18"/>
  <c r="D83" i="18"/>
  <c r="D28" i="18"/>
  <c r="D40" i="18"/>
  <c r="D52" i="18"/>
  <c r="D60" i="18"/>
  <c r="D89" i="18"/>
  <c r="D102" i="18"/>
  <c r="D88" i="18"/>
  <c r="D103" i="18"/>
  <c r="D15" i="18"/>
  <c r="D111" i="18"/>
  <c r="D17" i="18"/>
  <c r="D21" i="18"/>
  <c r="D33" i="18"/>
  <c r="D37" i="18"/>
  <c r="D72" i="18"/>
  <c r="D76" i="18"/>
  <c r="D104" i="18"/>
  <c r="D112" i="18"/>
  <c r="D87" i="18"/>
  <c r="D134" i="18"/>
  <c r="D68" i="18"/>
  <c r="D18" i="18"/>
  <c r="D22" i="18"/>
  <c r="D34" i="18"/>
  <c r="D38" i="18"/>
  <c r="D66" i="18"/>
  <c r="D141" i="18"/>
  <c r="D11" i="18"/>
  <c r="D42" i="18"/>
  <c r="D46" i="18"/>
  <c r="D54" i="18"/>
  <c r="D62" i="18"/>
  <c r="D70" i="18"/>
  <c r="D74" i="18"/>
  <c r="D82" i="18"/>
  <c r="D86" i="18"/>
  <c r="D139" i="18"/>
  <c r="D36" i="18"/>
  <c r="D44" i="18"/>
  <c r="D48" i="18"/>
  <c r="D100" i="18"/>
  <c r="D136" i="18"/>
  <c r="D30" i="18"/>
  <c r="D41" i="18"/>
  <c r="D45" i="18"/>
  <c r="D49" i="18"/>
  <c r="D80" i="18"/>
  <c r="D97" i="18"/>
  <c r="D19" i="18"/>
  <c r="D61" i="18"/>
  <c r="D77" i="18"/>
  <c r="D105" i="18"/>
  <c r="D138" i="18"/>
  <c r="D26" i="18"/>
  <c r="D32" i="18"/>
  <c r="D71" i="18"/>
  <c r="D93" i="18"/>
  <c r="D99" i="18"/>
  <c r="D133" i="18"/>
  <c r="D23" i="18"/>
  <c r="D29" i="18"/>
  <c r="D56" i="18"/>
  <c r="D73" i="18"/>
  <c r="D78" i="18"/>
  <c r="D95" i="18"/>
  <c r="D107" i="18"/>
  <c r="D14" i="18"/>
  <c r="D25" i="18"/>
  <c r="D57" i="18"/>
  <c r="D79" i="18"/>
  <c r="D84" i="18"/>
  <c r="D53" i="18"/>
  <c r="D58" i="18"/>
  <c r="D75" i="18"/>
  <c r="D92" i="18"/>
  <c r="D98" i="18"/>
  <c r="D27" i="18"/>
  <c r="D43" i="18"/>
  <c r="D59" i="18"/>
  <c r="D69" i="18"/>
  <c r="D85" i="18"/>
  <c r="D96" i="18"/>
  <c r="D137" i="18"/>
  <c r="D140" i="18"/>
  <c r="D16" i="18"/>
  <c r="D31" i="18"/>
  <c r="D47" i="18"/>
  <c r="D108" i="18"/>
  <c r="D94" i="18"/>
  <c r="D101" i="18"/>
  <c r="D20" i="18"/>
  <c r="D35" i="18"/>
  <c r="D51" i="18"/>
  <c r="D109" i="18"/>
  <c r="D135" i="18"/>
  <c r="D24" i="18"/>
  <c r="D39" i="18"/>
  <c r="D55" i="18"/>
  <c r="D65" i="18"/>
  <c r="D81" i="18"/>
  <c r="D106" i="18"/>
  <c r="D110" i="18"/>
  <c r="D132" i="18"/>
  <c r="D91" i="18" l="1"/>
  <c r="D12" i="18" l="1"/>
  <c r="J148" i="26"/>
  <c r="D148" i="26" s="1"/>
  <c r="J147" i="26"/>
  <c r="D147" i="26" s="1"/>
  <c r="J146" i="26"/>
  <c r="D146" i="26" s="1"/>
  <c r="J145" i="26"/>
  <c r="D145" i="26" s="1"/>
  <c r="J144" i="26"/>
  <c r="D144" i="26" s="1"/>
  <c r="J143" i="26"/>
  <c r="D143" i="26" s="1"/>
  <c r="J142" i="26"/>
  <c r="D142" i="26" s="1"/>
  <c r="J141" i="26"/>
  <c r="D141" i="26" s="1"/>
  <c r="J140" i="26"/>
  <c r="D140" i="26" s="1"/>
  <c r="J139" i="26"/>
  <c r="D139" i="26" s="1"/>
  <c r="J138" i="26"/>
  <c r="D138" i="26" s="1"/>
  <c r="J137" i="26"/>
  <c r="D137" i="26" s="1"/>
  <c r="J136" i="26"/>
  <c r="D136" i="26" s="1"/>
  <c r="J135" i="26"/>
  <c r="D135" i="26" s="1"/>
  <c r="J134" i="26"/>
  <c r="D134" i="26" s="1"/>
  <c r="J133" i="26"/>
  <c r="D133" i="26" s="1"/>
  <c r="J132" i="26"/>
  <c r="D132" i="26" s="1"/>
  <c r="J131" i="26"/>
  <c r="D131" i="26" s="1"/>
  <c r="J130" i="26"/>
  <c r="D130" i="26" s="1"/>
  <c r="J129" i="26"/>
  <c r="D129" i="26" s="1"/>
  <c r="J128" i="26"/>
  <c r="D128" i="26" s="1"/>
  <c r="J127" i="26"/>
  <c r="D127" i="26" s="1"/>
  <c r="J126" i="26"/>
  <c r="D126" i="26" s="1"/>
  <c r="J125" i="26"/>
  <c r="D125" i="26" s="1"/>
  <c r="J124" i="26"/>
  <c r="D124" i="26" s="1"/>
  <c r="J123" i="26"/>
  <c r="D123" i="26" s="1"/>
  <c r="J122" i="26"/>
  <c r="D122" i="26" s="1"/>
  <c r="J121" i="26"/>
  <c r="D121" i="26" s="1"/>
  <c r="J120" i="26"/>
  <c r="D120" i="26" s="1"/>
  <c r="J119" i="26"/>
  <c r="D119" i="26" s="1"/>
  <c r="J118" i="26"/>
  <c r="D118" i="26" s="1"/>
  <c r="J117" i="26"/>
  <c r="D117" i="26" s="1"/>
  <c r="J116" i="26"/>
  <c r="D116" i="26" s="1"/>
  <c r="J115" i="26"/>
  <c r="D115" i="26" s="1"/>
  <c r="J114" i="26"/>
  <c r="D114" i="26" s="1"/>
  <c r="J113" i="26"/>
  <c r="D113" i="26" s="1"/>
  <c r="J112" i="26"/>
  <c r="D112" i="26" s="1"/>
  <c r="J111" i="26"/>
  <c r="D111" i="26" s="1"/>
  <c r="J110" i="26"/>
  <c r="D110" i="26" s="1"/>
  <c r="J109" i="26"/>
  <c r="D109" i="26" s="1"/>
  <c r="J108" i="26"/>
  <c r="D108" i="26" s="1"/>
  <c r="J107" i="26"/>
  <c r="D107" i="26" s="1"/>
  <c r="J106" i="26"/>
  <c r="D106" i="26" s="1"/>
  <c r="J105" i="26"/>
  <c r="D105" i="26" s="1"/>
  <c r="J104" i="26"/>
  <c r="D104" i="26" s="1"/>
  <c r="J103" i="26"/>
  <c r="D103" i="26" s="1"/>
  <c r="J102" i="26"/>
  <c r="D102" i="26" s="1"/>
  <c r="J101" i="26"/>
  <c r="D101" i="26" s="1"/>
  <c r="J100" i="26"/>
  <c r="D100" i="26" s="1"/>
  <c r="J99" i="26"/>
  <c r="D99" i="26" s="1"/>
  <c r="J98" i="26"/>
  <c r="D98" i="26" s="1"/>
  <c r="J97" i="26"/>
  <c r="D97" i="26" s="1"/>
  <c r="J96" i="26"/>
  <c r="D96" i="26" s="1"/>
  <c r="J95" i="26"/>
  <c r="D95" i="26" s="1"/>
  <c r="J94" i="26"/>
  <c r="D94" i="26" s="1"/>
  <c r="J93" i="26"/>
  <c r="D93" i="26" s="1"/>
  <c r="J92" i="26"/>
  <c r="D92" i="26" s="1"/>
  <c r="J91" i="26"/>
  <c r="D91" i="26" s="1"/>
  <c r="J90" i="26"/>
  <c r="D90" i="26" s="1"/>
  <c r="J89" i="26"/>
  <c r="D89" i="26" s="1"/>
  <c r="J88" i="26"/>
  <c r="D88" i="26" s="1"/>
  <c r="J87" i="26"/>
  <c r="D87" i="26" s="1"/>
  <c r="J86" i="26"/>
  <c r="D86" i="26" s="1"/>
  <c r="J85" i="26"/>
  <c r="D85" i="26" s="1"/>
  <c r="J84" i="26"/>
  <c r="D84" i="26" s="1"/>
  <c r="J83" i="26"/>
  <c r="D83" i="26" s="1"/>
  <c r="J82" i="26"/>
  <c r="D82" i="26" s="1"/>
  <c r="J81" i="26"/>
  <c r="D81" i="26" s="1"/>
  <c r="J80" i="26"/>
  <c r="D80" i="26" s="1"/>
  <c r="J79" i="26"/>
  <c r="D79" i="26" s="1"/>
  <c r="J78" i="26"/>
  <c r="D78" i="26" s="1"/>
  <c r="J77" i="26"/>
  <c r="D77" i="26" s="1"/>
  <c r="J76" i="26"/>
  <c r="D76" i="26" s="1"/>
  <c r="J75" i="26"/>
  <c r="D75" i="26" s="1"/>
  <c r="J74" i="26"/>
  <c r="D74" i="26" s="1"/>
  <c r="J73" i="26"/>
  <c r="D73" i="26" s="1"/>
  <c r="J72" i="26"/>
  <c r="D72" i="26" s="1"/>
  <c r="J71" i="26"/>
  <c r="D71" i="26" s="1"/>
  <c r="J70" i="26"/>
  <c r="D70" i="26" s="1"/>
  <c r="J69" i="26"/>
  <c r="D69" i="26" s="1"/>
  <c r="J68" i="26"/>
  <c r="D68" i="26" s="1"/>
  <c r="J67" i="26"/>
  <c r="D67" i="26" s="1"/>
  <c r="J66" i="26"/>
  <c r="D66" i="26" s="1"/>
  <c r="J65" i="26"/>
  <c r="D65" i="26" s="1"/>
  <c r="J64" i="26"/>
  <c r="D64" i="26" s="1"/>
  <c r="J63" i="26"/>
  <c r="D63" i="26" s="1"/>
  <c r="J62" i="26"/>
  <c r="D62" i="26" s="1"/>
  <c r="J61" i="26"/>
  <c r="D61" i="26" s="1"/>
  <c r="J60" i="26"/>
  <c r="D60" i="26" s="1"/>
  <c r="J59" i="26"/>
  <c r="D59" i="26" s="1"/>
  <c r="J58" i="26"/>
  <c r="D58" i="26" s="1"/>
  <c r="J57" i="26"/>
  <c r="D57" i="26" s="1"/>
  <c r="J56" i="26"/>
  <c r="D56" i="26" s="1"/>
  <c r="J55" i="26"/>
  <c r="D55" i="26" s="1"/>
  <c r="J54" i="26"/>
  <c r="D54" i="26" s="1"/>
  <c r="J53" i="26"/>
  <c r="D53" i="26" s="1"/>
  <c r="J52" i="26"/>
  <c r="D52" i="26" s="1"/>
  <c r="J51" i="26"/>
  <c r="D51" i="26" s="1"/>
  <c r="J50" i="26"/>
  <c r="D50" i="26" s="1"/>
  <c r="J49" i="26"/>
  <c r="D49" i="26" s="1"/>
  <c r="J48" i="26"/>
  <c r="D48" i="26" s="1"/>
  <c r="J47" i="26"/>
  <c r="D47" i="26" s="1"/>
  <c r="J46" i="26"/>
  <c r="D46" i="26" s="1"/>
  <c r="J45" i="26"/>
  <c r="D45" i="26" s="1"/>
  <c r="J44" i="26"/>
  <c r="D44" i="26" s="1"/>
  <c r="J43" i="26"/>
  <c r="D43" i="26" s="1"/>
  <c r="J42" i="26"/>
  <c r="D42" i="26" s="1"/>
  <c r="J41" i="26"/>
  <c r="D41" i="26" s="1"/>
  <c r="J40" i="26"/>
  <c r="D40" i="26" s="1"/>
  <c r="J39" i="26"/>
  <c r="D39" i="26" s="1"/>
  <c r="J38" i="26"/>
  <c r="D38" i="26" s="1"/>
  <c r="J37" i="26"/>
  <c r="D37" i="26" s="1"/>
  <c r="J36" i="26"/>
  <c r="D36" i="26" s="1"/>
  <c r="J35" i="26"/>
  <c r="D35" i="26" s="1"/>
  <c r="J34" i="26"/>
  <c r="D34" i="26" s="1"/>
  <c r="J33" i="26"/>
  <c r="D33" i="26" s="1"/>
  <c r="J32" i="26"/>
  <c r="D32" i="26" s="1"/>
  <c r="J31" i="26"/>
  <c r="D31" i="26" s="1"/>
  <c r="J30" i="26"/>
  <c r="D30" i="26" s="1"/>
  <c r="J29" i="26"/>
  <c r="D29" i="26" s="1"/>
  <c r="J28" i="26"/>
  <c r="D28" i="26" s="1"/>
  <c r="J27" i="26"/>
  <c r="D27" i="26" s="1"/>
  <c r="J26" i="26"/>
  <c r="D26" i="26" s="1"/>
  <c r="J25" i="26"/>
  <c r="D25" i="26" s="1"/>
  <c r="J24" i="26"/>
  <c r="D24" i="26" s="1"/>
  <c r="J23" i="26"/>
  <c r="D23" i="26" s="1"/>
  <c r="J22" i="26"/>
  <c r="D22" i="26" s="1"/>
  <c r="J21" i="26"/>
  <c r="D21" i="26" s="1"/>
  <c r="J20" i="26"/>
  <c r="D20" i="26" s="1"/>
  <c r="J19" i="26"/>
  <c r="D19" i="26" s="1"/>
  <c r="J18" i="26"/>
  <c r="D18" i="26" s="1"/>
  <c r="J17" i="26"/>
  <c r="D17" i="26" s="1"/>
  <c r="J16" i="26"/>
  <c r="D16" i="26" s="1"/>
  <c r="J15" i="26"/>
  <c r="D15" i="26" s="1"/>
  <c r="J14" i="26"/>
  <c r="D14" i="26" s="1"/>
  <c r="J13" i="26"/>
  <c r="D13" i="26" s="1"/>
  <c r="J12" i="26"/>
  <c r="D12" i="26" s="1"/>
  <c r="J10" i="26"/>
  <c r="D10" i="26" s="1"/>
  <c r="J9" i="26"/>
  <c r="D9" i="26" s="1"/>
  <c r="L11" i="26"/>
  <c r="L8" i="26" s="1"/>
  <c r="K11" i="26"/>
  <c r="K8" i="26" s="1"/>
  <c r="J11" i="26" l="1"/>
  <c r="J8" i="26" s="1"/>
  <c r="D10" i="25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H96" i="17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0" i="17"/>
  <c r="H9" i="17"/>
  <c r="H11" i="17" l="1"/>
  <c r="D10" i="20"/>
  <c r="D9" i="20"/>
  <c r="I11" i="26" l="1"/>
  <c r="I8" i="26" s="1"/>
  <c r="D147" i="20" l="1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49" i="29" l="1"/>
  <c r="D148" i="29"/>
  <c r="D147" i="29"/>
  <c r="D146" i="29"/>
  <c r="D145" i="29"/>
  <c r="D144" i="29"/>
  <c r="D143" i="29"/>
  <c r="D142" i="29"/>
  <c r="D141" i="29"/>
  <c r="D140" i="29"/>
  <c r="D139" i="29"/>
  <c r="D138" i="29"/>
  <c r="D137" i="29"/>
  <c r="D136" i="29"/>
  <c r="D135" i="29"/>
  <c r="D134" i="29"/>
  <c r="D133" i="29"/>
  <c r="D132" i="29"/>
  <c r="D131" i="29"/>
  <c r="D129" i="29"/>
  <c r="D128" i="29"/>
  <c r="D127" i="29"/>
  <c r="D126" i="29"/>
  <c r="D125" i="29"/>
  <c r="D124" i="29"/>
  <c r="D123" i="29"/>
  <c r="D122" i="29"/>
  <c r="D121" i="29"/>
  <c r="D120" i="29"/>
  <c r="D119" i="29"/>
  <c r="D118" i="29"/>
  <c r="D117" i="29"/>
  <c r="D116" i="29"/>
  <c r="D115" i="29"/>
  <c r="D114" i="29"/>
  <c r="D113" i="29"/>
  <c r="D112" i="29"/>
  <c r="D111" i="29"/>
  <c r="D110" i="29"/>
  <c r="D109" i="29"/>
  <c r="D108" i="29"/>
  <c r="D107" i="29"/>
  <c r="D106" i="29"/>
  <c r="D105" i="29"/>
  <c r="D104" i="29"/>
  <c r="D103" i="29"/>
  <c r="D102" i="29"/>
  <c r="D101" i="29"/>
  <c r="D100" i="29"/>
  <c r="D99" i="29"/>
  <c r="D98" i="29"/>
  <c r="D97" i="29"/>
  <c r="D96" i="29"/>
  <c r="D95" i="29"/>
  <c r="D94" i="29"/>
  <c r="D93" i="29"/>
  <c r="D92" i="29"/>
  <c r="D91" i="29"/>
  <c r="D90" i="29"/>
  <c r="D89" i="29"/>
  <c r="D88" i="29"/>
  <c r="D87" i="29"/>
  <c r="D86" i="29"/>
  <c r="D85" i="29"/>
  <c r="D84" i="29"/>
  <c r="D83" i="29"/>
  <c r="D82" i="29"/>
  <c r="D81" i="29"/>
  <c r="D80" i="29"/>
  <c r="D79" i="29"/>
  <c r="D78" i="29"/>
  <c r="D77" i="29"/>
  <c r="D76" i="29"/>
  <c r="D75" i="29"/>
  <c r="D74" i="29"/>
  <c r="D73" i="29"/>
  <c r="D72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G11" i="29"/>
  <c r="F11" i="29"/>
  <c r="E11" i="29"/>
  <c r="D10" i="29"/>
  <c r="D147" i="22"/>
  <c r="D146" i="22"/>
  <c r="D145" i="22"/>
  <c r="D144" i="22"/>
  <c r="D143" i="22"/>
  <c r="D142" i="22"/>
  <c r="D141" i="22"/>
  <c r="D140" i="22"/>
  <c r="D139" i="22"/>
  <c r="D138" i="22"/>
  <c r="D137" i="22"/>
  <c r="D136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5" i="22"/>
  <c r="D14" i="22"/>
  <c r="D13" i="22"/>
  <c r="D12" i="22"/>
  <c r="G11" i="22"/>
  <c r="F11" i="22"/>
  <c r="E11" i="22"/>
  <c r="D10" i="22"/>
  <c r="D11" i="29" l="1"/>
  <c r="E11" i="20" l="1"/>
  <c r="F11" i="20"/>
  <c r="G11" i="20"/>
  <c r="I11" i="24"/>
  <c r="J11" i="24"/>
  <c r="E11" i="25"/>
  <c r="F11" i="25"/>
  <c r="G11" i="25"/>
  <c r="H11" i="25"/>
  <c r="I11" i="25"/>
  <c r="J11" i="25"/>
  <c r="K11" i="25"/>
  <c r="E11" i="26"/>
  <c r="E8" i="26" s="1"/>
  <c r="F11" i="26"/>
  <c r="F8" i="26" s="1"/>
  <c r="G11" i="26"/>
  <c r="G8" i="26" s="1"/>
  <c r="H11" i="26"/>
  <c r="H8" i="26" s="1"/>
  <c r="M148" i="17" l="1"/>
  <c r="K148" i="17"/>
  <c r="I148" i="17"/>
  <c r="D148" i="28"/>
  <c r="G148" i="17"/>
  <c r="E148" i="17"/>
  <c r="E147" i="31" s="1"/>
  <c r="D148" i="20"/>
  <c r="O148" i="17" s="1"/>
  <c r="I147" i="31" l="1"/>
  <c r="L148" i="17"/>
  <c r="J148" i="17"/>
  <c r="J147" i="31"/>
  <c r="P148" i="17"/>
  <c r="Q148" i="17"/>
  <c r="H147" i="31"/>
  <c r="F148" i="17" l="1"/>
  <c r="F147" i="31" s="1"/>
  <c r="L106" i="17" l="1"/>
  <c r="E91" i="17" l="1"/>
  <c r="E90" i="31" s="1"/>
  <c r="E10" i="17"/>
  <c r="E9" i="31" s="1"/>
  <c r="E9" i="17"/>
  <c r="E8" i="31" s="1"/>
  <c r="E147" i="17" l="1"/>
  <c r="E146" i="31" s="1"/>
  <c r="E146" i="17"/>
  <c r="E145" i="31" s="1"/>
  <c r="E145" i="17"/>
  <c r="E144" i="31" s="1"/>
  <c r="E144" i="17"/>
  <c r="E143" i="31" s="1"/>
  <c r="E143" i="17"/>
  <c r="E142" i="31" s="1"/>
  <c r="E142" i="17"/>
  <c r="E141" i="31" s="1"/>
  <c r="E141" i="17"/>
  <c r="E140" i="31" s="1"/>
  <c r="E140" i="17"/>
  <c r="E139" i="31" s="1"/>
  <c r="E139" i="17"/>
  <c r="E138" i="31" s="1"/>
  <c r="E138" i="17"/>
  <c r="E137" i="31" s="1"/>
  <c r="E137" i="17"/>
  <c r="E136" i="31" s="1"/>
  <c r="E136" i="17"/>
  <c r="E135" i="31" s="1"/>
  <c r="E135" i="17"/>
  <c r="E134" i="31" s="1"/>
  <c r="E134" i="17"/>
  <c r="E133" i="31" s="1"/>
  <c r="E133" i="17"/>
  <c r="E132" i="31" s="1"/>
  <c r="E132" i="17"/>
  <c r="E131" i="31" s="1"/>
  <c r="E131" i="17"/>
  <c r="E130" i="31" s="1"/>
  <c r="E130" i="17"/>
  <c r="E129" i="31" s="1"/>
  <c r="E129" i="17"/>
  <c r="E128" i="31" s="1"/>
  <c r="E128" i="17"/>
  <c r="E127" i="31" s="1"/>
  <c r="E127" i="17"/>
  <c r="E126" i="31" s="1"/>
  <c r="E126" i="17"/>
  <c r="E125" i="31" s="1"/>
  <c r="E125" i="17"/>
  <c r="E124" i="31" s="1"/>
  <c r="E124" i="17"/>
  <c r="E123" i="31" s="1"/>
  <c r="E123" i="17"/>
  <c r="E122" i="31" s="1"/>
  <c r="E122" i="17"/>
  <c r="E121" i="31" s="1"/>
  <c r="E121" i="17"/>
  <c r="E120" i="31" s="1"/>
  <c r="E120" i="17"/>
  <c r="E119" i="31" s="1"/>
  <c r="E119" i="17"/>
  <c r="E118" i="31" s="1"/>
  <c r="E118" i="17"/>
  <c r="E117" i="31" s="1"/>
  <c r="E117" i="17"/>
  <c r="E116" i="31" s="1"/>
  <c r="E116" i="17"/>
  <c r="E115" i="31" s="1"/>
  <c r="E115" i="17"/>
  <c r="E114" i="31" s="1"/>
  <c r="E114" i="17"/>
  <c r="E113" i="31" s="1"/>
  <c r="E113" i="17"/>
  <c r="E112" i="31" s="1"/>
  <c r="E112" i="17"/>
  <c r="E111" i="31" s="1"/>
  <c r="E111" i="17"/>
  <c r="E110" i="31" s="1"/>
  <c r="E110" i="17"/>
  <c r="E109" i="31" s="1"/>
  <c r="E109" i="17"/>
  <c r="E108" i="31" s="1"/>
  <c r="E108" i="17"/>
  <c r="E107" i="31" s="1"/>
  <c r="E107" i="17"/>
  <c r="E106" i="31" s="1"/>
  <c r="E106" i="17"/>
  <c r="E105" i="31" s="1"/>
  <c r="E105" i="17"/>
  <c r="E104" i="31" s="1"/>
  <c r="E104" i="17"/>
  <c r="E103" i="31" s="1"/>
  <c r="E103" i="17"/>
  <c r="E102" i="31" s="1"/>
  <c r="E102" i="17"/>
  <c r="E101" i="31" s="1"/>
  <c r="E101" i="17"/>
  <c r="E100" i="31" s="1"/>
  <c r="E100" i="17"/>
  <c r="E99" i="31" s="1"/>
  <c r="E99" i="17"/>
  <c r="E98" i="31" s="1"/>
  <c r="E98" i="17"/>
  <c r="E97" i="31" s="1"/>
  <c r="E97" i="17"/>
  <c r="E96" i="31" s="1"/>
  <c r="E96" i="17"/>
  <c r="E95" i="31" s="1"/>
  <c r="E95" i="17"/>
  <c r="E94" i="31" s="1"/>
  <c r="E94" i="17"/>
  <c r="E93" i="31" s="1"/>
  <c r="E92" i="17"/>
  <c r="E91" i="31" s="1"/>
  <c r="E90" i="17"/>
  <c r="E89" i="17"/>
  <c r="E88" i="31" s="1"/>
  <c r="E88" i="17"/>
  <c r="E87" i="31" s="1"/>
  <c r="E87" i="17"/>
  <c r="E86" i="31" s="1"/>
  <c r="E86" i="17"/>
  <c r="E85" i="31" s="1"/>
  <c r="E85" i="17"/>
  <c r="E84" i="31" s="1"/>
  <c r="E84" i="17"/>
  <c r="E83" i="31" s="1"/>
  <c r="E83" i="17"/>
  <c r="E82" i="31" s="1"/>
  <c r="E82" i="17"/>
  <c r="E81" i="31" s="1"/>
  <c r="E81" i="17"/>
  <c r="E80" i="31" s="1"/>
  <c r="E80" i="17"/>
  <c r="E79" i="31" s="1"/>
  <c r="E79" i="17"/>
  <c r="E78" i="31" s="1"/>
  <c r="E78" i="17"/>
  <c r="E77" i="31" s="1"/>
  <c r="E77" i="17"/>
  <c r="E76" i="31" s="1"/>
  <c r="E76" i="17"/>
  <c r="E75" i="31" s="1"/>
  <c r="E75" i="17"/>
  <c r="E74" i="31" s="1"/>
  <c r="E74" i="17"/>
  <c r="E73" i="31" s="1"/>
  <c r="E73" i="17"/>
  <c r="E72" i="31" s="1"/>
  <c r="E72" i="17"/>
  <c r="E71" i="31" s="1"/>
  <c r="E71" i="17"/>
  <c r="E70" i="31" s="1"/>
  <c r="E70" i="17"/>
  <c r="E69" i="31" s="1"/>
  <c r="E69" i="17"/>
  <c r="E68" i="31" s="1"/>
  <c r="E68" i="17"/>
  <c r="E67" i="31" s="1"/>
  <c r="E67" i="17"/>
  <c r="E66" i="31" s="1"/>
  <c r="E66" i="17"/>
  <c r="E65" i="31" s="1"/>
  <c r="E65" i="17"/>
  <c r="E64" i="31" s="1"/>
  <c r="E64" i="17"/>
  <c r="E63" i="31" s="1"/>
  <c r="E63" i="17"/>
  <c r="E62" i="31" s="1"/>
  <c r="E62" i="17"/>
  <c r="E61" i="31" s="1"/>
  <c r="E61" i="17"/>
  <c r="E60" i="31" s="1"/>
  <c r="E60" i="17"/>
  <c r="E59" i="31" s="1"/>
  <c r="E59" i="17"/>
  <c r="E58" i="31" s="1"/>
  <c r="E58" i="17"/>
  <c r="E57" i="31" s="1"/>
  <c r="E57" i="17"/>
  <c r="E56" i="31" s="1"/>
  <c r="E56" i="17"/>
  <c r="E55" i="31" s="1"/>
  <c r="E55" i="17"/>
  <c r="E54" i="31" s="1"/>
  <c r="E54" i="17"/>
  <c r="E53" i="31" s="1"/>
  <c r="E53" i="17"/>
  <c r="E52" i="31" s="1"/>
  <c r="E52" i="17"/>
  <c r="E51" i="31" s="1"/>
  <c r="E51" i="17"/>
  <c r="E50" i="31" s="1"/>
  <c r="E50" i="17"/>
  <c r="E49" i="31" s="1"/>
  <c r="E49" i="17"/>
  <c r="E48" i="31" s="1"/>
  <c r="E48" i="17"/>
  <c r="E47" i="31" s="1"/>
  <c r="E47" i="17"/>
  <c r="E46" i="31" s="1"/>
  <c r="E46" i="17"/>
  <c r="E45" i="31" s="1"/>
  <c r="E45" i="17"/>
  <c r="E44" i="31" s="1"/>
  <c r="E44" i="17"/>
  <c r="E43" i="31" s="1"/>
  <c r="E43" i="17"/>
  <c r="E42" i="31" s="1"/>
  <c r="E42" i="17"/>
  <c r="E41" i="31" s="1"/>
  <c r="E41" i="17"/>
  <c r="E40" i="31" s="1"/>
  <c r="E40" i="17"/>
  <c r="E39" i="31" s="1"/>
  <c r="E39" i="17"/>
  <c r="E38" i="31" s="1"/>
  <c r="E38" i="17"/>
  <c r="E37" i="31" s="1"/>
  <c r="E37" i="17"/>
  <c r="E36" i="31" s="1"/>
  <c r="E36" i="17"/>
  <c r="E35" i="31" s="1"/>
  <c r="E35" i="17"/>
  <c r="E34" i="31" s="1"/>
  <c r="E34" i="17"/>
  <c r="E33" i="31" s="1"/>
  <c r="E33" i="17"/>
  <c r="E32" i="31" s="1"/>
  <c r="E32" i="17"/>
  <c r="E31" i="31" s="1"/>
  <c r="E31" i="17"/>
  <c r="E30" i="31" s="1"/>
  <c r="E30" i="17"/>
  <c r="E29" i="31" s="1"/>
  <c r="E29" i="17"/>
  <c r="E28" i="31" s="1"/>
  <c r="E28" i="17"/>
  <c r="E27" i="31" s="1"/>
  <c r="E27" i="17"/>
  <c r="E26" i="31" s="1"/>
  <c r="E26" i="17"/>
  <c r="E25" i="31" s="1"/>
  <c r="E25" i="17"/>
  <c r="E24" i="31" s="1"/>
  <c r="E24" i="17"/>
  <c r="E23" i="31" s="1"/>
  <c r="E23" i="17"/>
  <c r="E22" i="31" s="1"/>
  <c r="E22" i="17"/>
  <c r="E21" i="31" s="1"/>
  <c r="E21" i="17"/>
  <c r="E20" i="31" s="1"/>
  <c r="E20" i="17"/>
  <c r="E19" i="31" s="1"/>
  <c r="E19" i="17"/>
  <c r="E18" i="31" s="1"/>
  <c r="E18" i="17"/>
  <c r="E17" i="31" s="1"/>
  <c r="E17" i="17"/>
  <c r="E16" i="31" s="1"/>
  <c r="E16" i="17"/>
  <c r="E15" i="31" s="1"/>
  <c r="E15" i="17"/>
  <c r="E14" i="31" s="1"/>
  <c r="E14" i="17"/>
  <c r="E13" i="31" s="1"/>
  <c r="E13" i="17"/>
  <c r="E12" i="31" s="1"/>
  <c r="E89" i="31" l="1"/>
  <c r="E93" i="17"/>
  <c r="E92" i="31" s="1"/>
  <c r="E12" i="17"/>
  <c r="E11" i="31" s="1"/>
  <c r="E10" i="31" l="1"/>
  <c r="E7" i="31" s="1"/>
  <c r="E11" i="17"/>
  <c r="D12" i="25"/>
  <c r="H9" i="31" l="1"/>
  <c r="H8" i="31"/>
  <c r="K94" i="17" l="1"/>
  <c r="K10" i="17"/>
  <c r="K9" i="17"/>
  <c r="D134" i="31" l="1"/>
  <c r="D9" i="31" l="1"/>
  <c r="D8" i="31"/>
  <c r="D89" i="31"/>
  <c r="D146" i="31"/>
  <c r="D145" i="31"/>
  <c r="D144" i="31"/>
  <c r="D143" i="31"/>
  <c r="D142" i="31"/>
  <c r="D141" i="31"/>
  <c r="D140" i="31"/>
  <c r="D139" i="31"/>
  <c r="D138" i="31"/>
  <c r="D137" i="31"/>
  <c r="D136" i="31"/>
  <c r="D135" i="31"/>
  <c r="D133" i="31"/>
  <c r="D132" i="31"/>
  <c r="D131" i="31"/>
  <c r="D130" i="31"/>
  <c r="D129" i="31"/>
  <c r="D128" i="31"/>
  <c r="D127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1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97" i="31"/>
  <c r="D96" i="31"/>
  <c r="D95" i="31"/>
  <c r="D94" i="31"/>
  <c r="D93" i="31"/>
  <c r="D91" i="31"/>
  <c r="D90" i="31"/>
  <c r="D88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2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92" i="31" l="1"/>
  <c r="H12" i="31" l="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H42" i="31"/>
  <c r="H43" i="31"/>
  <c r="H44" i="31"/>
  <c r="H45" i="31"/>
  <c r="H46" i="31"/>
  <c r="H47" i="31"/>
  <c r="H48" i="31"/>
  <c r="H49" i="31"/>
  <c r="H50" i="31"/>
  <c r="H51" i="31"/>
  <c r="H52" i="31"/>
  <c r="H53" i="31"/>
  <c r="H54" i="31"/>
  <c r="H55" i="31"/>
  <c r="H56" i="31"/>
  <c r="H57" i="31"/>
  <c r="H58" i="31"/>
  <c r="H59" i="31"/>
  <c r="H60" i="31"/>
  <c r="H61" i="31"/>
  <c r="H62" i="31"/>
  <c r="H63" i="31"/>
  <c r="H64" i="31"/>
  <c r="H65" i="31"/>
  <c r="H66" i="31"/>
  <c r="H67" i="31"/>
  <c r="H68" i="31"/>
  <c r="H69" i="31"/>
  <c r="H70" i="31"/>
  <c r="H71" i="31"/>
  <c r="H72" i="31"/>
  <c r="H73" i="31"/>
  <c r="H74" i="31"/>
  <c r="H75" i="31"/>
  <c r="H76" i="31"/>
  <c r="H77" i="31"/>
  <c r="H78" i="31"/>
  <c r="H79" i="31"/>
  <c r="H80" i="31"/>
  <c r="H81" i="31"/>
  <c r="H82" i="31"/>
  <c r="H83" i="31"/>
  <c r="H84" i="31"/>
  <c r="H85" i="31"/>
  <c r="H86" i="31"/>
  <c r="H87" i="31"/>
  <c r="H88" i="31"/>
  <c r="H89" i="31"/>
  <c r="H90" i="31"/>
  <c r="H91" i="31"/>
  <c r="H92" i="31"/>
  <c r="H93" i="31"/>
  <c r="H94" i="31"/>
  <c r="H95" i="31"/>
  <c r="H96" i="31"/>
  <c r="H97" i="31"/>
  <c r="H98" i="31"/>
  <c r="H99" i="31"/>
  <c r="H100" i="31"/>
  <c r="H101" i="31"/>
  <c r="H102" i="31"/>
  <c r="H103" i="31"/>
  <c r="H104" i="31"/>
  <c r="H105" i="31"/>
  <c r="H106" i="31"/>
  <c r="H107" i="31"/>
  <c r="H108" i="31"/>
  <c r="H109" i="31"/>
  <c r="H110" i="31"/>
  <c r="H111" i="31"/>
  <c r="H112" i="31"/>
  <c r="H113" i="31"/>
  <c r="H114" i="31"/>
  <c r="H115" i="31"/>
  <c r="H116" i="31"/>
  <c r="H117" i="31"/>
  <c r="H118" i="31"/>
  <c r="H119" i="31"/>
  <c r="H120" i="31"/>
  <c r="H121" i="31"/>
  <c r="H122" i="31"/>
  <c r="H123" i="31"/>
  <c r="H124" i="31"/>
  <c r="H125" i="31"/>
  <c r="H126" i="31"/>
  <c r="H127" i="31"/>
  <c r="H128" i="31"/>
  <c r="H129" i="31"/>
  <c r="H130" i="31"/>
  <c r="H131" i="31"/>
  <c r="H132" i="31"/>
  <c r="H133" i="31"/>
  <c r="H134" i="31"/>
  <c r="H135" i="31"/>
  <c r="H136" i="31"/>
  <c r="H137" i="31"/>
  <c r="H138" i="31"/>
  <c r="H139" i="31"/>
  <c r="H140" i="31"/>
  <c r="H141" i="31"/>
  <c r="H142" i="31"/>
  <c r="H143" i="31"/>
  <c r="H144" i="31"/>
  <c r="H145" i="31"/>
  <c r="H146" i="31"/>
  <c r="H11" i="31" l="1"/>
  <c r="H10" i="31" s="1"/>
  <c r="H7" i="31" s="1"/>
  <c r="D11" i="20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5" i="25"/>
  <c r="D96" i="25"/>
  <c r="D97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34" i="25"/>
  <c r="D135" i="25"/>
  <c r="D136" i="25"/>
  <c r="D137" i="25"/>
  <c r="D138" i="25"/>
  <c r="D139" i="25"/>
  <c r="D140" i="25"/>
  <c r="D141" i="25"/>
  <c r="D142" i="25"/>
  <c r="D143" i="25"/>
  <c r="D144" i="25"/>
  <c r="D145" i="25"/>
  <c r="D146" i="25"/>
  <c r="D147" i="25"/>
  <c r="K12" i="17"/>
  <c r="K131" i="17" l="1"/>
  <c r="L125" i="17"/>
  <c r="L18" i="17"/>
  <c r="L147" i="17"/>
  <c r="L139" i="17"/>
  <c r="L124" i="17"/>
  <c r="L117" i="17"/>
  <c r="L110" i="17"/>
  <c r="L101" i="17"/>
  <c r="L93" i="17"/>
  <c r="L85" i="17"/>
  <c r="L77" i="17"/>
  <c r="L69" i="17"/>
  <c r="L54" i="17"/>
  <c r="L46" i="17"/>
  <c r="L39" i="17"/>
  <c r="L32" i="17"/>
  <c r="L17" i="17"/>
  <c r="L47" i="17"/>
  <c r="L146" i="17"/>
  <c r="L138" i="17"/>
  <c r="L130" i="17"/>
  <c r="L123" i="17"/>
  <c r="L116" i="17"/>
  <c r="L109" i="17"/>
  <c r="L100" i="17"/>
  <c r="L92" i="17"/>
  <c r="L84" i="17"/>
  <c r="L76" i="17"/>
  <c r="L68" i="17"/>
  <c r="L61" i="17"/>
  <c r="L53" i="17"/>
  <c r="L45" i="17"/>
  <c r="L38" i="17"/>
  <c r="L31" i="17"/>
  <c r="L24" i="17"/>
  <c r="L16" i="17"/>
  <c r="L140" i="17"/>
  <c r="L102" i="17"/>
  <c r="L70" i="17"/>
  <c r="L62" i="17"/>
  <c r="L145" i="17"/>
  <c r="L137" i="17"/>
  <c r="L129" i="17"/>
  <c r="L122" i="17"/>
  <c r="L115" i="17"/>
  <c r="L108" i="17"/>
  <c r="L99" i="17"/>
  <c r="L91" i="17"/>
  <c r="L83" i="17"/>
  <c r="L75" i="17"/>
  <c r="L67" i="17"/>
  <c r="L60" i="17"/>
  <c r="L52" i="17"/>
  <c r="L44" i="17"/>
  <c r="L37" i="17"/>
  <c r="L30" i="17"/>
  <c r="L23" i="17"/>
  <c r="L15" i="17"/>
  <c r="L132" i="17"/>
  <c r="L78" i="17"/>
  <c r="L55" i="17"/>
  <c r="L144" i="17"/>
  <c r="L136" i="17"/>
  <c r="L128" i="17"/>
  <c r="L121" i="17"/>
  <c r="L114" i="17"/>
  <c r="L107" i="17"/>
  <c r="L98" i="17"/>
  <c r="L82" i="17"/>
  <c r="L74" i="17"/>
  <c r="L66" i="17"/>
  <c r="L59" i="17"/>
  <c r="L51" i="17"/>
  <c r="L43" i="17"/>
  <c r="L29" i="17"/>
  <c r="L22" i="17"/>
  <c r="L14" i="17"/>
  <c r="L86" i="17"/>
  <c r="L143" i="17"/>
  <c r="L135" i="17"/>
  <c r="L127" i="17"/>
  <c r="L120" i="17"/>
  <c r="L105" i="17"/>
  <c r="L97" i="17"/>
  <c r="L89" i="17"/>
  <c r="L81" i="17"/>
  <c r="L73" i="17"/>
  <c r="L65" i="17"/>
  <c r="L58" i="17"/>
  <c r="L50" i="17"/>
  <c r="L42" i="17"/>
  <c r="L36" i="17"/>
  <c r="L28" i="17"/>
  <c r="L21" i="17"/>
  <c r="L13" i="17"/>
  <c r="L118" i="17"/>
  <c r="L25" i="17"/>
  <c r="L142" i="17"/>
  <c r="L134" i="17"/>
  <c r="L113" i="17"/>
  <c r="L104" i="17"/>
  <c r="L96" i="17"/>
  <c r="L88" i="17"/>
  <c r="L80" i="17"/>
  <c r="L72" i="17"/>
  <c r="L64" i="17"/>
  <c r="L57" i="17"/>
  <c r="L49" i="17"/>
  <c r="L41" i="17"/>
  <c r="L35" i="17"/>
  <c r="L27" i="17"/>
  <c r="L20" i="17"/>
  <c r="L111" i="17"/>
  <c r="L33" i="17"/>
  <c r="L141" i="17"/>
  <c r="L133" i="17"/>
  <c r="L126" i="17"/>
  <c r="L119" i="17"/>
  <c r="L112" i="17"/>
  <c r="L103" i="17"/>
  <c r="L95" i="17"/>
  <c r="L87" i="17"/>
  <c r="L79" i="17"/>
  <c r="L71" i="17"/>
  <c r="L63" i="17"/>
  <c r="L56" i="17"/>
  <c r="L48" i="17"/>
  <c r="L40" i="17"/>
  <c r="L34" i="17"/>
  <c r="L26" i="17"/>
  <c r="L19" i="17"/>
  <c r="D11" i="25"/>
  <c r="L90" i="17"/>
  <c r="D11" i="26"/>
  <c r="D8" i="26" s="1"/>
  <c r="L94" i="17"/>
  <c r="L131" i="17"/>
  <c r="L12" i="17"/>
  <c r="K134" i="17"/>
  <c r="K97" i="17"/>
  <c r="K64" i="17"/>
  <c r="K35" i="17"/>
  <c r="K133" i="17"/>
  <c r="K119" i="17"/>
  <c r="K96" i="17"/>
  <c r="K79" i="17"/>
  <c r="K56" i="17"/>
  <c r="K40" i="17"/>
  <c r="K26" i="17"/>
  <c r="K19" i="17"/>
  <c r="K140" i="17"/>
  <c r="K132" i="17"/>
  <c r="K125" i="17"/>
  <c r="K118" i="17"/>
  <c r="K111" i="17"/>
  <c r="K103" i="17"/>
  <c r="K95" i="17"/>
  <c r="K86" i="17"/>
  <c r="K78" i="17"/>
  <c r="K70" i="17"/>
  <c r="K62" i="17"/>
  <c r="K55" i="17"/>
  <c r="K47" i="17"/>
  <c r="K33" i="17"/>
  <c r="K25" i="17"/>
  <c r="K89" i="17"/>
  <c r="K58" i="17"/>
  <c r="K36" i="17"/>
  <c r="K13" i="17"/>
  <c r="K113" i="17"/>
  <c r="K80" i="17"/>
  <c r="K57" i="17"/>
  <c r="K41" i="17"/>
  <c r="K27" i="17"/>
  <c r="K20" i="17"/>
  <c r="K141" i="17"/>
  <c r="K126" i="17"/>
  <c r="K104" i="17"/>
  <c r="K87" i="17"/>
  <c r="K71" i="17"/>
  <c r="K48" i="17"/>
  <c r="K34" i="17"/>
  <c r="K139" i="17"/>
  <c r="K124" i="17"/>
  <c r="K110" i="17"/>
  <c r="K93" i="17"/>
  <c r="K85" i="17"/>
  <c r="K77" i="17"/>
  <c r="K69" i="17"/>
  <c r="K54" i="17"/>
  <c r="K46" i="17"/>
  <c r="K39" i="17"/>
  <c r="K32" i="17"/>
  <c r="K120" i="17"/>
  <c r="K106" i="17"/>
  <c r="K81" i="17"/>
  <c r="K42" i="17"/>
  <c r="K21" i="17"/>
  <c r="K72" i="17"/>
  <c r="K112" i="17"/>
  <c r="K63" i="17"/>
  <c r="K147" i="17"/>
  <c r="K117" i="17"/>
  <c r="K102" i="17"/>
  <c r="K146" i="17"/>
  <c r="K138" i="17"/>
  <c r="K130" i="17"/>
  <c r="K123" i="17"/>
  <c r="K116" i="17"/>
  <c r="K109" i="17"/>
  <c r="K101" i="17"/>
  <c r="K92" i="17"/>
  <c r="K84" i="17"/>
  <c r="K76" i="17"/>
  <c r="K68" i="17"/>
  <c r="K61" i="17"/>
  <c r="K53" i="17"/>
  <c r="K45" i="17"/>
  <c r="K38" i="17"/>
  <c r="K31" i="17"/>
  <c r="K24" i="17"/>
  <c r="K16" i="17"/>
  <c r="K143" i="17"/>
  <c r="K73" i="17"/>
  <c r="K135" i="17"/>
  <c r="K98" i="17"/>
  <c r="K65" i="17"/>
  <c r="K28" i="17"/>
  <c r="K142" i="17"/>
  <c r="K105" i="17"/>
  <c r="K88" i="17"/>
  <c r="K49" i="17"/>
  <c r="K145" i="17"/>
  <c r="K137" i="17"/>
  <c r="K129" i="17"/>
  <c r="K122" i="17"/>
  <c r="K115" i="17"/>
  <c r="K108" i="17"/>
  <c r="K100" i="17"/>
  <c r="K91" i="17"/>
  <c r="K83" i="17"/>
  <c r="K75" i="17"/>
  <c r="K67" i="17"/>
  <c r="K60" i="17"/>
  <c r="K52" i="17"/>
  <c r="K44" i="17"/>
  <c r="K37" i="17"/>
  <c r="K30" i="17"/>
  <c r="K23" i="17"/>
  <c r="K15" i="17"/>
  <c r="K144" i="17"/>
  <c r="K136" i="17"/>
  <c r="K128" i="17"/>
  <c r="K121" i="17"/>
  <c r="K114" i="17"/>
  <c r="K107" i="17"/>
  <c r="K99" i="17"/>
  <c r="K90" i="17"/>
  <c r="K82" i="17"/>
  <c r="K74" i="17"/>
  <c r="K66" i="17"/>
  <c r="K59" i="17"/>
  <c r="K51" i="17"/>
  <c r="K43" i="17"/>
  <c r="K29" i="17"/>
  <c r="K22" i="17"/>
  <c r="K14" i="17"/>
  <c r="K127" i="17"/>
  <c r="K50" i="17"/>
  <c r="K17" i="17"/>
  <c r="K18" i="17"/>
  <c r="L11" i="17" l="1"/>
  <c r="K11" i="17"/>
  <c r="D11" i="24"/>
  <c r="O147" i="17"/>
  <c r="O146" i="17"/>
  <c r="O145" i="17"/>
  <c r="O144" i="17"/>
  <c r="O143" i="17"/>
  <c r="O142" i="17"/>
  <c r="O141" i="17"/>
  <c r="O140" i="17"/>
  <c r="O139" i="17"/>
  <c r="O138" i="17"/>
  <c r="O137" i="17"/>
  <c r="O136" i="17"/>
  <c r="O135" i="17"/>
  <c r="O134" i="17"/>
  <c r="O133" i="17"/>
  <c r="O132" i="17"/>
  <c r="O131" i="17"/>
  <c r="O130" i="17"/>
  <c r="O129" i="17"/>
  <c r="O128" i="17"/>
  <c r="O127" i="17"/>
  <c r="O126" i="17"/>
  <c r="O125" i="17"/>
  <c r="O124" i="17"/>
  <c r="O123" i="17"/>
  <c r="O122" i="17"/>
  <c r="O121" i="17"/>
  <c r="O120" i="17"/>
  <c r="O119" i="17"/>
  <c r="O118" i="17"/>
  <c r="O117" i="17"/>
  <c r="O116" i="17"/>
  <c r="O115" i="17"/>
  <c r="O114" i="17"/>
  <c r="O113" i="17"/>
  <c r="O112" i="17"/>
  <c r="O111" i="17"/>
  <c r="O110" i="17"/>
  <c r="O109" i="17"/>
  <c r="O108" i="17"/>
  <c r="O107" i="17"/>
  <c r="O106" i="17"/>
  <c r="O105" i="17"/>
  <c r="O104" i="17"/>
  <c r="O103" i="17"/>
  <c r="O102" i="17"/>
  <c r="O101" i="17"/>
  <c r="O100" i="17"/>
  <c r="O99" i="17"/>
  <c r="O98" i="17"/>
  <c r="O97" i="17"/>
  <c r="O96" i="17"/>
  <c r="O95" i="17"/>
  <c r="O94" i="17"/>
  <c r="O93" i="17"/>
  <c r="O92" i="17"/>
  <c r="O91" i="17"/>
  <c r="O90" i="17"/>
  <c r="O89" i="17"/>
  <c r="O88" i="17"/>
  <c r="O87" i="17"/>
  <c r="O86" i="17"/>
  <c r="O85" i="17"/>
  <c r="O84" i="17"/>
  <c r="O83" i="17"/>
  <c r="O82" i="17"/>
  <c r="O81" i="17"/>
  <c r="O80" i="17"/>
  <c r="O79" i="17"/>
  <c r="O78" i="17"/>
  <c r="O77" i="17"/>
  <c r="O76" i="17"/>
  <c r="O75" i="17"/>
  <c r="O74" i="17"/>
  <c r="O73" i="17"/>
  <c r="O72" i="17"/>
  <c r="O71" i="17"/>
  <c r="O70" i="17"/>
  <c r="O69" i="17"/>
  <c r="O68" i="17"/>
  <c r="O67" i="17"/>
  <c r="O66" i="17"/>
  <c r="O65" i="17"/>
  <c r="O64" i="17"/>
  <c r="O63" i="17"/>
  <c r="O62" i="17"/>
  <c r="O61" i="17"/>
  <c r="O60" i="17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0" i="17"/>
  <c r="O9" i="17"/>
  <c r="M147" i="17"/>
  <c r="M146" i="17"/>
  <c r="M145" i="17"/>
  <c r="M144" i="17"/>
  <c r="M143" i="17"/>
  <c r="M142" i="17"/>
  <c r="M141" i="17"/>
  <c r="M140" i="17"/>
  <c r="M139" i="17"/>
  <c r="M138" i="17"/>
  <c r="M137" i="17"/>
  <c r="M136" i="17"/>
  <c r="M135" i="17"/>
  <c r="M134" i="17"/>
  <c r="M133" i="17"/>
  <c r="M132" i="17"/>
  <c r="M131" i="17"/>
  <c r="M130" i="17"/>
  <c r="M129" i="17"/>
  <c r="M128" i="17"/>
  <c r="M127" i="17"/>
  <c r="M126" i="17"/>
  <c r="M125" i="17"/>
  <c r="M124" i="17"/>
  <c r="M123" i="17"/>
  <c r="M122" i="17"/>
  <c r="M121" i="17"/>
  <c r="M120" i="17"/>
  <c r="M119" i="17"/>
  <c r="M118" i="17"/>
  <c r="M117" i="17"/>
  <c r="M116" i="17"/>
  <c r="M115" i="17"/>
  <c r="M114" i="17"/>
  <c r="M113" i="17"/>
  <c r="M112" i="17"/>
  <c r="M111" i="17"/>
  <c r="M110" i="17"/>
  <c r="M109" i="17"/>
  <c r="M108" i="17"/>
  <c r="M107" i="17"/>
  <c r="M106" i="17"/>
  <c r="M105" i="17"/>
  <c r="M104" i="17"/>
  <c r="M103" i="17"/>
  <c r="M102" i="17"/>
  <c r="M101" i="17"/>
  <c r="M100" i="17"/>
  <c r="M99" i="17"/>
  <c r="M98" i="17"/>
  <c r="M97" i="17"/>
  <c r="M96" i="17"/>
  <c r="M95" i="17"/>
  <c r="M94" i="17"/>
  <c r="M93" i="17"/>
  <c r="M92" i="17"/>
  <c r="M91" i="17"/>
  <c r="M90" i="17"/>
  <c r="M89" i="17"/>
  <c r="M88" i="17"/>
  <c r="M87" i="17"/>
  <c r="M86" i="17"/>
  <c r="M85" i="17"/>
  <c r="M84" i="17"/>
  <c r="M83" i="17"/>
  <c r="M82" i="17"/>
  <c r="M81" i="17"/>
  <c r="M80" i="17"/>
  <c r="M79" i="17"/>
  <c r="M78" i="17"/>
  <c r="M77" i="17"/>
  <c r="M76" i="17"/>
  <c r="M75" i="17"/>
  <c r="M74" i="17"/>
  <c r="M73" i="17"/>
  <c r="M72" i="17"/>
  <c r="M71" i="17"/>
  <c r="M70" i="17"/>
  <c r="M69" i="17"/>
  <c r="M68" i="17"/>
  <c r="M67" i="17"/>
  <c r="M66" i="17"/>
  <c r="M65" i="17"/>
  <c r="M64" i="17"/>
  <c r="M63" i="17"/>
  <c r="M62" i="17"/>
  <c r="M61" i="17"/>
  <c r="M60" i="17"/>
  <c r="M59" i="17"/>
  <c r="M58" i="17"/>
  <c r="M57" i="17"/>
  <c r="M56" i="17"/>
  <c r="M55" i="17"/>
  <c r="M54" i="17"/>
  <c r="M53" i="17"/>
  <c r="M52" i="17"/>
  <c r="M51" i="17"/>
  <c r="M50" i="17"/>
  <c r="M49" i="17"/>
  <c r="M48" i="17"/>
  <c r="M47" i="17"/>
  <c r="M46" i="17"/>
  <c r="M45" i="17"/>
  <c r="M44" i="17"/>
  <c r="M43" i="17"/>
  <c r="M42" i="17"/>
  <c r="M41" i="17"/>
  <c r="M40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0" i="17"/>
  <c r="M9" i="17"/>
  <c r="L10" i="17"/>
  <c r="L9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0" i="17"/>
  <c r="J9" i="17"/>
  <c r="I147" i="17"/>
  <c r="I146" i="17"/>
  <c r="I145" i="17"/>
  <c r="I144" i="17"/>
  <c r="I143" i="17"/>
  <c r="I142" i="17"/>
  <c r="I138" i="17"/>
  <c r="I137" i="17"/>
  <c r="I136" i="17"/>
  <c r="I135" i="17"/>
  <c r="I134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94" i="17"/>
  <c r="I93" i="17"/>
  <c r="I92" i="17"/>
  <c r="I91" i="17"/>
  <c r="I89" i="17"/>
  <c r="I88" i="17"/>
  <c r="I80" i="17"/>
  <c r="I79" i="17"/>
  <c r="I78" i="17"/>
  <c r="I77" i="17"/>
  <c r="I76" i="17"/>
  <c r="I74" i="17"/>
  <c r="I69" i="17"/>
  <c r="I63" i="17"/>
  <c r="I62" i="17"/>
  <c r="I39" i="17"/>
  <c r="I35" i="17"/>
  <c r="I34" i="17"/>
  <c r="I24" i="17"/>
  <c r="I10" i="17"/>
  <c r="I9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0" i="17"/>
  <c r="D9" i="17"/>
  <c r="D147" i="28"/>
  <c r="D146" i="28"/>
  <c r="D145" i="2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0" i="28"/>
  <c r="J11" i="17" l="1"/>
  <c r="M11" i="17"/>
  <c r="O11" i="17"/>
  <c r="D11" i="28"/>
  <c r="D8" i="28" s="1"/>
  <c r="P54" i="17"/>
  <c r="I53" i="31"/>
  <c r="P109" i="17"/>
  <c r="I108" i="31"/>
  <c r="Q27" i="17"/>
  <c r="J26" i="31"/>
  <c r="Q88" i="17"/>
  <c r="J87" i="31"/>
  <c r="Q119" i="17"/>
  <c r="J118" i="31"/>
  <c r="P18" i="17"/>
  <c r="I17" i="31"/>
  <c r="P25" i="17"/>
  <c r="I24" i="31"/>
  <c r="P33" i="17"/>
  <c r="I32" i="31"/>
  <c r="P47" i="17"/>
  <c r="I46" i="31"/>
  <c r="P55" i="17"/>
  <c r="I54" i="31"/>
  <c r="P62" i="17"/>
  <c r="I61" i="31"/>
  <c r="P70" i="17"/>
  <c r="I69" i="31"/>
  <c r="P78" i="17"/>
  <c r="I77" i="31"/>
  <c r="P86" i="17"/>
  <c r="I85" i="31"/>
  <c r="P94" i="17"/>
  <c r="I93" i="31"/>
  <c r="P102" i="17"/>
  <c r="I101" i="31"/>
  <c r="P110" i="17"/>
  <c r="I109" i="31"/>
  <c r="P117" i="17"/>
  <c r="I116" i="31"/>
  <c r="P124" i="17"/>
  <c r="I123" i="31"/>
  <c r="P131" i="17"/>
  <c r="I130" i="31"/>
  <c r="P139" i="17"/>
  <c r="I138" i="31"/>
  <c r="P147" i="17"/>
  <c r="I146" i="31"/>
  <c r="Q13" i="17"/>
  <c r="J12" i="31"/>
  <c r="Q21" i="17"/>
  <c r="J20" i="31"/>
  <c r="Q28" i="17"/>
  <c r="J27" i="31"/>
  <c r="Q36" i="17"/>
  <c r="J35" i="31"/>
  <c r="Q42" i="17"/>
  <c r="J41" i="31"/>
  <c r="Q50" i="17"/>
  <c r="J49" i="31"/>
  <c r="Q58" i="17"/>
  <c r="J57" i="31"/>
  <c r="Q65" i="17"/>
  <c r="J64" i="31"/>
  <c r="Q73" i="17"/>
  <c r="J72" i="31"/>
  <c r="Q81" i="17"/>
  <c r="J80" i="31"/>
  <c r="Q89" i="17"/>
  <c r="J88" i="31"/>
  <c r="Q97" i="17"/>
  <c r="J96" i="31"/>
  <c r="Q105" i="17"/>
  <c r="J104" i="31"/>
  <c r="Q113" i="17"/>
  <c r="J112" i="31"/>
  <c r="Q134" i="17"/>
  <c r="J133" i="31"/>
  <c r="Q142" i="17"/>
  <c r="J141" i="31"/>
  <c r="P39" i="17"/>
  <c r="I38" i="31"/>
  <c r="P85" i="17"/>
  <c r="I84" i="31"/>
  <c r="P123" i="17"/>
  <c r="I122" i="31"/>
  <c r="Q35" i="17"/>
  <c r="J34" i="31"/>
  <c r="Q80" i="17"/>
  <c r="J79" i="31"/>
  <c r="Q126" i="17"/>
  <c r="J125" i="31"/>
  <c r="P26" i="17"/>
  <c r="I25" i="31"/>
  <c r="P34" i="17"/>
  <c r="I33" i="31"/>
  <c r="P40" i="17"/>
  <c r="I39" i="31"/>
  <c r="P48" i="17"/>
  <c r="I47" i="31"/>
  <c r="P56" i="17"/>
  <c r="I55" i="31"/>
  <c r="P63" i="17"/>
  <c r="I62" i="31"/>
  <c r="P71" i="17"/>
  <c r="I70" i="31"/>
  <c r="P79" i="17"/>
  <c r="I78" i="31"/>
  <c r="P87" i="17"/>
  <c r="I86" i="31"/>
  <c r="P95" i="17"/>
  <c r="I94" i="31"/>
  <c r="P103" i="17"/>
  <c r="I102" i="31"/>
  <c r="P111" i="17"/>
  <c r="I110" i="31"/>
  <c r="P118" i="17"/>
  <c r="I117" i="31"/>
  <c r="P125" i="17"/>
  <c r="I124" i="31"/>
  <c r="P132" i="17"/>
  <c r="I131" i="31"/>
  <c r="P140" i="17"/>
  <c r="I139" i="31"/>
  <c r="Q14" i="17"/>
  <c r="J13" i="31"/>
  <c r="Q22" i="17"/>
  <c r="J21" i="31"/>
  <c r="Q29" i="17"/>
  <c r="J28" i="31"/>
  <c r="Q43" i="17"/>
  <c r="J42" i="31"/>
  <c r="Q51" i="17"/>
  <c r="J50" i="31"/>
  <c r="Q59" i="17"/>
  <c r="J58" i="31"/>
  <c r="Q66" i="17"/>
  <c r="J65" i="31"/>
  <c r="Q74" i="17"/>
  <c r="J73" i="31"/>
  <c r="Q82" i="17"/>
  <c r="J81" i="31"/>
  <c r="Q90" i="17"/>
  <c r="J89" i="31"/>
  <c r="Q98" i="17"/>
  <c r="J97" i="31"/>
  <c r="Q106" i="17"/>
  <c r="J105" i="31"/>
  <c r="Q120" i="17"/>
  <c r="J119" i="31"/>
  <c r="Q127" i="17"/>
  <c r="J126" i="31"/>
  <c r="Q135" i="17"/>
  <c r="J134" i="31"/>
  <c r="Q143" i="17"/>
  <c r="J142" i="31"/>
  <c r="P77" i="17"/>
  <c r="I76" i="31"/>
  <c r="P138" i="17"/>
  <c r="I137" i="31"/>
  <c r="Q41" i="17"/>
  <c r="J40" i="31"/>
  <c r="Q96" i="17"/>
  <c r="J95" i="31"/>
  <c r="P20" i="17"/>
  <c r="I19" i="31"/>
  <c r="P41" i="17"/>
  <c r="I40" i="31"/>
  <c r="P49" i="17"/>
  <c r="I48" i="31"/>
  <c r="P57" i="17"/>
  <c r="I56" i="31"/>
  <c r="P64" i="17"/>
  <c r="I63" i="31"/>
  <c r="P72" i="17"/>
  <c r="I71" i="31"/>
  <c r="P80" i="17"/>
  <c r="I79" i="31"/>
  <c r="P88" i="17"/>
  <c r="I87" i="31"/>
  <c r="P96" i="17"/>
  <c r="I95" i="31"/>
  <c r="P104" i="17"/>
  <c r="I103" i="31"/>
  <c r="P112" i="17"/>
  <c r="I111" i="31"/>
  <c r="P119" i="17"/>
  <c r="I118" i="31"/>
  <c r="P126" i="17"/>
  <c r="I125" i="31"/>
  <c r="P133" i="17"/>
  <c r="I132" i="31"/>
  <c r="P141" i="17"/>
  <c r="I140" i="31"/>
  <c r="Q15" i="17"/>
  <c r="J14" i="31"/>
  <c r="Q23" i="17"/>
  <c r="J22" i="31"/>
  <c r="Q30" i="17"/>
  <c r="J29" i="31"/>
  <c r="Q37" i="17"/>
  <c r="J36" i="31"/>
  <c r="Q44" i="17"/>
  <c r="J43" i="31"/>
  <c r="Q52" i="17"/>
  <c r="J51" i="31"/>
  <c r="Q60" i="17"/>
  <c r="J59" i="31"/>
  <c r="Q67" i="17"/>
  <c r="J66" i="31"/>
  <c r="Q75" i="17"/>
  <c r="J74" i="31"/>
  <c r="Q83" i="17"/>
  <c r="J82" i="31"/>
  <c r="Q91" i="17"/>
  <c r="J90" i="31"/>
  <c r="Q99" i="17"/>
  <c r="J98" i="31"/>
  <c r="Q107" i="17"/>
  <c r="J106" i="31"/>
  <c r="Q114" i="17"/>
  <c r="J113" i="31"/>
  <c r="Q121" i="17"/>
  <c r="J120" i="31"/>
  <c r="Q128" i="17"/>
  <c r="J127" i="31"/>
  <c r="Q136" i="17"/>
  <c r="J135" i="31"/>
  <c r="Q144" i="17"/>
  <c r="J143" i="31"/>
  <c r="P32" i="17"/>
  <c r="I31" i="31"/>
  <c r="P93" i="17"/>
  <c r="I92" i="31"/>
  <c r="P146" i="17"/>
  <c r="I145" i="31"/>
  <c r="Q64" i="17"/>
  <c r="J63" i="31"/>
  <c r="Q112" i="17"/>
  <c r="J111" i="31"/>
  <c r="P35" i="17"/>
  <c r="I34" i="31"/>
  <c r="P13" i="17"/>
  <c r="I12" i="31"/>
  <c r="P21" i="17"/>
  <c r="I20" i="31"/>
  <c r="P28" i="17"/>
  <c r="I27" i="31"/>
  <c r="P36" i="17"/>
  <c r="I35" i="31"/>
  <c r="P42" i="17"/>
  <c r="I41" i="31"/>
  <c r="P50" i="17"/>
  <c r="I49" i="31"/>
  <c r="P58" i="17"/>
  <c r="I57" i="31"/>
  <c r="P65" i="17"/>
  <c r="I64" i="31"/>
  <c r="P73" i="17"/>
  <c r="I72" i="31"/>
  <c r="P81" i="17"/>
  <c r="I80" i="31"/>
  <c r="P89" i="17"/>
  <c r="I88" i="31"/>
  <c r="P97" i="17"/>
  <c r="I96" i="31"/>
  <c r="P105" i="17"/>
  <c r="I104" i="31"/>
  <c r="P113" i="17"/>
  <c r="I112" i="31"/>
  <c r="P134" i="17"/>
  <c r="I133" i="31"/>
  <c r="P142" i="17"/>
  <c r="I141" i="31"/>
  <c r="Q9" i="17"/>
  <c r="J8" i="31"/>
  <c r="Q16" i="17"/>
  <c r="J15" i="31"/>
  <c r="Q24" i="17"/>
  <c r="J23" i="31"/>
  <c r="Q31" i="17"/>
  <c r="J30" i="31"/>
  <c r="Q38" i="17"/>
  <c r="J37" i="31"/>
  <c r="Q45" i="17"/>
  <c r="J44" i="31"/>
  <c r="Q53" i="17"/>
  <c r="J52" i="31"/>
  <c r="Q61" i="17"/>
  <c r="J60" i="31"/>
  <c r="Q68" i="17"/>
  <c r="J67" i="31"/>
  <c r="Q76" i="17"/>
  <c r="J75" i="31"/>
  <c r="Q84" i="17"/>
  <c r="J83" i="31"/>
  <c r="Q92" i="17"/>
  <c r="J91" i="31"/>
  <c r="Q100" i="17"/>
  <c r="J99" i="31"/>
  <c r="Q108" i="17"/>
  <c r="J107" i="31"/>
  <c r="Q115" i="17"/>
  <c r="J114" i="31"/>
  <c r="Q122" i="17"/>
  <c r="J121" i="31"/>
  <c r="Q129" i="17"/>
  <c r="J128" i="31"/>
  <c r="Q137" i="17"/>
  <c r="J136" i="31"/>
  <c r="Q145" i="17"/>
  <c r="J144" i="31"/>
  <c r="P17" i="17"/>
  <c r="I16" i="31"/>
  <c r="P69" i="17"/>
  <c r="I68" i="31"/>
  <c r="P116" i="17"/>
  <c r="I115" i="31"/>
  <c r="Q20" i="17"/>
  <c r="J19" i="31"/>
  <c r="Q57" i="17"/>
  <c r="J56" i="31"/>
  <c r="Q104" i="17"/>
  <c r="J103" i="31"/>
  <c r="P12" i="17"/>
  <c r="I11" i="31"/>
  <c r="P27" i="17"/>
  <c r="I26" i="31"/>
  <c r="P14" i="17"/>
  <c r="I13" i="31"/>
  <c r="P22" i="17"/>
  <c r="I21" i="31"/>
  <c r="P29" i="17"/>
  <c r="I28" i="31"/>
  <c r="P43" i="17"/>
  <c r="I42" i="31"/>
  <c r="P51" i="17"/>
  <c r="I50" i="31"/>
  <c r="P59" i="17"/>
  <c r="I58" i="31"/>
  <c r="P66" i="17"/>
  <c r="I65" i="31"/>
  <c r="P74" i="17"/>
  <c r="I73" i="31"/>
  <c r="P82" i="17"/>
  <c r="I81" i="31"/>
  <c r="P90" i="17"/>
  <c r="I89" i="31"/>
  <c r="P98" i="17"/>
  <c r="I97" i="31"/>
  <c r="P106" i="17"/>
  <c r="I105" i="31"/>
  <c r="P120" i="17"/>
  <c r="I119" i="31"/>
  <c r="P127" i="17"/>
  <c r="I126" i="31"/>
  <c r="P135" i="17"/>
  <c r="I134" i="31"/>
  <c r="P143" i="17"/>
  <c r="I142" i="31"/>
  <c r="Q10" i="17"/>
  <c r="J9" i="31"/>
  <c r="Q17" i="17"/>
  <c r="J16" i="31"/>
  <c r="Q32" i="17"/>
  <c r="J31" i="31"/>
  <c r="Q39" i="17"/>
  <c r="J38" i="31"/>
  <c r="Q46" i="17"/>
  <c r="J45" i="31"/>
  <c r="Q54" i="17"/>
  <c r="J53" i="31"/>
  <c r="Q69" i="17"/>
  <c r="J68" i="31"/>
  <c r="Q77" i="17"/>
  <c r="J76" i="31"/>
  <c r="Q85" i="17"/>
  <c r="J84" i="31"/>
  <c r="Q93" i="17"/>
  <c r="J92" i="31"/>
  <c r="Q101" i="17"/>
  <c r="J100" i="31"/>
  <c r="Q109" i="17"/>
  <c r="J108" i="31"/>
  <c r="Q116" i="17"/>
  <c r="J115" i="31"/>
  <c r="Q123" i="17"/>
  <c r="J122" i="31"/>
  <c r="Q130" i="17"/>
  <c r="J129" i="31"/>
  <c r="Q138" i="17"/>
  <c r="J137" i="31"/>
  <c r="Q146" i="17"/>
  <c r="J145" i="31"/>
  <c r="P130" i="17"/>
  <c r="I129" i="31"/>
  <c r="Q49" i="17"/>
  <c r="J48" i="31"/>
  <c r="Q141" i="17"/>
  <c r="J140" i="31"/>
  <c r="P19" i="17"/>
  <c r="I18" i="31"/>
  <c r="P23" i="17"/>
  <c r="I22" i="31"/>
  <c r="P30" i="17"/>
  <c r="I29" i="31"/>
  <c r="P37" i="17"/>
  <c r="I36" i="31"/>
  <c r="P44" i="17"/>
  <c r="I43" i="31"/>
  <c r="P52" i="17"/>
  <c r="I51" i="31"/>
  <c r="P60" i="17"/>
  <c r="I59" i="31"/>
  <c r="P67" i="17"/>
  <c r="I66" i="31"/>
  <c r="P75" i="17"/>
  <c r="I74" i="31"/>
  <c r="P83" i="17"/>
  <c r="I82" i="31"/>
  <c r="P91" i="17"/>
  <c r="I90" i="31"/>
  <c r="P99" i="17"/>
  <c r="I98" i="31"/>
  <c r="P107" i="17"/>
  <c r="I106" i="31"/>
  <c r="P114" i="17"/>
  <c r="I113" i="31"/>
  <c r="P121" i="17"/>
  <c r="I120" i="31"/>
  <c r="P128" i="17"/>
  <c r="I127" i="31"/>
  <c r="P136" i="17"/>
  <c r="I135" i="31"/>
  <c r="P144" i="17"/>
  <c r="I143" i="31"/>
  <c r="Q18" i="17"/>
  <c r="J17" i="31"/>
  <c r="Q25" i="17"/>
  <c r="J24" i="31"/>
  <c r="Q33" i="17"/>
  <c r="J32" i="31"/>
  <c r="Q47" i="17"/>
  <c r="J46" i="31"/>
  <c r="Q55" i="17"/>
  <c r="J54" i="31"/>
  <c r="Q62" i="17"/>
  <c r="J61" i="31"/>
  <c r="Q70" i="17"/>
  <c r="J69" i="31"/>
  <c r="Q78" i="17"/>
  <c r="J77" i="31"/>
  <c r="Q86" i="17"/>
  <c r="J85" i="31"/>
  <c r="Q94" i="17"/>
  <c r="J93" i="31"/>
  <c r="Q102" i="17"/>
  <c r="J101" i="31"/>
  <c r="Q110" i="17"/>
  <c r="J109" i="31"/>
  <c r="Q117" i="17"/>
  <c r="J116" i="31"/>
  <c r="Q124" i="17"/>
  <c r="J123" i="31"/>
  <c r="Q131" i="17"/>
  <c r="J130" i="31"/>
  <c r="Q139" i="17"/>
  <c r="J138" i="31"/>
  <c r="Q147" i="17"/>
  <c r="J146" i="31"/>
  <c r="P10" i="17"/>
  <c r="I9" i="31"/>
  <c r="P46" i="17"/>
  <c r="I45" i="31"/>
  <c r="P101" i="17"/>
  <c r="I100" i="31"/>
  <c r="Q12" i="17"/>
  <c r="J11" i="31"/>
  <c r="Q72" i="17"/>
  <c r="J71" i="31"/>
  <c r="Q133" i="17"/>
  <c r="J132" i="31"/>
  <c r="P15" i="17"/>
  <c r="I14" i="31"/>
  <c r="P9" i="17"/>
  <c r="I8" i="31"/>
  <c r="P16" i="17"/>
  <c r="I15" i="31"/>
  <c r="P24" i="17"/>
  <c r="I23" i="31"/>
  <c r="P31" i="17"/>
  <c r="I30" i="31"/>
  <c r="P38" i="17"/>
  <c r="I37" i="31"/>
  <c r="P45" i="17"/>
  <c r="I44" i="31"/>
  <c r="P53" i="17"/>
  <c r="I52" i="31"/>
  <c r="P61" i="17"/>
  <c r="I60" i="31"/>
  <c r="P68" i="17"/>
  <c r="I67" i="31"/>
  <c r="P76" i="17"/>
  <c r="I75" i="31"/>
  <c r="P84" i="17"/>
  <c r="I83" i="31"/>
  <c r="P92" i="17"/>
  <c r="I91" i="31"/>
  <c r="P100" i="17"/>
  <c r="I99" i="31"/>
  <c r="P108" i="17"/>
  <c r="I107" i="31"/>
  <c r="P115" i="17"/>
  <c r="I114" i="31"/>
  <c r="P122" i="17"/>
  <c r="I121" i="31"/>
  <c r="P129" i="17"/>
  <c r="I128" i="31"/>
  <c r="P137" i="17"/>
  <c r="I136" i="31"/>
  <c r="P145" i="17"/>
  <c r="I144" i="31"/>
  <c r="Q19" i="17"/>
  <c r="J18" i="31"/>
  <c r="Q26" i="17"/>
  <c r="J25" i="31"/>
  <c r="Q34" i="17"/>
  <c r="J33" i="31"/>
  <c r="Q40" i="17"/>
  <c r="J39" i="31"/>
  <c r="Q48" i="17"/>
  <c r="J47" i="31"/>
  <c r="Q56" i="17"/>
  <c r="J55" i="31"/>
  <c r="Q63" i="17"/>
  <c r="J62" i="31"/>
  <c r="Q71" i="17"/>
  <c r="J70" i="31"/>
  <c r="Q79" i="17"/>
  <c r="J78" i="31"/>
  <c r="Q87" i="17"/>
  <c r="J86" i="31"/>
  <c r="Q95" i="17"/>
  <c r="J94" i="31"/>
  <c r="Q103" i="17"/>
  <c r="J102" i="31"/>
  <c r="Q111" i="17"/>
  <c r="J110" i="31"/>
  <c r="Q118" i="17"/>
  <c r="J117" i="31"/>
  <c r="Q125" i="17"/>
  <c r="J124" i="31"/>
  <c r="Q132" i="17"/>
  <c r="J131" i="31"/>
  <c r="Q140" i="17"/>
  <c r="J139" i="31"/>
  <c r="J10" i="31" l="1"/>
  <c r="J7" i="31" s="1"/>
  <c r="P11" i="17"/>
  <c r="Q11" i="17"/>
  <c r="I10" i="31"/>
  <c r="I7" i="31" s="1"/>
  <c r="G10" i="17" l="1"/>
  <c r="F10" i="17" s="1"/>
  <c r="G62" i="17"/>
  <c r="F62" i="17" s="1"/>
  <c r="G113" i="17"/>
  <c r="F113" i="17" s="1"/>
  <c r="G116" i="17"/>
  <c r="F116" i="17" s="1"/>
  <c r="G123" i="17"/>
  <c r="F123" i="17" s="1"/>
  <c r="G130" i="17"/>
  <c r="F130" i="17" s="1"/>
  <c r="G141" i="17"/>
  <c r="G145" i="17"/>
  <c r="F145" i="17" s="1"/>
  <c r="G63" i="17"/>
  <c r="F63" i="17" s="1"/>
  <c r="G117" i="17"/>
  <c r="F117" i="17" s="1"/>
  <c r="G120" i="17"/>
  <c r="F120" i="17" s="1"/>
  <c r="G124" i="17"/>
  <c r="F124" i="17" s="1"/>
  <c r="G127" i="17"/>
  <c r="F127" i="17" s="1"/>
  <c r="G142" i="17"/>
  <c r="F142" i="17" s="1"/>
  <c r="G146" i="17"/>
  <c r="F146" i="17" s="1"/>
  <c r="G92" i="17"/>
  <c r="F92" i="17" s="1"/>
  <c r="G9" i="17"/>
  <c r="F9" i="17" s="1"/>
  <c r="G114" i="17"/>
  <c r="F114" i="17" s="1"/>
  <c r="G118" i="17"/>
  <c r="F118" i="17" s="1"/>
  <c r="G121" i="17"/>
  <c r="F121" i="17" s="1"/>
  <c r="G125" i="17"/>
  <c r="F125" i="17" s="1"/>
  <c r="G128" i="17"/>
  <c r="F128" i="17" s="1"/>
  <c r="G143" i="17"/>
  <c r="F143" i="17" s="1"/>
  <c r="G147" i="17"/>
  <c r="F147" i="17" s="1"/>
  <c r="G112" i="17"/>
  <c r="F112" i="17" s="1"/>
  <c r="G115" i="17"/>
  <c r="F115" i="17" s="1"/>
  <c r="G119" i="17"/>
  <c r="F119" i="17" s="1"/>
  <c r="G122" i="17"/>
  <c r="F122" i="17" s="1"/>
  <c r="G126" i="17"/>
  <c r="F126" i="17" s="1"/>
  <c r="G129" i="17"/>
  <c r="F129" i="17" s="1"/>
  <c r="G144" i="17"/>
  <c r="F144" i="17" s="1"/>
  <c r="G89" i="17"/>
  <c r="F89" i="17" s="1"/>
  <c r="G136" i="17" l="1"/>
  <c r="F136" i="17" s="1"/>
  <c r="G59" i="17"/>
  <c r="G97" i="17"/>
  <c r="G24" i="17"/>
  <c r="F24" i="17" s="1"/>
  <c r="G61" i="17"/>
  <c r="G78" i="17"/>
  <c r="F78" i="17" s="1"/>
  <c r="G77" i="17"/>
  <c r="F77" i="17" s="1"/>
  <c r="G137" i="17"/>
  <c r="F137" i="17" s="1"/>
  <c r="G25" i="17"/>
  <c r="G21" i="17"/>
  <c r="G140" i="17"/>
  <c r="G50" i="17"/>
  <c r="G72" i="17"/>
  <c r="G41" i="17"/>
  <c r="G18" i="17"/>
  <c r="G102" i="17"/>
  <c r="G98" i="17"/>
  <c r="G88" i="17"/>
  <c r="F88" i="17" s="1"/>
  <c r="G47" i="17"/>
  <c r="G67" i="17"/>
  <c r="G27" i="17"/>
  <c r="G12" i="17"/>
  <c r="G138" i="17"/>
  <c r="F138" i="17" s="1"/>
  <c r="G84" i="17"/>
  <c r="G70" i="17"/>
  <c r="G80" i="17"/>
  <c r="F80" i="17" s="1"/>
  <c r="G69" i="17"/>
  <c r="F69" i="17" s="1"/>
  <c r="G33" i="17"/>
  <c r="G96" i="17"/>
  <c r="G54" i="17"/>
  <c r="G110" i="17"/>
  <c r="G49" i="17"/>
  <c r="G109" i="17"/>
  <c r="G132" i="17"/>
  <c r="G105" i="17"/>
  <c r="G36" i="17"/>
  <c r="G44" i="17"/>
  <c r="G99" i="17"/>
  <c r="G68" i="17"/>
  <c r="G38" i="17"/>
  <c r="G64" i="17"/>
  <c r="G43" i="17"/>
  <c r="G94" i="17"/>
  <c r="F94" i="17" s="1"/>
  <c r="G34" i="17"/>
  <c r="F34" i="17" s="1"/>
  <c r="G131" i="17"/>
  <c r="F131" i="17" s="1"/>
  <c r="G100" i="17"/>
  <c r="G40" i="17"/>
  <c r="G111" i="17"/>
  <c r="G81" i="17"/>
  <c r="G87" i="17"/>
  <c r="G104" i="17"/>
  <c r="G91" i="17"/>
  <c r="F91" i="17" s="1"/>
  <c r="G29" i="17"/>
  <c r="G139" i="17"/>
  <c r="G26" i="17"/>
  <c r="G95" i="17"/>
  <c r="G82" i="17"/>
  <c r="G17" i="17"/>
  <c r="G46" i="17"/>
  <c r="G73" i="17"/>
  <c r="G79" i="17"/>
  <c r="F79" i="17" s="1"/>
  <c r="G135" i="17"/>
  <c r="F135" i="17" s="1"/>
  <c r="G45" i="17"/>
  <c r="G134" i="17"/>
  <c r="F134" i="17" s="1"/>
  <c r="G14" i="17"/>
  <c r="G60" i="17"/>
  <c r="G22" i="17"/>
  <c r="G56" i="17"/>
  <c r="G74" i="17"/>
  <c r="F74" i="17" s="1"/>
  <c r="G42" i="17"/>
  <c r="G39" i="17"/>
  <c r="F39" i="17" s="1"/>
  <c r="G57" i="17"/>
  <c r="G65" i="17"/>
  <c r="G71" i="17"/>
  <c r="G103" i="17"/>
  <c r="G53" i="17"/>
  <c r="G107" i="17"/>
  <c r="G101" i="17"/>
  <c r="G13" i="17"/>
  <c r="G31" i="17"/>
  <c r="G51" i="17"/>
  <c r="G23" i="17"/>
  <c r="G58" i="17"/>
  <c r="G76" i="17"/>
  <c r="F76" i="17" s="1"/>
  <c r="G48" i="17"/>
  <c r="G108" i="17"/>
  <c r="G32" i="17"/>
  <c r="G83" i="17"/>
  <c r="G66" i="17"/>
  <c r="G93" i="17"/>
  <c r="F93" i="17" s="1"/>
  <c r="G52" i="17"/>
  <c r="G133" i="17"/>
  <c r="G86" i="17"/>
  <c r="G106" i="17"/>
  <c r="G85" i="17"/>
  <c r="G16" i="17"/>
  <c r="G15" i="17"/>
  <c r="G75" i="17"/>
  <c r="G28" i="17"/>
  <c r="G35" i="17"/>
  <c r="F35" i="17" s="1"/>
  <c r="G19" i="17"/>
  <c r="G20" i="17"/>
  <c r="G30" i="17"/>
  <c r="G37" i="17"/>
  <c r="G55" i="17"/>
  <c r="R114" i="17" l="1"/>
  <c r="F113" i="31"/>
  <c r="K113" i="31" s="1"/>
  <c r="M113" i="31" s="1"/>
  <c r="R136" i="17"/>
  <c r="F135" i="31"/>
  <c r="K135" i="31" s="1"/>
  <c r="M135" i="31" s="1"/>
  <c r="R80" i="17"/>
  <c r="F79" i="31"/>
  <c r="K79" i="31" s="1"/>
  <c r="M79" i="31" s="1"/>
  <c r="R89" i="17"/>
  <c r="F88" i="31"/>
  <c r="K88" i="31" s="1"/>
  <c r="M88" i="31" s="1"/>
  <c r="R117" i="17"/>
  <c r="F116" i="31"/>
  <c r="K116" i="31" s="1"/>
  <c r="M116" i="31" s="1"/>
  <c r="R126" i="17"/>
  <c r="F125" i="31"/>
  <c r="K125" i="31" s="1"/>
  <c r="M125" i="31" s="1"/>
  <c r="R129" i="17"/>
  <c r="F128" i="31"/>
  <c r="K128" i="31" s="1"/>
  <c r="M128" i="31" s="1"/>
  <c r="R128" i="17"/>
  <c r="F127" i="31"/>
  <c r="K127" i="31" s="1"/>
  <c r="M127" i="31" s="1"/>
  <c r="R115" i="17"/>
  <c r="F114" i="31"/>
  <c r="K114" i="31" s="1"/>
  <c r="M114" i="31" s="1"/>
  <c r="R137" i="17"/>
  <c r="F136" i="31"/>
  <c r="K136" i="31" s="1"/>
  <c r="M136" i="31" s="1"/>
  <c r="R9" i="17"/>
  <c r="F8" i="31"/>
  <c r="R62" i="17"/>
  <c r="F61" i="31"/>
  <c r="K61" i="31" s="1"/>
  <c r="M61" i="31" s="1"/>
  <c r="R130" i="17"/>
  <c r="F129" i="31"/>
  <c r="K129" i="31" s="1"/>
  <c r="M129" i="31" s="1"/>
  <c r="R125" i="17"/>
  <c r="F124" i="31"/>
  <c r="K124" i="31" s="1"/>
  <c r="M124" i="31" s="1"/>
  <c r="R118" i="17"/>
  <c r="F117" i="31"/>
  <c r="K117" i="31" s="1"/>
  <c r="M117" i="31" s="1"/>
  <c r="R135" i="17"/>
  <c r="F134" i="31"/>
  <c r="K134" i="31" s="1"/>
  <c r="M134" i="31" s="1"/>
  <c r="R116" i="17"/>
  <c r="F115" i="31"/>
  <c r="K115" i="31" s="1"/>
  <c r="M115" i="31" s="1"/>
  <c r="R113" i="17"/>
  <c r="F112" i="31"/>
  <c r="K112" i="31" s="1"/>
  <c r="M112" i="31" s="1"/>
  <c r="R119" i="17"/>
  <c r="F118" i="31"/>
  <c r="K118" i="31" s="1"/>
  <c r="M118" i="31" s="1"/>
  <c r="R146" i="17"/>
  <c r="F145" i="31"/>
  <c r="K145" i="31" s="1"/>
  <c r="M145" i="31" s="1"/>
  <c r="R120" i="17"/>
  <c r="F119" i="31"/>
  <c r="K119" i="31" s="1"/>
  <c r="M119" i="31" s="1"/>
  <c r="R10" i="17"/>
  <c r="F9" i="31"/>
  <c r="R122" i="17"/>
  <c r="F121" i="31"/>
  <c r="K121" i="31" s="1"/>
  <c r="M121" i="31" s="1"/>
  <c r="R123" i="17"/>
  <c r="F122" i="31"/>
  <c r="K122" i="31" s="1"/>
  <c r="M122" i="31" s="1"/>
  <c r="R124" i="17"/>
  <c r="F123" i="31"/>
  <c r="K123" i="31" s="1"/>
  <c r="M123" i="31" s="1"/>
  <c r="R121" i="17"/>
  <c r="F120" i="31"/>
  <c r="K120" i="31" s="1"/>
  <c r="M120" i="31" s="1"/>
  <c r="R145" i="17"/>
  <c r="F144" i="31"/>
  <c r="K144" i="31" s="1"/>
  <c r="M144" i="31" s="1"/>
  <c r="R143" i="17"/>
  <c r="F142" i="31"/>
  <c r="K142" i="31" s="1"/>
  <c r="M142" i="31" s="1"/>
  <c r="R147" i="17"/>
  <c r="F146" i="31"/>
  <c r="K146" i="31" s="1"/>
  <c r="M146" i="31" s="1"/>
  <c r="R131" i="17"/>
  <c r="F130" i="31"/>
  <c r="K130" i="31" s="1"/>
  <c r="M130" i="31" s="1"/>
  <c r="R63" i="17"/>
  <c r="F62" i="31"/>
  <c r="K62" i="31" s="1"/>
  <c r="M62" i="31" s="1"/>
  <c r="R92" i="17"/>
  <c r="F91" i="31"/>
  <c r="K91" i="31" s="1"/>
  <c r="M91" i="31" s="1"/>
  <c r="R112" i="17"/>
  <c r="F111" i="31"/>
  <c r="K111" i="31" s="1"/>
  <c r="M111" i="31" s="1"/>
  <c r="R76" i="17"/>
  <c r="F75" i="31"/>
  <c r="K75" i="31" s="1"/>
  <c r="M75" i="31" s="1"/>
  <c r="R34" i="17"/>
  <c r="F33" i="31"/>
  <c r="K33" i="31" s="1"/>
  <c r="M33" i="31" s="1"/>
  <c r="R24" i="17"/>
  <c r="F23" i="31"/>
  <c r="K23" i="31" s="1"/>
  <c r="M23" i="31" s="1"/>
  <c r="R127" i="17"/>
  <c r="F126" i="31"/>
  <c r="K126" i="31" s="1"/>
  <c r="M126" i="31" s="1"/>
  <c r="R142" i="17"/>
  <c r="F141" i="31"/>
  <c r="K141" i="31" s="1"/>
  <c r="M141" i="31" s="1"/>
  <c r="R144" i="17"/>
  <c r="F143" i="31"/>
  <c r="K143" i="31" s="1"/>
  <c r="M143" i="31" s="1"/>
  <c r="K9" i="31" l="1"/>
  <c r="M9" i="31" s="1"/>
  <c r="K8" i="31"/>
  <c r="R138" i="17"/>
  <c r="F137" i="31"/>
  <c r="K137" i="31" s="1"/>
  <c r="M137" i="31" s="1"/>
  <c r="R94" i="17"/>
  <c r="F93" i="31"/>
  <c r="K93" i="31" s="1"/>
  <c r="M93" i="31" s="1"/>
  <c r="R91" i="17"/>
  <c r="F90" i="31"/>
  <c r="K90" i="31" s="1"/>
  <c r="M90" i="31" s="1"/>
  <c r="R69" i="17"/>
  <c r="F68" i="31"/>
  <c r="K68" i="31" s="1"/>
  <c r="M68" i="31" s="1"/>
  <c r="R77" i="17"/>
  <c r="F76" i="31"/>
  <c r="K76" i="31" s="1"/>
  <c r="M76" i="31" s="1"/>
  <c r="R93" i="17"/>
  <c r="F92" i="31"/>
  <c r="K92" i="31" s="1"/>
  <c r="M92" i="31" s="1"/>
  <c r="R134" i="17"/>
  <c r="F133" i="31"/>
  <c r="K133" i="31" s="1"/>
  <c r="M133" i="31" s="1"/>
  <c r="R78" i="17"/>
  <c r="F77" i="31"/>
  <c r="K77" i="31" s="1"/>
  <c r="M77" i="31" s="1"/>
  <c r="R39" i="17"/>
  <c r="F38" i="31"/>
  <c r="K38" i="31" s="1"/>
  <c r="M38" i="31" s="1"/>
  <c r="R88" i="17"/>
  <c r="F87" i="31"/>
  <c r="K87" i="31" s="1"/>
  <c r="M87" i="31" s="1"/>
  <c r="R74" i="17"/>
  <c r="F73" i="31"/>
  <c r="K73" i="31" s="1"/>
  <c r="M73" i="31" s="1"/>
  <c r="R35" i="17"/>
  <c r="F34" i="31"/>
  <c r="K34" i="31" s="1"/>
  <c r="M34" i="31" s="1"/>
  <c r="R79" i="17"/>
  <c r="F78" i="31"/>
  <c r="K78" i="31" s="1"/>
  <c r="M78" i="31" s="1"/>
  <c r="G90" i="17"/>
  <c r="G11" i="17" s="1"/>
  <c r="M8" i="31" l="1"/>
  <c r="H11" i="22" l="1"/>
  <c r="D148" i="22"/>
  <c r="D11" i="22" l="1"/>
  <c r="D147" i="31"/>
  <c r="D10" i="31" s="1"/>
  <c r="D7" i="31" s="1"/>
  <c r="D148" i="17"/>
  <c r="D11" i="17" s="1"/>
  <c r="K147" i="31" l="1"/>
  <c r="M147" i="31" s="1"/>
  <c r="R148" i="17"/>
  <c r="I21" i="17" l="1"/>
  <c r="F21" i="17" s="1"/>
  <c r="I70" i="17"/>
  <c r="F70" i="17" s="1"/>
  <c r="I19" i="17"/>
  <c r="F19" i="17" s="1"/>
  <c r="I54" i="17"/>
  <c r="F54" i="17" s="1"/>
  <c r="I22" i="17"/>
  <c r="F22" i="17" s="1"/>
  <c r="I17" i="17"/>
  <c r="F17" i="17" s="1"/>
  <c r="I95" i="17"/>
  <c r="F95" i="17" s="1"/>
  <c r="I84" i="17"/>
  <c r="F84" i="17" s="1"/>
  <c r="I109" i="17"/>
  <c r="F109" i="17" s="1"/>
  <c r="I23" i="17"/>
  <c r="F23" i="17" s="1"/>
  <c r="I20" i="17"/>
  <c r="F20" i="17" s="1"/>
  <c r="I86" i="17"/>
  <c r="F86" i="17" s="1"/>
  <c r="I28" i="17"/>
  <c r="F28" i="17" s="1"/>
  <c r="I73" i="17"/>
  <c r="F73" i="17" s="1"/>
  <c r="I55" i="17"/>
  <c r="F55" i="17" s="1"/>
  <c r="I110" i="17"/>
  <c r="F110" i="17" s="1"/>
  <c r="I81" i="17"/>
  <c r="F81" i="17" s="1"/>
  <c r="I132" i="17"/>
  <c r="F132" i="17" s="1"/>
  <c r="I100" i="17"/>
  <c r="F100" i="17" s="1"/>
  <c r="I107" i="17"/>
  <c r="F107" i="17" s="1"/>
  <c r="I67" i="17"/>
  <c r="F67" i="17" s="1"/>
  <c r="I97" i="17"/>
  <c r="F97" i="17" s="1"/>
  <c r="I103" i="17"/>
  <c r="F103" i="17" s="1"/>
  <c r="I37" i="17"/>
  <c r="F37" i="17" s="1"/>
  <c r="I57" i="17"/>
  <c r="F57" i="17" s="1"/>
  <c r="I52" i="17"/>
  <c r="F52" i="17" s="1"/>
  <c r="I16" i="17"/>
  <c r="F16" i="17" s="1"/>
  <c r="I66" i="17"/>
  <c r="F66" i="17" s="1"/>
  <c r="I56" i="17"/>
  <c r="F56" i="17" s="1"/>
  <c r="I36" i="17"/>
  <c r="F36" i="17" s="1"/>
  <c r="I98" i="17"/>
  <c r="F98" i="17" s="1"/>
  <c r="I29" i="17"/>
  <c r="F29" i="17" s="1"/>
  <c r="I46" i="17"/>
  <c r="F46" i="17" s="1"/>
  <c r="I72" i="17"/>
  <c r="F72" i="17" s="1"/>
  <c r="I133" i="17"/>
  <c r="F133" i="17" s="1"/>
  <c r="I15" i="17"/>
  <c r="F15" i="17" s="1"/>
  <c r="I31" i="17"/>
  <c r="F31" i="17" s="1"/>
  <c r="I65" i="17"/>
  <c r="F65" i="17" s="1"/>
  <c r="I139" i="17"/>
  <c r="F139" i="17" s="1"/>
  <c r="I30" i="17"/>
  <c r="F30" i="17" s="1"/>
  <c r="I68" i="17"/>
  <c r="F68" i="17" s="1"/>
  <c r="I83" i="17"/>
  <c r="F83" i="17" s="1"/>
  <c r="I50" i="17"/>
  <c r="F50" i="17" s="1"/>
  <c r="I26" i="17"/>
  <c r="F26" i="17" s="1"/>
  <c r="I141" i="17"/>
  <c r="F141" i="17" s="1"/>
  <c r="I53" i="17"/>
  <c r="F53" i="17" s="1"/>
  <c r="I49" i="17"/>
  <c r="F49" i="17" s="1"/>
  <c r="I102" i="17"/>
  <c r="F102" i="17" s="1"/>
  <c r="I59" i="17"/>
  <c r="F59" i="17" s="1"/>
  <c r="I51" i="17"/>
  <c r="F51" i="17" s="1"/>
  <c r="I140" i="17"/>
  <c r="F140" i="17" s="1"/>
  <c r="I82" i="17"/>
  <c r="F82" i="17" s="1"/>
  <c r="I85" i="17"/>
  <c r="F85" i="17" s="1"/>
  <c r="I105" i="17"/>
  <c r="F105" i="17" s="1"/>
  <c r="I71" i="17"/>
  <c r="F71" i="17" s="1"/>
  <c r="I40" i="17"/>
  <c r="F40" i="17" s="1"/>
  <c r="I18" i="17"/>
  <c r="F18" i="17" s="1"/>
  <c r="I64" i="17"/>
  <c r="F64" i="17" s="1"/>
  <c r="I90" i="17"/>
  <c r="I38" i="17"/>
  <c r="F38" i="17" s="1"/>
  <c r="I101" i="17"/>
  <c r="F101" i="17" s="1"/>
  <c r="I41" i="17"/>
  <c r="F41" i="17" s="1"/>
  <c r="I45" i="17"/>
  <c r="F45" i="17" s="1"/>
  <c r="I43" i="17"/>
  <c r="F43" i="17" s="1"/>
  <c r="I75" i="17"/>
  <c r="F75" i="17" s="1"/>
  <c r="I87" i="17"/>
  <c r="F87" i="17" s="1"/>
  <c r="I14" i="17"/>
  <c r="F14" i="17" s="1"/>
  <c r="I108" i="17"/>
  <c r="F108" i="17" s="1"/>
  <c r="I48" i="17"/>
  <c r="F48" i="17" s="1"/>
  <c r="I32" i="17"/>
  <c r="F32" i="17" s="1"/>
  <c r="I58" i="17"/>
  <c r="F58" i="17" s="1"/>
  <c r="I61" i="17"/>
  <c r="F61" i="17" s="1"/>
  <c r="I44" i="17"/>
  <c r="F44" i="17" s="1"/>
  <c r="I27" i="17"/>
  <c r="F27" i="17" s="1"/>
  <c r="I111" i="17"/>
  <c r="F111" i="17" s="1"/>
  <c r="I60" i="17"/>
  <c r="F60" i="17" s="1"/>
  <c r="I106" i="17"/>
  <c r="F106" i="17" s="1"/>
  <c r="I42" i="17"/>
  <c r="F42" i="17" s="1"/>
  <c r="I47" i="17"/>
  <c r="F47" i="17" s="1"/>
  <c r="I25" i="17"/>
  <c r="F25" i="17" s="1"/>
  <c r="I99" i="17"/>
  <c r="F99" i="17" s="1"/>
  <c r="I104" i="17"/>
  <c r="F104" i="17" s="1"/>
  <c r="F90" i="17" l="1"/>
  <c r="R90" i="17" s="1"/>
  <c r="R25" i="17"/>
  <c r="F24" i="31"/>
  <c r="K24" i="31" s="1"/>
  <c r="M24" i="31" s="1"/>
  <c r="F59" i="31"/>
  <c r="K59" i="31" s="1"/>
  <c r="M59" i="31" s="1"/>
  <c r="R60" i="17"/>
  <c r="R61" i="17"/>
  <c r="F60" i="31"/>
  <c r="K60" i="31" s="1"/>
  <c r="M60" i="31" s="1"/>
  <c r="R108" i="17"/>
  <c r="F107" i="31"/>
  <c r="K107" i="31" s="1"/>
  <c r="M107" i="31" s="1"/>
  <c r="R43" i="17"/>
  <c r="F42" i="31"/>
  <c r="K42" i="31" s="1"/>
  <c r="M42" i="31" s="1"/>
  <c r="F37" i="31"/>
  <c r="K37" i="31" s="1"/>
  <c r="M37" i="31" s="1"/>
  <c r="R38" i="17"/>
  <c r="R18" i="17"/>
  <c r="F17" i="31"/>
  <c r="K17" i="31" s="1"/>
  <c r="M17" i="31" s="1"/>
  <c r="R105" i="17"/>
  <c r="F104" i="31"/>
  <c r="K104" i="31" s="1"/>
  <c r="M104" i="31" s="1"/>
  <c r="R51" i="17"/>
  <c r="F50" i="31"/>
  <c r="K50" i="31" s="1"/>
  <c r="M50" i="31" s="1"/>
  <c r="R53" i="17"/>
  <c r="F52" i="31"/>
  <c r="K52" i="31" s="1"/>
  <c r="M52" i="31" s="1"/>
  <c r="R83" i="17"/>
  <c r="F82" i="31"/>
  <c r="K82" i="31" s="1"/>
  <c r="M82" i="31" s="1"/>
  <c r="F64" i="31"/>
  <c r="K64" i="31" s="1"/>
  <c r="M64" i="31" s="1"/>
  <c r="R65" i="17"/>
  <c r="F71" i="31"/>
  <c r="K71" i="31" s="1"/>
  <c r="M71" i="31" s="1"/>
  <c r="R72" i="17"/>
  <c r="F35" i="31"/>
  <c r="K35" i="31" s="1"/>
  <c r="M35" i="31" s="1"/>
  <c r="R36" i="17"/>
  <c r="F51" i="31"/>
  <c r="K51" i="31" s="1"/>
  <c r="M51" i="31" s="1"/>
  <c r="R52" i="17"/>
  <c r="R97" i="17"/>
  <c r="F96" i="31"/>
  <c r="K96" i="31" s="1"/>
  <c r="M96" i="31" s="1"/>
  <c r="F131" i="31"/>
  <c r="K131" i="31" s="1"/>
  <c r="M131" i="31" s="1"/>
  <c r="R132" i="17"/>
  <c r="R73" i="17"/>
  <c r="F72" i="31"/>
  <c r="K72" i="31" s="1"/>
  <c r="M72" i="31" s="1"/>
  <c r="R23" i="17"/>
  <c r="F22" i="31"/>
  <c r="K22" i="31" s="1"/>
  <c r="M22" i="31" s="1"/>
  <c r="R95" i="17"/>
  <c r="F94" i="31"/>
  <c r="K94" i="31" s="1"/>
  <c r="M94" i="31" s="1"/>
  <c r="R19" i="17"/>
  <c r="F18" i="31"/>
  <c r="K18" i="31" s="1"/>
  <c r="M18" i="31" s="1"/>
  <c r="R47" i="17"/>
  <c r="F46" i="31"/>
  <c r="K46" i="31" s="1"/>
  <c r="M46" i="31" s="1"/>
  <c r="F110" i="31"/>
  <c r="K110" i="31" s="1"/>
  <c r="M110" i="31" s="1"/>
  <c r="R111" i="17"/>
  <c r="F57" i="31"/>
  <c r="K57" i="31" s="1"/>
  <c r="M57" i="31" s="1"/>
  <c r="R58" i="17"/>
  <c r="R14" i="17"/>
  <c r="F13" i="31"/>
  <c r="K13" i="31" s="1"/>
  <c r="M13" i="31" s="1"/>
  <c r="R45" i="17"/>
  <c r="F44" i="31"/>
  <c r="K44" i="31" s="1"/>
  <c r="M44" i="31" s="1"/>
  <c r="F39" i="31"/>
  <c r="K39" i="31" s="1"/>
  <c r="M39" i="31" s="1"/>
  <c r="R40" i="17"/>
  <c r="F84" i="31"/>
  <c r="K84" i="31" s="1"/>
  <c r="M84" i="31" s="1"/>
  <c r="R85" i="17"/>
  <c r="R59" i="17"/>
  <c r="F58" i="31"/>
  <c r="K58" i="31" s="1"/>
  <c r="M58" i="31" s="1"/>
  <c r="R141" i="17"/>
  <c r="F140" i="31"/>
  <c r="K140" i="31" s="1"/>
  <c r="M140" i="31" s="1"/>
  <c r="F67" i="31"/>
  <c r="K67" i="31" s="1"/>
  <c r="M67" i="31" s="1"/>
  <c r="R68" i="17"/>
  <c r="F30" i="31"/>
  <c r="K30" i="31" s="1"/>
  <c r="M30" i="31" s="1"/>
  <c r="R31" i="17"/>
  <c r="R46" i="17"/>
  <c r="F45" i="31"/>
  <c r="K45" i="31" s="1"/>
  <c r="M45" i="31" s="1"/>
  <c r="F55" i="31"/>
  <c r="K55" i="31" s="1"/>
  <c r="M55" i="31" s="1"/>
  <c r="R56" i="17"/>
  <c r="F56" i="31"/>
  <c r="K56" i="31" s="1"/>
  <c r="M56" i="31" s="1"/>
  <c r="R57" i="17"/>
  <c r="F66" i="31"/>
  <c r="K66" i="31" s="1"/>
  <c r="M66" i="31" s="1"/>
  <c r="R67" i="17"/>
  <c r="F80" i="31"/>
  <c r="K80" i="31" s="1"/>
  <c r="M80" i="31" s="1"/>
  <c r="R81" i="17"/>
  <c r="R28" i="17"/>
  <c r="F27" i="31"/>
  <c r="F108" i="31"/>
  <c r="K108" i="31" s="1"/>
  <c r="M108" i="31" s="1"/>
  <c r="R109" i="17"/>
  <c r="R17" i="17"/>
  <c r="F16" i="31"/>
  <c r="K16" i="31" s="1"/>
  <c r="M16" i="31" s="1"/>
  <c r="R70" i="17"/>
  <c r="F69" i="31"/>
  <c r="K69" i="31" s="1"/>
  <c r="M69" i="31" s="1"/>
  <c r="F103" i="31"/>
  <c r="K103" i="31" s="1"/>
  <c r="M103" i="31" s="1"/>
  <c r="R104" i="17"/>
  <c r="F41" i="31"/>
  <c r="K41" i="31" s="1"/>
  <c r="M41" i="31" s="1"/>
  <c r="R42" i="17"/>
  <c r="R27" i="17"/>
  <c r="F26" i="31"/>
  <c r="K26" i="31" s="1"/>
  <c r="M26" i="31" s="1"/>
  <c r="R32" i="17"/>
  <c r="F31" i="31"/>
  <c r="K31" i="31" s="1"/>
  <c r="M31" i="31" s="1"/>
  <c r="R87" i="17"/>
  <c r="F86" i="31"/>
  <c r="K86" i="31" s="1"/>
  <c r="M86" i="31" s="1"/>
  <c r="F40" i="31"/>
  <c r="K40" i="31" s="1"/>
  <c r="M40" i="31" s="1"/>
  <c r="R41" i="17"/>
  <c r="R64" i="17"/>
  <c r="F63" i="31"/>
  <c r="K63" i="31" s="1"/>
  <c r="M63" i="31" s="1"/>
  <c r="F70" i="31"/>
  <c r="K70" i="31" s="1"/>
  <c r="M70" i="31" s="1"/>
  <c r="R71" i="17"/>
  <c r="R82" i="17"/>
  <c r="F81" i="31"/>
  <c r="K81" i="31" s="1"/>
  <c r="M81" i="31" s="1"/>
  <c r="F101" i="31"/>
  <c r="K101" i="31" s="1"/>
  <c r="M101" i="31" s="1"/>
  <c r="R102" i="17"/>
  <c r="F25" i="31"/>
  <c r="K25" i="31" s="1"/>
  <c r="M25" i="31" s="1"/>
  <c r="R26" i="17"/>
  <c r="F29" i="31"/>
  <c r="K29" i="31" s="1"/>
  <c r="M29" i="31" s="1"/>
  <c r="R30" i="17"/>
  <c r="R15" i="17"/>
  <c r="F14" i="31"/>
  <c r="K14" i="31" s="1"/>
  <c r="M14" i="31" s="1"/>
  <c r="R29" i="17"/>
  <c r="F28" i="31"/>
  <c r="K28" i="31" s="1"/>
  <c r="M28" i="31" s="1"/>
  <c r="F65" i="31"/>
  <c r="K65" i="31" s="1"/>
  <c r="M65" i="31" s="1"/>
  <c r="R66" i="17"/>
  <c r="R37" i="17"/>
  <c r="F36" i="31"/>
  <c r="K36" i="31" s="1"/>
  <c r="M36" i="31" s="1"/>
  <c r="R107" i="17"/>
  <c r="F106" i="31"/>
  <c r="K106" i="31" s="1"/>
  <c r="M106" i="31" s="1"/>
  <c r="R110" i="17"/>
  <c r="F109" i="31"/>
  <c r="K109" i="31" s="1"/>
  <c r="M109" i="31" s="1"/>
  <c r="R86" i="17"/>
  <c r="F85" i="31"/>
  <c r="K85" i="31" s="1"/>
  <c r="M85" i="31" s="1"/>
  <c r="F21" i="31"/>
  <c r="K21" i="31" s="1"/>
  <c r="M21" i="31" s="1"/>
  <c r="R22" i="17"/>
  <c r="R21" i="17"/>
  <c r="F20" i="31"/>
  <c r="K20" i="31" s="1"/>
  <c r="M20" i="31" s="1"/>
  <c r="R99" i="17"/>
  <c r="F98" i="31"/>
  <c r="K98" i="31" s="1"/>
  <c r="M98" i="31" s="1"/>
  <c r="F105" i="31"/>
  <c r="K105" i="31" s="1"/>
  <c r="M105" i="31" s="1"/>
  <c r="R106" i="17"/>
  <c r="R44" i="17"/>
  <c r="F43" i="31"/>
  <c r="K43" i="31" s="1"/>
  <c r="M43" i="31" s="1"/>
  <c r="R48" i="17"/>
  <c r="F47" i="31"/>
  <c r="K47" i="31" s="1"/>
  <c r="M47" i="31" s="1"/>
  <c r="F74" i="31"/>
  <c r="K74" i="31" s="1"/>
  <c r="M74" i="31" s="1"/>
  <c r="R75" i="17"/>
  <c r="R101" i="17"/>
  <c r="F100" i="31"/>
  <c r="K100" i="31" s="1"/>
  <c r="M100" i="31" s="1"/>
  <c r="R140" i="17"/>
  <c r="F139" i="31"/>
  <c r="K139" i="31" s="1"/>
  <c r="M139" i="31" s="1"/>
  <c r="F48" i="31"/>
  <c r="K48" i="31" s="1"/>
  <c r="M48" i="31" s="1"/>
  <c r="R49" i="17"/>
  <c r="R50" i="17"/>
  <c r="F49" i="31"/>
  <c r="K49" i="31" s="1"/>
  <c r="M49" i="31" s="1"/>
  <c r="F138" i="31"/>
  <c r="K138" i="31" s="1"/>
  <c r="M138" i="31" s="1"/>
  <c r="R139" i="17"/>
  <c r="R133" i="17"/>
  <c r="F132" i="31"/>
  <c r="K132" i="31" s="1"/>
  <c r="M132" i="31" s="1"/>
  <c r="F97" i="31"/>
  <c r="K97" i="31" s="1"/>
  <c r="M97" i="31" s="1"/>
  <c r="R98" i="17"/>
  <c r="F15" i="31"/>
  <c r="K15" i="31" s="1"/>
  <c r="M15" i="31" s="1"/>
  <c r="R16" i="17"/>
  <c r="R103" i="17"/>
  <c r="F102" i="31"/>
  <c r="K102" i="31" s="1"/>
  <c r="M102" i="31" s="1"/>
  <c r="R100" i="17"/>
  <c r="F99" i="31"/>
  <c r="K99" i="31" s="1"/>
  <c r="M99" i="31" s="1"/>
  <c r="R55" i="17"/>
  <c r="F54" i="31"/>
  <c r="K54" i="31" s="1"/>
  <c r="M54" i="31" s="1"/>
  <c r="F19" i="31"/>
  <c r="K19" i="31" s="1"/>
  <c r="M19" i="31" s="1"/>
  <c r="R20" i="17"/>
  <c r="R84" i="17"/>
  <c r="F83" i="31"/>
  <c r="K83" i="31" s="1"/>
  <c r="M83" i="31" s="1"/>
  <c r="F53" i="31"/>
  <c r="K53" i="31" s="1"/>
  <c r="M53" i="31" s="1"/>
  <c r="R54" i="17"/>
  <c r="I12" i="17"/>
  <c r="I13" i="17"/>
  <c r="F13" i="17" s="1"/>
  <c r="I33" i="17"/>
  <c r="F33" i="17" s="1"/>
  <c r="I96" i="17"/>
  <c r="F96" i="17" s="1"/>
  <c r="I11" i="17" l="1"/>
  <c r="K27" i="31"/>
  <c r="F89" i="31"/>
  <c r="K89" i="31" s="1"/>
  <c r="M89" i="31" s="1"/>
  <c r="R96" i="17"/>
  <c r="F95" i="31"/>
  <c r="K95" i="31" s="1"/>
  <c r="M95" i="31" s="1"/>
  <c r="F12" i="31"/>
  <c r="K12" i="31" s="1"/>
  <c r="M12" i="31" s="1"/>
  <c r="R13" i="17"/>
  <c r="R33" i="17"/>
  <c r="F32" i="31"/>
  <c r="K32" i="31" s="1"/>
  <c r="M32" i="31" s="1"/>
  <c r="F12" i="17"/>
  <c r="F11" i="17" s="1"/>
  <c r="M27" i="31" l="1"/>
  <c r="F11" i="31"/>
  <c r="F10" i="31" s="1"/>
  <c r="F7" i="31" s="1"/>
  <c r="R12" i="17"/>
  <c r="R11" i="17" l="1"/>
  <c r="K11" i="31"/>
  <c r="K10" i="31" s="1"/>
  <c r="K7" i="31" s="1"/>
  <c r="M11" i="31" l="1"/>
  <c r="M10" i="31" s="1"/>
  <c r="M7" i="31" s="1"/>
</calcChain>
</file>

<file path=xl/sharedStrings.xml><?xml version="1.0" encoding="utf-8"?>
<sst xmlns="http://schemas.openxmlformats.org/spreadsheetml/2006/main" count="4099" uniqueCount="409">
  <si>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</si>
  <si>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</si>
  <si>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</si>
  <si>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</si>
  <si>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</si>
  <si>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</si>
  <si>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</si>
  <si>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</si>
  <si>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</si>
  <si>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</si>
  <si>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</si>
  <si>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</si>
  <si>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</si>
  <si>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</si>
  <si>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</si>
  <si>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</si>
  <si>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</si>
  <si>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</si>
  <si>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</si>
  <si>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</si>
  <si>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</si>
  <si>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</si>
  <si>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</si>
  <si>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Станция скорой медицинской помощи г.Стерлитамак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</si>
  <si>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</si>
  <si>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</si>
  <si>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</si>
  <si>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</si>
  <si>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</si>
  <si>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</si>
  <si>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</si>
  <si>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</si>
  <si>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</si>
  <si>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</si>
  <si>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</si>
  <si>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ВМП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</si>
  <si>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</si>
  <si>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</si>
  <si>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</si>
  <si>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</si>
  <si>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</si>
  <si>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</si>
  <si>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</si>
  <si>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</si>
  <si>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</si>
  <si>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</si>
  <si>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</si>
  <si>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</si>
  <si>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</si>
  <si>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</si>
  <si>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</si>
  <si>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</si>
  <si>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</si>
  <si>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</si>
  <si>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</si>
  <si>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</si>
  <si>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Медицинская помощь за пределами РБ</t>
  </si>
  <si>
    <t>отдельные виды диагностики по ПГГ</t>
  </si>
  <si>
    <t>Реестровый номер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</si>
  <si>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</si>
  <si>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</si>
  <si>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</si>
  <si>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</si>
  <si>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</si>
  <si>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</si>
  <si>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</si>
  <si>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</si>
  <si>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</si>
  <si>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</si>
  <si>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</si>
  <si>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</si>
  <si>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</si>
  <si>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</si>
  <si>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</si>
  <si>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</si>
  <si>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</si>
  <si>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</si>
  <si>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</si>
  <si>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</si>
  <si>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</si>
  <si>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</si>
  <si>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</si>
  <si>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</si>
  <si>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</si>
  <si>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</si>
  <si>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</si>
  <si>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</si>
  <si>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</si>
  <si>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</si>
  <si>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</si>
  <si>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</si>
  <si>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</si>
  <si>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</si>
  <si>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</si>
  <si>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</si>
  <si>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</si>
  <si>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</si>
  <si>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</si>
  <si>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</si>
  <si>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</si>
  <si>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</si>
  <si>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</si>
  <si>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</si>
  <si>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</si>
  <si>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</si>
  <si>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</si>
  <si>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</si>
  <si>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</si>
  <si>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</si>
  <si>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</si>
  <si>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</si>
  <si>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</si>
  <si>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</si>
  <si>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</si>
  <si>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</si>
  <si>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</si>
  <si>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</si>
  <si>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</si>
  <si>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</si>
  <si>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</si>
  <si>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</si>
  <si>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</si>
  <si>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</si>
  <si>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</si>
  <si>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</si>
  <si>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</si>
  <si>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</si>
  <si>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</si>
  <si>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</si>
  <si>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</si>
  <si>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</si>
  <si>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</si>
  <si>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</si>
  <si>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</si>
  <si>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</si>
  <si>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</si>
  <si>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</si>
  <si>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</si>
  <si>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</si>
  <si>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</si>
  <si>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</si>
  <si>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</si>
  <si>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</si>
  <si>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</si>
  <si>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</si>
  <si>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</si>
  <si>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</si>
  <si>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</si>
  <si>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</si>
  <si>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</si>
  <si>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</si>
  <si>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</si>
  <si>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</si>
  <si>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</si>
  <si>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</si>
  <si>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</si>
  <si>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</si>
  <si>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</si>
  <si>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</si>
  <si>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</si>
  <si>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</si>
  <si>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</si>
  <si>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</si>
  <si>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</si>
  <si>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</si>
  <si>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</si>
  <si>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</si>
  <si>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</si>
  <si>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</si>
  <si>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</si>
  <si>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</si>
  <si>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</si>
  <si>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</si>
  <si>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</si>
  <si>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</si>
  <si>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</si>
  <si>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</si>
  <si>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</si>
  <si>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</si>
  <si>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</si>
  <si>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</si>
  <si>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</si>
  <si>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</si>
  <si>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</si>
  <si>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</si>
  <si>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</si>
  <si>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</si>
  <si>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</si>
  <si>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</si>
  <si>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</si>
  <si>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</si>
  <si>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</si>
  <si>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>020233</t>
  </si>
  <si>
    <t>ООО санаторий "Юматово"</t>
  </si>
  <si>
    <t>020170</t>
  </si>
  <si>
    <t>020161</t>
  </si>
  <si>
    <t>ООО "Экома"</t>
  </si>
  <si>
    <t>020248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</si>
  <si>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</si>
  <si>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</si>
  <si>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</si>
  <si>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</si>
  <si>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</si>
  <si>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</si>
  <si>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</si>
  <si>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</si>
  <si>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</si>
  <si>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</si>
  <si>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</si>
  <si>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</si>
  <si>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</si>
  <si>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</si>
  <si>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</si>
  <si>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</si>
  <si>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</si>
  <si>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</si>
  <si>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</si>
  <si>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</si>
  <si>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</si>
  <si>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</si>
  <si>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</si>
  <si>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</si>
  <si>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</si>
  <si>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</si>
  <si>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</si>
  <si>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</si>
  <si>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</si>
  <si>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</si>
  <si>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</si>
  <si>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</si>
  <si>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</si>
  <si>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</si>
  <si>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</si>
  <si>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</si>
  <si>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</si>
  <si>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</si>
  <si>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КБСМП г.Уфа</t>
  </si>
  <si>
    <t xml:space="preserve">ГБУЗ РКВД </t>
  </si>
  <si>
    <t>ГБУЗ РБ ГКБ №18 г.Уфы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</si>
  <si>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</si>
  <si>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</si>
  <si>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</si>
  <si>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</si>
  <si>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</si>
  <si>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</si>
  <si>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</si>
  <si>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</si>
  <si>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</si>
  <si>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</si>
  <si>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</si>
  <si>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</si>
  <si>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</si>
  <si>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</si>
  <si>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</si>
  <si>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</si>
  <si>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</si>
  <si>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</si>
  <si>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</si>
  <si>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</si>
  <si>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</si>
  <si>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ООО "МЦ МЕГИ"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</si>
  <si>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</si>
  <si>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</si>
  <si>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</si>
  <si>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</si>
  <si>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</si>
  <si>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</si>
  <si>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стационарных условиях</t>
  </si>
  <si>
    <t>в условиях дневного стационара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</si>
  <si>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</si>
  <si>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</si>
  <si>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</si>
  <si>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</si>
  <si>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</si>
  <si>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Итого</t>
  </si>
  <si>
    <t>ГБУЗ РБ ССМП г.Стерлитамак</t>
  </si>
  <si>
    <t>Базовая программа ОМС</t>
  </si>
  <si>
    <t xml:space="preserve"> стационар</t>
  </si>
  <si>
    <t>дневной стационар</t>
  </si>
  <si>
    <t>амбулаторно-поликлиническая помощь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</si>
  <si>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</si>
  <si>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</si>
  <si>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</si>
  <si>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отдельные диагностические исследования по ПГГ</t>
  </si>
  <si>
    <t xml:space="preserve">скорая медицинская помощь </t>
  </si>
  <si>
    <t>гемодиализ</t>
  </si>
  <si>
    <t>всего</t>
  </si>
  <si>
    <t>в том числе</t>
  </si>
  <si>
    <t xml:space="preserve">дополнительные виды диагностики </t>
  </si>
  <si>
    <t>ФАПы</t>
  </si>
  <si>
    <t>Объем средств на выплаты по показателям результативности</t>
  </si>
  <si>
    <t>руб.</t>
  </si>
  <si>
    <t>В амбулаторных условиях посещения с профилактическими и иными целями</t>
  </si>
  <si>
    <t>Профилактические медицинские осмотры и диспансеризация  (за единицу объема медицинской помощи)</t>
  </si>
  <si>
    <t>Посещения с иными целями</t>
  </si>
  <si>
    <t>Профилактические медицинские осмотры</t>
  </si>
  <si>
    <t>Диспансеризация всего</t>
  </si>
  <si>
    <t>Исследования в рамках 1 этапа диспансеризации взрослого населения</t>
  </si>
  <si>
    <t>исследование кала на скрытую кровь иммунохимическим методом (количественный метод)</t>
  </si>
  <si>
    <t>Объем средств с учетом показателей результативности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</si>
  <si>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</si>
  <si>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</si>
  <si>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</si>
  <si>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</si>
  <si>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</si>
  <si>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</si>
  <si>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</si>
  <si>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</si>
  <si>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</si>
  <si>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</si>
  <si>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</si>
  <si>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</si>
  <si>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</si>
  <si>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</si>
  <si>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</si>
  <si>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</si>
  <si>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скорая медицинская помощь</t>
  </si>
  <si>
    <t xml:space="preserve">по подушевому нормативу финансирования </t>
  </si>
  <si>
    <t>за вызовов с применением тромболитических препаратов</t>
  </si>
  <si>
    <t>за специализированный вызов</t>
  </si>
  <si>
    <t>КСГ для случаев проведения ЭКО</t>
  </si>
  <si>
    <t>В стационарных условиях.</t>
  </si>
  <si>
    <t>КСГ по профилю "Онкология"</t>
  </si>
  <si>
    <t xml:space="preserve"> КСГ по               COVID-19</t>
  </si>
  <si>
    <t>В амбулаторных условиях посещения  в неотложной форме.</t>
  </si>
  <si>
    <t>медицинская реабилитация</t>
  </si>
  <si>
    <t>в условиях круглосуточного стационара</t>
  </si>
  <si>
    <t>В амбулаторных условиях обращения по поводу заболевания.</t>
  </si>
  <si>
    <t xml:space="preserve">Обращения МО, имеющие прикрепленное население </t>
  </si>
  <si>
    <t>по реестрам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</si>
  <si>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</si>
  <si>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</si>
  <si>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</si>
  <si>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</si>
  <si>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</si>
  <si>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</si>
  <si>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</si>
  <si>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</si>
  <si>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</si>
  <si>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</si>
  <si>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</si>
  <si>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Сумма на ФАПы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</si>
  <si>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</si>
  <si>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</si>
  <si>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диспансерное наблюдение</t>
  </si>
  <si>
    <t>КСГ (за исключением КСГ по профилю "Онкология",  КСГ по COVID-19)</t>
  </si>
  <si>
    <t>Всего Базовая программа ОМС</t>
  </si>
  <si>
    <t>ds18.003 "нефрология (без диализа)"</t>
  </si>
  <si>
    <t>ВМП  профиль "онкология"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</si>
  <si>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</si>
  <si>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 xml:space="preserve">в том числе </t>
  </si>
  <si>
    <t>профиль "онкология"</t>
  </si>
  <si>
    <t>ООО "Клиника эстетической медицины "Юхелф"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</si>
  <si>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</si>
  <si>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</si>
  <si>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ГБУЗ РБ ГКПЦ г.Уфы</t>
  </si>
  <si>
    <t>Тестирование на наличие респираторных инфекций, включая вирус гриппа (любым из методов)</t>
  </si>
  <si>
    <t>Комплекс ОРВИ: РНК респираторно-синцитиального вируса, метапневмовируса, вирусов парагриппа 1, 2, 3 и 4 типов, коронавирусов, риновирусов, ДНК аденовирусов групп B, C, E и бокавируса</t>
  </si>
  <si>
    <t>Определение РНК вируса гриппа A и В (Influenza virus A/B) в мазках со слизистой оболочки ротоглотки методом ПЦР</t>
  </si>
  <si>
    <t>За единицу объема медицинской помощи (без учета школы сахарного диабета)</t>
  </si>
  <si>
    <t>Медицинская помощь в рамках школы сахарного диабета</t>
  </si>
  <si>
    <t>АНМО "Уфимский хоспис"</t>
  </si>
  <si>
    <t>020051</t>
  </si>
  <si>
    <t>Исследование уровня хлоридов в поте</t>
  </si>
  <si>
    <t xml:space="preserve">Плановые объемы финансового обеспечения Территориальной программы ОМС на 2024 год. </t>
  </si>
  <si>
    <t xml:space="preserve">Плановые объемы финансового обеспечения Базовой программы ОМС на 2024 год. </t>
  </si>
  <si>
    <t xml:space="preserve">Плановые объемы финансового обеспечения скорой медицинской помощи по Базовой программе ОМС на 2024 год </t>
  </si>
  <si>
    <t xml:space="preserve">Плановые объемы финансового обеспечения по  базовой программе ОМС на 2024 год в условиях дневного стационара. </t>
  </si>
  <si>
    <t>Плановые объемы финансового обеспечения по программе ОМС на 2024 год в стационарных условиях</t>
  </si>
  <si>
    <t xml:space="preserve">Плановые объемы финансового обеспечения по базовой программе ОМС на 2024 год в амбулаторных условиях (посещения с профилактическими и иными целями). </t>
  </si>
  <si>
    <t xml:space="preserve">Плановые объемы финансового обеспечения по Базовой программе ОМС на 2024 год в амбулаторных условиях  (посещения в неотложной форме). </t>
  </si>
  <si>
    <t>Плановые объемы финансового обеспечения по Базовой программе ОМС на 2024 год в амбулаторных условиях (обращения по поводу заболевания)</t>
  </si>
  <si>
    <t>Плановые объемы финансового обеспечения фельдшерских, фельдшерско - акушерских пунктов на 2024 год</t>
  </si>
  <si>
    <t xml:space="preserve">Плановые объемы финансового обеспечения сеансов (услуг) заместительной почечной терапии методами гемодиализа и перитонеального диализа по Базовой программе ОМС на 2024 год </t>
  </si>
  <si>
    <t xml:space="preserve">Плановые объемы финансового обеспечения медицинской помощи по профилю "Медицинская реабилитация" по Базовой программе ОМС на 2024 год </t>
  </si>
  <si>
    <t>итого</t>
  </si>
  <si>
    <t>онкологических заболеваний</t>
  </si>
  <si>
    <t>сахарного диабета</t>
  </si>
  <si>
    <t>болезней системы кровообращения</t>
  </si>
  <si>
    <t>других заболеваний</t>
  </si>
  <si>
    <t>по профилю "стоматология"</t>
  </si>
  <si>
    <t>кроме профиля "стоматология"</t>
  </si>
  <si>
    <t>по подушевому нормативу финансирования на прикрепившихся лиц</t>
  </si>
  <si>
    <t>ГБУЗ РЦПБ СО СПИДОМ И ИЗ</t>
  </si>
  <si>
    <t>Обращения МО, не имеющих прикрепленное население, ММОЦ, ЦАОП, травмпункты, обращения для целей учета процедур гемодиализа</t>
  </si>
  <si>
    <t xml:space="preserve">АО "Санаторий "Зеленая роща" </t>
  </si>
  <si>
    <t>ГБУЗ РЦПБ со СПИДом и ИЗ</t>
  </si>
  <si>
    <t>ds12.016-ds12.019 (вирусные гепатиты)</t>
  </si>
  <si>
    <t>ds36.012-ds36.013 (иммунизация недоношенных)</t>
  </si>
  <si>
    <t>020052</t>
  </si>
  <si>
    <t xml:space="preserve">Плановые объемы финансового обеспечения отдельных диагностических (лабораторных) исследований, для которых установлены отдельные нормативы ПГГ в части Базовой программы ОМС  на 2024 год              </t>
  </si>
  <si>
    <t xml:space="preserve">Плановые объемы финансового обеспечения лечебно-диагностических услуг на 2024 год </t>
  </si>
  <si>
    <t>По КСГ (без мед.реабил., гемодиализа, ВМП)</t>
  </si>
  <si>
    <t>Всего по БП (без мед.раб., гемодиализа)</t>
  </si>
  <si>
    <t>ООО "Клиника Фомина Уфа"</t>
  </si>
  <si>
    <t>Итого Территориальная программа ОМС (Протокол № 3-24)</t>
  </si>
  <si>
    <t>Всего Базовая программа ОМС по Протоколу           3-24</t>
  </si>
  <si>
    <t>Обращения для проведения диспансеризации определенных групп взрослого населения 
(2 этап)</t>
  </si>
  <si>
    <t xml:space="preserve"> Обращения для проведения 2 этапа углубленной диспансеризации (врач-терапевт)</t>
  </si>
  <si>
    <t>Обращения для проведения 2 этапа диспансеризации взрослого населения по оценке репродуктивного здоровья</t>
  </si>
  <si>
    <t>Обращения для проведения диспансерного наблюдения детского населения  
(приказ Минздрава России от 16.05.2019 № 302н), финансируемые по реестрам</t>
  </si>
  <si>
    <t>Диспансеризация определенных групп взрослого населения и детей сирот (1 этап)</t>
  </si>
  <si>
    <t xml:space="preserve"> Диспансеризация  взрослого населения репродуктивного возраста по оценке репродуктивного здоровья  (1 этап)</t>
  </si>
  <si>
    <t xml:space="preserve">Исследования и медицинские вмешательства в рамках 1 этапа углубленной диспансеризации </t>
  </si>
  <si>
    <t xml:space="preserve">Плановые объемы финансового обеспечения комплексных посезений диспансерного наблюдения в амбулаторных условиях по базовой программе ОМС на 2024 год. </t>
  </si>
  <si>
    <t>Диспансерное наблюдение отдельных категорий граждан из числа взрослого населения и детей, проживающих в организациях социального обслуживания (детских домах-интернатах), предоставляющих социальные услуги в стационарной форме (за единицу объема медицинской помощи)</t>
  </si>
  <si>
    <t>ООО "ДОКТОР ВЕН"</t>
  </si>
  <si>
    <t>020058</t>
  </si>
  <si>
    <t>ГБУЗ РБ Детская поликлиника №6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</si>
</sst>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5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9" fillId="0" borderId="0"/>
    <xf numFmtId="0" fontId="10" fillId="0" borderId="0"/>
    <xf numFmtId="0" fontId="11" fillId="0" borderId="0"/>
    <xf numFmtId="166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8" fillId="0" borderId="0"/>
    <xf numFmtId="0" fontId="10" fillId="0" borderId="0"/>
    <xf numFmtId="0" fontId="8" fillId="0" borderId="0"/>
    <xf numFmtId="0" fontId="5" fillId="0" borderId="0"/>
    <xf numFmtId="0" fontId="5" fillId="0" borderId="0"/>
    <xf numFmtId="0" fontId="4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6" fillId="5" borderId="0" applyNumberFormat="0" applyBorder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9" fillId="0" borderId="0"/>
    <xf numFmtId="166" fontId="12" fillId="0" borderId="0" applyBorder="0" applyProtection="0"/>
    <xf numFmtId="166" fontId="12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Border="0" applyProtection="0">
      <alignment horizontal="center"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Border="0" applyProtection="0">
      <alignment horizontal="center" textRotation="90"/>
    </xf>
    <xf numFmtId="0" fontId="27" fillId="9" borderId="3" applyNumberFormat="0" applyAlignment="0" applyProtection="0"/>
    <xf numFmtId="0" fontId="28" fillId="0" borderId="8" applyNumberFormat="0" applyFill="0" applyAlignment="0" applyProtection="0"/>
    <xf numFmtId="0" fontId="29" fillId="24" borderId="0" applyNumberFormat="0" applyBorder="0" applyAlignment="0" applyProtection="0"/>
    <xf numFmtId="0" fontId="8" fillId="25" borderId="9" applyNumberFormat="0" applyFont="0" applyAlignment="0" applyProtection="0"/>
    <xf numFmtId="0" fontId="30" fillId="22" borderId="10" applyNumberFormat="0" applyAlignment="0" applyProtection="0"/>
    <xf numFmtId="0" fontId="31" fillId="0" borderId="0" applyNumberFormat="0" applyBorder="0" applyProtection="0"/>
    <xf numFmtId="167" fontId="31" fillId="0" borderId="0" applyBorder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27" fillId="9" borderId="3" applyNumberFormat="0" applyAlignment="0" applyProtection="0"/>
    <xf numFmtId="0" fontId="30" fillId="22" borderId="10" applyNumberFormat="0" applyAlignment="0" applyProtection="0"/>
    <xf numFmtId="0" fontId="17" fillId="22" borderId="3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8" fillId="23" borderId="4" applyNumberFormat="0" applyAlignment="0" applyProtection="0"/>
    <xf numFmtId="0" fontId="32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5" fillId="0" borderId="0"/>
    <xf numFmtId="0" fontId="19" fillId="0" borderId="0"/>
    <xf numFmtId="0" fontId="36" fillId="0" borderId="0"/>
    <xf numFmtId="0" fontId="36" fillId="0" borderId="0"/>
    <xf numFmtId="0" fontId="37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13" fillId="0" borderId="0"/>
    <xf numFmtId="0" fontId="14" fillId="0" borderId="0"/>
    <xf numFmtId="0" fontId="14" fillId="0" borderId="0"/>
    <xf numFmtId="0" fontId="10" fillId="0" borderId="0"/>
    <xf numFmtId="0" fontId="3" fillId="0" borderId="0"/>
    <xf numFmtId="0" fontId="13" fillId="0" borderId="0"/>
    <xf numFmtId="0" fontId="35" fillId="0" borderId="0"/>
    <xf numFmtId="0" fontId="35" fillId="0" borderId="0"/>
    <xf numFmtId="0" fontId="16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5" borderId="9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39" fillId="0" borderId="0" applyFill="0" applyBorder="0" applyAlignment="0" applyProtection="0"/>
    <xf numFmtId="164" fontId="35" fillId="0" borderId="0" applyFont="0" applyFill="0" applyBorder="0" applyAlignment="0" applyProtection="0"/>
    <xf numFmtId="0" fontId="22" fillId="6" borderId="0" applyNumberFormat="0" applyBorder="0" applyAlignment="0" applyProtection="0"/>
    <xf numFmtId="9" fontId="40" fillId="0" borderId="0" applyFont="0" applyFill="0" applyBorder="0" applyAlignment="0" applyProtection="0"/>
    <xf numFmtId="0" fontId="8" fillId="0" borderId="0"/>
    <xf numFmtId="0" fontId="14" fillId="0" borderId="0"/>
    <xf numFmtId="0" fontId="8" fillId="0" borderId="0"/>
    <xf numFmtId="0" fontId="35" fillId="0" borderId="0"/>
    <xf numFmtId="0" fontId="10" fillId="0" borderId="0"/>
    <xf numFmtId="0" fontId="2" fillId="0" borderId="0"/>
    <xf numFmtId="0" fontId="2" fillId="0" borderId="0"/>
    <xf numFmtId="0" fontId="54" fillId="0" borderId="0"/>
    <xf numFmtId="0" fontId="1" fillId="0" borderId="0"/>
  </cellStyleXfs>
  <cellXfs count="264">
    <xf numFmtId="0" fontId="0" fillId="0" borderId="0" xfId="0"/>
    <xf numFmtId="0" fontId="42" fillId="3" borderId="0" xfId="0" applyFont="1" applyFill="1" applyAlignment="1">
      <alignment horizontal="right" vertical="center"/>
    </xf>
    <xf numFmtId="0" fontId="43" fillId="2" borderId="0" xfId="0" applyFont="1" applyFill="1" applyAlignment="1">
      <alignment horizontal="right" vertical="center"/>
    </xf>
    <xf numFmtId="0" fontId="43" fillId="3" borderId="0" xfId="0" applyFont="1" applyFill="1" applyAlignment="1">
      <alignment horizontal="right" vertical="center"/>
    </xf>
    <xf numFmtId="3" fontId="42" fillId="2" borderId="0" xfId="0" applyNumberFormat="1" applyFont="1" applyFill="1" applyAlignment="1">
      <alignment horizontal="right" vertical="center"/>
    </xf>
    <xf numFmtId="0" fontId="43" fillId="0" borderId="1" xfId="0" applyFont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right" vertical="center"/>
    </xf>
    <xf numFmtId="0" fontId="42" fillId="2" borderId="0" xfId="0" applyNumberFormat="1" applyFont="1" applyFill="1" applyBorder="1" applyAlignment="1">
      <alignment horizontal="center" vertical="center" wrapText="1"/>
    </xf>
    <xf numFmtId="0" fontId="42" fillId="3" borderId="1" xfId="2" applyFont="1" applyFill="1" applyBorder="1" applyAlignment="1">
      <alignment horizontal="left" vertical="center" wrapText="1"/>
    </xf>
    <xf numFmtId="49" fontId="42" fillId="3" borderId="1" xfId="2" applyNumberFormat="1" applyFont="1" applyFill="1" applyBorder="1" applyAlignment="1">
      <alignment horizontal="center" vertical="center" wrapText="1"/>
    </xf>
    <xf numFmtId="0" fontId="44" fillId="3" borderId="1" xfId="2" applyFont="1" applyFill="1" applyBorder="1" applyAlignment="1">
      <alignment horizontal="left" vertical="center" wrapText="1"/>
    </xf>
    <xf numFmtId="0" fontId="42" fillId="3" borderId="1" xfId="2" applyFont="1" applyFill="1" applyBorder="1" applyAlignment="1">
      <alignment horizontal="center" vertical="center" wrapText="1"/>
    </xf>
    <xf numFmtId="49" fontId="42" fillId="3" borderId="1" xfId="0" applyNumberFormat="1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left" vertical="center" wrapText="1"/>
    </xf>
    <xf numFmtId="0" fontId="43" fillId="3" borderId="1" xfId="2" applyFont="1" applyFill="1" applyBorder="1" applyAlignment="1">
      <alignment horizontal="left" vertical="center" wrapText="1"/>
    </xf>
    <xf numFmtId="49" fontId="42" fillId="3" borderId="1" xfId="0" applyNumberFormat="1" applyFont="1" applyFill="1" applyBorder="1" applyAlignment="1">
      <alignment horizontal="center" vertical="center"/>
    </xf>
    <xf numFmtId="49" fontId="42" fillId="3" borderId="1" xfId="2" applyNumberFormat="1" applyFont="1" applyFill="1" applyBorder="1" applyAlignment="1">
      <alignment horizontal="left" vertical="center" wrapText="1"/>
    </xf>
    <xf numFmtId="49" fontId="44" fillId="3" borderId="1" xfId="2" applyNumberFormat="1" applyFont="1" applyFill="1" applyBorder="1" applyAlignment="1">
      <alignment horizontal="center" vertical="center"/>
    </xf>
    <xf numFmtId="0" fontId="42" fillId="0" borderId="1" xfId="2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right" vertical="center"/>
    </xf>
    <xf numFmtId="49" fontId="42" fillId="0" borderId="1" xfId="2" applyNumberFormat="1" applyFont="1" applyFill="1" applyBorder="1" applyAlignment="1">
      <alignment horizontal="center" vertical="center" wrapText="1"/>
    </xf>
    <xf numFmtId="0" fontId="42" fillId="0" borderId="1" xfId="2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/>
    </xf>
    <xf numFmtId="49" fontId="42" fillId="3" borderId="1" xfId="2" applyNumberFormat="1" applyFont="1" applyFill="1" applyBorder="1" applyAlignment="1">
      <alignment horizontal="center" vertical="center"/>
    </xf>
    <xf numFmtId="49" fontId="42" fillId="0" borderId="1" xfId="2" applyNumberFormat="1" applyFont="1" applyFill="1" applyBorder="1" applyAlignment="1">
      <alignment horizontal="center" vertical="center"/>
    </xf>
    <xf numFmtId="0" fontId="42" fillId="3" borderId="18" xfId="195" applyFont="1" applyFill="1" applyBorder="1" applyAlignment="1">
      <alignment horizontal="left" vertical="center" wrapText="1"/>
    </xf>
    <xf numFmtId="0" fontId="42" fillId="3" borderId="0" xfId="45" applyFont="1" applyFill="1" applyAlignment="1">
      <alignment horizontal="right" vertical="center"/>
    </xf>
    <xf numFmtId="0" fontId="42" fillId="3" borderId="0" xfId="45" applyFont="1" applyFill="1" applyAlignment="1">
      <alignment horizontal="center" vertical="center"/>
    </xf>
    <xf numFmtId="0" fontId="42" fillId="3" borderId="0" xfId="45" applyNumberFormat="1" applyFont="1" applyFill="1" applyBorder="1" applyAlignment="1">
      <alignment horizontal="center" vertical="center" wrapText="1"/>
    </xf>
    <xf numFmtId="3" fontId="42" fillId="3" borderId="0" xfId="45" applyNumberFormat="1" applyFont="1" applyFill="1" applyAlignment="1">
      <alignment horizontal="right" vertical="center"/>
    </xf>
    <xf numFmtId="0" fontId="43" fillId="3" borderId="0" xfId="45" applyFont="1" applyFill="1" applyAlignment="1">
      <alignment horizontal="right" vertical="center"/>
    </xf>
    <xf numFmtId="3" fontId="52" fillId="3" borderId="14" xfId="234" applyNumberFormat="1" applyFont="1" applyFill="1" applyBorder="1" applyAlignment="1">
      <alignment horizontal="center" vertical="center" wrapText="1"/>
    </xf>
    <xf numFmtId="0" fontId="42" fillId="3" borderId="0" xfId="45" applyFont="1" applyFill="1" applyAlignment="1">
      <alignment horizontal="left" vertical="center"/>
    </xf>
    <xf numFmtId="3" fontId="44" fillId="3" borderId="1" xfId="2" applyNumberFormat="1" applyFont="1" applyFill="1" applyBorder="1" applyAlignment="1">
      <alignment horizontal="center" vertical="center"/>
    </xf>
    <xf numFmtId="3" fontId="46" fillId="3" borderId="1" xfId="0" applyNumberFormat="1" applyFont="1" applyFill="1" applyBorder="1" applyAlignment="1">
      <alignment horizontal="left" vertical="center" wrapText="1"/>
    </xf>
    <xf numFmtId="169" fontId="44" fillId="3" borderId="1" xfId="2" applyNumberFormat="1" applyFont="1" applyFill="1" applyBorder="1" applyAlignment="1">
      <alignment horizontal="center" vertical="center"/>
    </xf>
    <xf numFmtId="3" fontId="44" fillId="3" borderId="1" xfId="0" applyNumberFormat="1" applyFont="1" applyFill="1" applyBorder="1" applyAlignment="1">
      <alignment horizontal="left" vertical="center" wrapText="1"/>
    </xf>
    <xf numFmtId="3" fontId="44" fillId="3" borderId="12" xfId="2" applyNumberFormat="1" applyFont="1" applyFill="1" applyBorder="1" applyAlignment="1">
      <alignment horizontal="center" vertical="center"/>
    </xf>
    <xf numFmtId="3" fontId="46" fillId="3" borderId="12" xfId="0" applyNumberFormat="1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horizontal="left" vertical="center"/>
    </xf>
    <xf numFmtId="3" fontId="42" fillId="3" borderId="18" xfId="2" applyNumberFormat="1" applyFont="1" applyFill="1" applyBorder="1" applyAlignment="1">
      <alignment horizontal="left" vertical="center" wrapText="1"/>
    </xf>
    <xf numFmtId="3" fontId="42" fillId="3" borderId="18" xfId="0" applyNumberFormat="1" applyFont="1" applyFill="1" applyBorder="1" applyAlignment="1">
      <alignment horizontal="right" vertical="center"/>
    </xf>
    <xf numFmtId="3" fontId="43" fillId="26" borderId="18" xfId="0" applyNumberFormat="1" applyFont="1" applyFill="1" applyBorder="1" applyAlignment="1">
      <alignment horizontal="right" vertical="center"/>
    </xf>
    <xf numFmtId="3" fontId="43" fillId="3" borderId="18" xfId="0" applyNumberFormat="1" applyFont="1" applyFill="1" applyBorder="1" applyAlignment="1">
      <alignment horizontal="right" vertical="center"/>
    </xf>
    <xf numFmtId="3" fontId="42" fillId="0" borderId="18" xfId="0" applyNumberFormat="1" applyFont="1" applyFill="1" applyBorder="1" applyAlignment="1">
      <alignment horizontal="right" vertical="center"/>
    </xf>
    <xf numFmtId="3" fontId="42" fillId="2" borderId="18" xfId="0" applyNumberFormat="1" applyFont="1" applyFill="1" applyBorder="1" applyAlignment="1">
      <alignment horizontal="right" vertical="center"/>
    </xf>
    <xf numFmtId="3" fontId="43" fillId="3" borderId="0" xfId="0" applyNumberFormat="1" applyFont="1" applyFill="1" applyAlignment="1">
      <alignment horizontal="right" vertical="center"/>
    </xf>
    <xf numFmtId="4" fontId="42" fillId="2" borderId="0" xfId="0" applyNumberFormat="1" applyFont="1" applyFill="1" applyAlignment="1">
      <alignment horizontal="right" vertical="center"/>
    </xf>
    <xf numFmtId="4" fontId="42" fillId="3" borderId="18" xfId="0" applyNumberFormat="1" applyFont="1" applyFill="1" applyBorder="1" applyAlignment="1">
      <alignment horizontal="right" vertical="center"/>
    </xf>
    <xf numFmtId="4" fontId="42" fillId="0" borderId="18" xfId="0" applyNumberFormat="1" applyFont="1" applyFill="1" applyBorder="1" applyAlignment="1">
      <alignment horizontal="right" vertical="center"/>
    </xf>
    <xf numFmtId="3" fontId="42" fillId="3" borderId="1" xfId="67" applyNumberFormat="1" applyFont="1" applyFill="1" applyBorder="1" applyAlignment="1">
      <alignment horizontal="center" vertical="center" wrapText="1"/>
    </xf>
    <xf numFmtId="3" fontId="42" fillId="3" borderId="1" xfId="2" applyNumberFormat="1" applyFont="1" applyFill="1" applyBorder="1" applyAlignment="1">
      <alignment horizontal="left" vertical="center" wrapText="1"/>
    </xf>
    <xf numFmtId="3" fontId="43" fillId="0" borderId="1" xfId="0" applyNumberFormat="1" applyFont="1" applyBorder="1" applyAlignment="1">
      <alignment horizontal="center" vertical="center"/>
    </xf>
    <xf numFmtId="3" fontId="43" fillId="3" borderId="1" xfId="0" applyNumberFormat="1" applyFont="1" applyFill="1" applyBorder="1" applyAlignment="1">
      <alignment horizontal="right" vertical="center"/>
    </xf>
    <xf numFmtId="3" fontId="42" fillId="3" borderId="1" xfId="2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right" vertical="center"/>
    </xf>
    <xf numFmtId="3" fontId="42" fillId="0" borderId="1" xfId="2" applyNumberFormat="1" applyFont="1" applyFill="1" applyBorder="1" applyAlignment="1">
      <alignment horizontal="center" vertical="center"/>
    </xf>
    <xf numFmtId="3" fontId="42" fillId="0" borderId="1" xfId="2" applyNumberFormat="1" applyFont="1" applyFill="1" applyBorder="1" applyAlignment="1">
      <alignment horizontal="left" vertical="center" wrapText="1"/>
    </xf>
    <xf numFmtId="3" fontId="42" fillId="0" borderId="1" xfId="0" applyNumberFormat="1" applyFont="1" applyFill="1" applyBorder="1" applyAlignment="1">
      <alignment horizontal="right" vertical="center"/>
    </xf>
    <xf numFmtId="3" fontId="42" fillId="2" borderId="1" xfId="0" applyNumberFormat="1" applyFont="1" applyFill="1" applyBorder="1" applyAlignment="1">
      <alignment horizontal="right" vertical="center"/>
    </xf>
    <xf numFmtId="3" fontId="42" fillId="0" borderId="1" xfId="2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left" vertical="center" wrapText="1"/>
    </xf>
    <xf numFmtId="3" fontId="43" fillId="3" borderId="1" xfId="2" applyNumberFormat="1" applyFont="1" applyFill="1" applyBorder="1" applyAlignment="1">
      <alignment horizontal="left" vertical="center" wrapText="1"/>
    </xf>
    <xf numFmtId="3" fontId="42" fillId="3" borderId="1" xfId="45" applyNumberFormat="1" applyFont="1" applyFill="1" applyBorder="1" applyAlignment="1">
      <alignment horizontal="right" vertical="center"/>
    </xf>
    <xf numFmtId="3" fontId="44" fillId="3" borderId="1" xfId="2" applyNumberFormat="1" applyFont="1" applyFill="1" applyBorder="1" applyAlignment="1">
      <alignment horizontal="left" vertical="center" wrapText="1"/>
    </xf>
    <xf numFmtId="3" fontId="42" fillId="3" borderId="1" xfId="0" applyNumberFormat="1" applyFont="1" applyFill="1" applyBorder="1" applyAlignment="1">
      <alignment horizontal="left" vertical="center"/>
    </xf>
    <xf numFmtId="0" fontId="42" fillId="3" borderId="1" xfId="0" applyFont="1" applyFill="1" applyBorder="1" applyAlignment="1">
      <alignment horizontal="right" vertical="center"/>
    </xf>
    <xf numFmtId="3" fontId="42" fillId="3" borderId="18" xfId="0" applyNumberFormat="1" applyFont="1" applyFill="1" applyBorder="1" applyAlignment="1">
      <alignment horizontal="center" vertical="center"/>
    </xf>
    <xf numFmtId="3" fontId="44" fillId="3" borderId="1" xfId="0" applyNumberFormat="1" applyFont="1" applyFill="1" applyBorder="1" applyAlignment="1">
      <alignment horizontal="center" vertical="center"/>
    </xf>
    <xf numFmtId="3" fontId="42" fillId="3" borderId="20" xfId="67" applyNumberFormat="1" applyFont="1" applyFill="1" applyBorder="1" applyAlignment="1">
      <alignment horizontal="center" vertical="center" wrapText="1"/>
    </xf>
    <xf numFmtId="3" fontId="43" fillId="2" borderId="0" xfId="0" applyNumberFormat="1" applyFont="1" applyFill="1" applyAlignment="1">
      <alignment horizontal="right" vertical="center"/>
    </xf>
    <xf numFmtId="3" fontId="42" fillId="3" borderId="0" xfId="0" applyNumberFormat="1" applyFont="1" applyFill="1" applyAlignment="1">
      <alignment horizontal="right" vertical="center"/>
    </xf>
    <xf numFmtId="3" fontId="52" fillId="3" borderId="1" xfId="234" applyNumberFormat="1" applyFont="1" applyFill="1" applyBorder="1" applyAlignment="1">
      <alignment horizontal="center" vertical="center" wrapText="1"/>
    </xf>
    <xf numFmtId="0" fontId="42" fillId="3" borderId="0" xfId="0" applyFont="1" applyFill="1" applyAlignment="1">
      <alignment horizontal="center" vertical="center"/>
    </xf>
    <xf numFmtId="0" fontId="42" fillId="3" borderId="0" xfId="0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5" fillId="3" borderId="0" xfId="0" applyNumberFormat="1" applyFont="1" applyFill="1" applyBorder="1" applyAlignment="1">
      <alignment horizontal="center" vertical="center" wrapText="1"/>
    </xf>
    <xf numFmtId="0" fontId="42" fillId="3" borderId="1" xfId="195" applyFont="1" applyFill="1" applyBorder="1" applyAlignment="1">
      <alignment horizontal="left" vertical="center" wrapText="1"/>
    </xf>
    <xf numFmtId="3" fontId="43" fillId="26" borderId="1" xfId="0" applyNumberFormat="1" applyFont="1" applyFill="1" applyBorder="1" applyAlignment="1">
      <alignment horizontal="right" vertical="center"/>
    </xf>
    <xf numFmtId="0" fontId="42" fillId="2" borderId="1" xfId="0" applyFont="1" applyFill="1" applyBorder="1" applyAlignment="1">
      <alignment horizontal="right" vertical="center"/>
    </xf>
    <xf numFmtId="4" fontId="42" fillId="2" borderId="1" xfId="0" applyNumberFormat="1" applyFont="1" applyFill="1" applyBorder="1" applyAlignment="1">
      <alignment horizontal="right" vertical="center"/>
    </xf>
    <xf numFmtId="4" fontId="42" fillId="3" borderId="1" xfId="0" applyNumberFormat="1" applyFont="1" applyFill="1" applyBorder="1" applyAlignment="1">
      <alignment horizontal="right" vertical="center"/>
    </xf>
    <xf numFmtId="0" fontId="43" fillId="3" borderId="1" xfId="0" applyFont="1" applyFill="1" applyBorder="1" applyAlignment="1">
      <alignment horizontal="center" vertical="center"/>
    </xf>
    <xf numFmtId="0" fontId="42" fillId="3" borderId="1" xfId="0" quotePrefix="1" applyFont="1" applyFill="1" applyBorder="1" applyAlignment="1">
      <alignment horizontal="center" vertical="center"/>
    </xf>
    <xf numFmtId="4" fontId="42" fillId="0" borderId="1" xfId="0" applyNumberFormat="1" applyFont="1" applyFill="1" applyBorder="1" applyAlignment="1">
      <alignment horizontal="right" vertical="center"/>
    </xf>
    <xf numFmtId="3" fontId="42" fillId="3" borderId="1" xfId="0" applyNumberFormat="1" applyFont="1" applyFill="1" applyBorder="1" applyAlignment="1">
      <alignment horizontal="center" vertical="center"/>
    </xf>
    <xf numFmtId="0" fontId="42" fillId="0" borderId="1" xfId="0" quotePrefix="1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4" fontId="43" fillId="26" borderId="1" xfId="0" applyNumberFormat="1" applyFont="1" applyFill="1" applyBorder="1" applyAlignment="1">
      <alignment horizontal="right" vertical="center"/>
    </xf>
    <xf numFmtId="3" fontId="44" fillId="3" borderId="16" xfId="2" applyNumberFormat="1" applyFont="1" applyFill="1" applyBorder="1" applyAlignment="1">
      <alignment horizontal="center" vertical="center"/>
    </xf>
    <xf numFmtId="3" fontId="46" fillId="3" borderId="16" xfId="0" applyNumberFormat="1" applyFont="1" applyFill="1" applyBorder="1" applyAlignment="1">
      <alignment horizontal="left" vertical="center" wrapText="1"/>
    </xf>
    <xf numFmtId="0" fontId="42" fillId="3" borderId="0" xfId="0" applyFont="1" applyFill="1" applyBorder="1" applyAlignment="1">
      <alignment horizontal="right" vertical="center"/>
    </xf>
    <xf numFmtId="3" fontId="44" fillId="3" borderId="16" xfId="233" applyNumberFormat="1" applyFont="1" applyFill="1" applyBorder="1" applyAlignment="1">
      <alignment horizontal="center" vertical="center"/>
    </xf>
    <xf numFmtId="3" fontId="46" fillId="3" borderId="16" xfId="5" applyNumberFormat="1" applyFont="1" applyFill="1" applyBorder="1" applyAlignment="1">
      <alignment horizontal="left" vertical="center" wrapText="1"/>
    </xf>
    <xf numFmtId="0" fontId="42" fillId="3" borderId="1" xfId="189" applyFont="1" applyFill="1" applyBorder="1" applyAlignment="1">
      <alignment horizontal="center" vertical="center"/>
    </xf>
    <xf numFmtId="3" fontId="42" fillId="3" borderId="1" xfId="189" applyNumberFormat="1" applyFont="1" applyFill="1" applyBorder="1" applyAlignment="1">
      <alignment horizontal="right" vertical="center"/>
    </xf>
    <xf numFmtId="3" fontId="42" fillId="0" borderId="1" xfId="189" applyNumberFormat="1" applyFont="1" applyFill="1" applyBorder="1" applyAlignment="1">
      <alignment horizontal="right" vertical="center"/>
    </xf>
    <xf numFmtId="3" fontId="42" fillId="2" borderId="1" xfId="189" applyNumberFormat="1" applyFont="1" applyFill="1" applyBorder="1" applyAlignment="1">
      <alignment horizontal="right" vertical="center"/>
    </xf>
    <xf numFmtId="49" fontId="42" fillId="3" borderId="1" xfId="189" applyNumberFormat="1" applyFont="1" applyFill="1" applyBorder="1" applyAlignment="1">
      <alignment horizontal="center" vertical="center" wrapText="1"/>
    </xf>
    <xf numFmtId="0" fontId="42" fillId="3" borderId="1" xfId="189" applyFont="1" applyFill="1" applyBorder="1" applyAlignment="1">
      <alignment horizontal="left" vertical="center" wrapText="1"/>
    </xf>
    <xf numFmtId="49" fontId="42" fillId="3" borderId="1" xfId="189" applyNumberFormat="1" applyFont="1" applyFill="1" applyBorder="1" applyAlignment="1">
      <alignment horizontal="center" vertical="center"/>
    </xf>
    <xf numFmtId="3" fontId="46" fillId="3" borderId="1" xfId="189" applyNumberFormat="1" applyFont="1" applyFill="1" applyBorder="1" applyAlignment="1">
      <alignment horizontal="left" vertical="center" wrapText="1"/>
    </xf>
    <xf numFmtId="3" fontId="44" fillId="3" borderId="1" xfId="189" applyNumberFormat="1" applyFont="1" applyFill="1" applyBorder="1" applyAlignment="1">
      <alignment horizontal="left" vertical="center" wrapText="1"/>
    </xf>
    <xf numFmtId="3" fontId="46" fillId="3" borderId="16" xfId="189" applyNumberFormat="1" applyFont="1" applyFill="1" applyBorder="1" applyAlignment="1">
      <alignment horizontal="left" vertical="center" wrapText="1"/>
    </xf>
    <xf numFmtId="0" fontId="42" fillId="3" borderId="1" xfId="189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right" vertical="center"/>
    </xf>
    <xf numFmtId="0" fontId="42" fillId="2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0" fontId="43" fillId="3" borderId="1" xfId="0" applyFont="1" applyFill="1" applyBorder="1" applyAlignment="1">
      <alignment horizontal="right" vertical="center"/>
    </xf>
    <xf numFmtId="0" fontId="42" fillId="2" borderId="1" xfId="0" applyFont="1" applyFill="1" applyBorder="1" applyAlignment="1">
      <alignment horizontal="center" vertical="center" wrapText="1"/>
    </xf>
    <xf numFmtId="3" fontId="43" fillId="26" borderId="18" xfId="0" applyNumberFormat="1" applyFont="1" applyFill="1" applyBorder="1" applyAlignment="1">
      <alignment horizontal="center" vertical="center"/>
    </xf>
    <xf numFmtId="3" fontId="42" fillId="3" borderId="1" xfId="81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/>
    </xf>
    <xf numFmtId="3" fontId="51" fillId="26" borderId="1" xfId="234" applyNumberFormat="1" applyFont="1" applyFill="1" applyBorder="1" applyAlignment="1">
      <alignment horizontal="center" vertical="center" wrapText="1"/>
    </xf>
    <xf numFmtId="49" fontId="41" fillId="3" borderId="1" xfId="94" applyNumberFormat="1" applyFont="1" applyFill="1" applyBorder="1" applyAlignment="1">
      <alignment horizontal="center" vertical="center" wrapText="1"/>
    </xf>
    <xf numFmtId="0" fontId="47" fillId="3" borderId="1" xfId="94" applyFont="1" applyFill="1" applyBorder="1" applyAlignment="1">
      <alignment horizontal="left" vertical="center" wrapText="1"/>
    </xf>
    <xf numFmtId="0" fontId="41" fillId="3" borderId="1" xfId="94" applyFont="1" applyFill="1" applyBorder="1" applyAlignment="1">
      <alignment horizontal="center" vertical="center" wrapText="1"/>
    </xf>
    <xf numFmtId="49" fontId="41" fillId="3" borderId="1" xfId="94" applyNumberFormat="1" applyFont="1" applyFill="1" applyBorder="1" applyAlignment="1">
      <alignment horizontal="center" vertical="center"/>
    </xf>
    <xf numFmtId="0" fontId="41" fillId="3" borderId="1" xfId="94" applyFont="1" applyFill="1" applyBorder="1" applyAlignment="1">
      <alignment horizontal="left" vertical="center" wrapText="1"/>
    </xf>
    <xf numFmtId="49" fontId="42" fillId="3" borderId="1" xfId="94" applyNumberFormat="1" applyFont="1" applyFill="1" applyBorder="1" applyAlignment="1">
      <alignment horizontal="center" vertical="center" wrapText="1"/>
    </xf>
    <xf numFmtId="0" fontId="42" fillId="3" borderId="1" xfId="94" applyFont="1" applyFill="1" applyBorder="1" applyAlignment="1">
      <alignment horizontal="left" vertical="center" wrapText="1"/>
    </xf>
    <xf numFmtId="49" fontId="41" fillId="3" borderId="1" xfId="45" applyNumberFormat="1" applyFont="1" applyFill="1" applyBorder="1" applyAlignment="1">
      <alignment horizontal="center" vertical="center" wrapText="1"/>
    </xf>
    <xf numFmtId="0" fontId="47" fillId="3" borderId="1" xfId="45" applyFont="1" applyFill="1" applyBorder="1" applyAlignment="1">
      <alignment horizontal="left" vertical="center" wrapText="1"/>
    </xf>
    <xf numFmtId="49" fontId="42" fillId="3" borderId="1" xfId="94" applyNumberFormat="1" applyFont="1" applyFill="1" applyBorder="1" applyAlignment="1">
      <alignment horizontal="center" vertical="center"/>
    </xf>
    <xf numFmtId="0" fontId="42" fillId="3" borderId="1" xfId="233" applyFont="1" applyFill="1" applyBorder="1" applyAlignment="1">
      <alignment horizontal="left" vertical="center" wrapText="1"/>
    </xf>
    <xf numFmtId="49" fontId="41" fillId="3" borderId="1" xfId="45" applyNumberFormat="1" applyFont="1" applyFill="1" applyBorder="1" applyAlignment="1">
      <alignment horizontal="center" vertical="center"/>
    </xf>
    <xf numFmtId="0" fontId="41" fillId="3" borderId="1" xfId="45" applyFont="1" applyFill="1" applyBorder="1" applyAlignment="1">
      <alignment horizontal="left" vertical="center" wrapText="1"/>
    </xf>
    <xf numFmtId="49" fontId="41" fillId="3" borderId="1" xfId="94" applyNumberFormat="1" applyFont="1" applyFill="1" applyBorder="1" applyAlignment="1">
      <alignment horizontal="left" vertical="center" wrapText="1"/>
    </xf>
    <xf numFmtId="49" fontId="53" fillId="3" borderId="1" xfId="94" applyNumberFormat="1" applyFont="1" applyFill="1" applyBorder="1" applyAlignment="1">
      <alignment horizontal="center" vertical="center"/>
    </xf>
    <xf numFmtId="0" fontId="53" fillId="3" borderId="1" xfId="94" applyFont="1" applyFill="1" applyBorder="1" applyAlignment="1">
      <alignment horizontal="left" vertical="center" wrapText="1"/>
    </xf>
    <xf numFmtId="3" fontId="44" fillId="3" borderId="1" xfId="233" applyNumberFormat="1" applyFont="1" applyFill="1" applyBorder="1" applyAlignment="1">
      <alignment horizontal="center" vertical="center"/>
    </xf>
    <xf numFmtId="3" fontId="46" fillId="3" borderId="1" xfId="5" applyNumberFormat="1" applyFont="1" applyFill="1" applyBorder="1" applyAlignment="1">
      <alignment horizontal="left" vertical="center" wrapText="1"/>
    </xf>
    <xf numFmtId="169" fontId="44" fillId="3" borderId="1" xfId="233" applyNumberFormat="1" applyFont="1" applyFill="1" applyBorder="1" applyAlignment="1">
      <alignment horizontal="center" vertical="center"/>
    </xf>
    <xf numFmtId="3" fontId="44" fillId="3" borderId="1" xfId="5" applyNumberFormat="1" applyFont="1" applyFill="1" applyBorder="1" applyAlignment="1">
      <alignment horizontal="left" vertical="center" wrapText="1"/>
    </xf>
    <xf numFmtId="0" fontId="42" fillId="3" borderId="1" xfId="5" applyFont="1" applyFill="1" applyBorder="1" applyAlignment="1">
      <alignment horizontal="center" vertical="center"/>
    </xf>
    <xf numFmtId="0" fontId="42" fillId="3" borderId="1" xfId="5" applyFont="1" applyFill="1" applyBorder="1" applyAlignment="1">
      <alignment horizontal="left" vertical="center"/>
    </xf>
    <xf numFmtId="0" fontId="43" fillId="3" borderId="0" xfId="0" applyFont="1" applyFill="1" applyAlignment="1">
      <alignment horizontal="right" vertical="center" wrapText="1"/>
    </xf>
    <xf numFmtId="3" fontId="41" fillId="3" borderId="1" xfId="94" applyNumberFormat="1" applyFont="1" applyFill="1" applyBorder="1" applyAlignment="1">
      <alignment horizontal="left" vertical="center" wrapText="1"/>
    </xf>
    <xf numFmtId="3" fontId="41" fillId="3" borderId="1" xfId="94" applyNumberFormat="1" applyFont="1" applyFill="1" applyBorder="1" applyAlignment="1">
      <alignment horizontal="right" vertical="center" wrapText="1"/>
    </xf>
    <xf numFmtId="3" fontId="42" fillId="3" borderId="1" xfId="94" applyNumberFormat="1" applyFont="1" applyFill="1" applyBorder="1" applyAlignment="1">
      <alignment horizontal="right" vertical="center" wrapText="1"/>
    </xf>
    <xf numFmtId="3" fontId="47" fillId="3" borderId="1" xfId="94" applyNumberFormat="1" applyFont="1" applyFill="1" applyBorder="1" applyAlignment="1">
      <alignment horizontal="right" vertical="center" wrapText="1"/>
    </xf>
    <xf numFmtId="3" fontId="41" fillId="3" borderId="1" xfId="45" applyNumberFormat="1" applyFont="1" applyFill="1" applyBorder="1" applyAlignment="1">
      <alignment horizontal="right" vertical="center" wrapText="1"/>
    </xf>
    <xf numFmtId="0" fontId="42" fillId="2" borderId="0" xfId="0" applyFont="1" applyFill="1" applyAlignment="1">
      <alignment vertical="center"/>
    </xf>
    <xf numFmtId="3" fontId="43" fillId="3" borderId="1" xfId="0" applyNumberFormat="1" applyFont="1" applyFill="1" applyBorder="1" applyAlignment="1">
      <alignment vertical="center"/>
    </xf>
    <xf numFmtId="3" fontId="42" fillId="3" borderId="1" xfId="0" applyNumberFormat="1" applyFont="1" applyFill="1" applyBorder="1" applyAlignment="1">
      <alignment vertical="center"/>
    </xf>
    <xf numFmtId="3" fontId="42" fillId="0" borderId="1" xfId="0" applyNumberFormat="1" applyFont="1" applyFill="1" applyBorder="1" applyAlignment="1">
      <alignment vertical="center"/>
    </xf>
    <xf numFmtId="3" fontId="42" fillId="2" borderId="1" xfId="0" applyNumberFormat="1" applyFont="1" applyFill="1" applyBorder="1" applyAlignment="1">
      <alignment vertical="center"/>
    </xf>
    <xf numFmtId="3" fontId="42" fillId="3" borderId="1" xfId="45" applyNumberFormat="1" applyFont="1" applyFill="1" applyBorder="1" applyAlignment="1">
      <alignment vertical="center"/>
    </xf>
    <xf numFmtId="3" fontId="41" fillId="3" borderId="1" xfId="94" applyNumberFormat="1" applyFont="1" applyFill="1" applyBorder="1" applyAlignment="1">
      <alignment vertical="center" wrapText="1"/>
    </xf>
    <xf numFmtId="0" fontId="42" fillId="2" borderId="1" xfId="0" applyFont="1" applyFill="1" applyBorder="1" applyAlignment="1">
      <alignment vertical="center"/>
    </xf>
    <xf numFmtId="3" fontId="42" fillId="2" borderId="0" xfId="0" applyNumberFormat="1" applyFont="1" applyFill="1" applyAlignment="1">
      <alignment vertical="center"/>
    </xf>
    <xf numFmtId="3" fontId="42" fillId="3" borderId="1" xfId="45" applyNumberFormat="1" applyFont="1" applyFill="1" applyBorder="1" applyAlignment="1">
      <alignment horizontal="center" vertical="center"/>
    </xf>
    <xf numFmtId="3" fontId="44" fillId="3" borderId="0" xfId="0" applyNumberFormat="1" applyFont="1" applyFill="1" applyBorder="1" applyAlignment="1">
      <alignment horizontal="center" vertical="center" wrapText="1"/>
    </xf>
    <xf numFmtId="3" fontId="42" fillId="3" borderId="0" xfId="0" applyNumberFormat="1" applyFont="1" applyFill="1" applyBorder="1" applyAlignment="1">
      <alignment horizontal="right" vertical="center"/>
    </xf>
    <xf numFmtId="3" fontId="48" fillId="3" borderId="1" xfId="0" applyNumberFormat="1" applyFont="1" applyFill="1" applyBorder="1" applyAlignment="1">
      <alignment horizontal="center" vertical="center" wrapText="1"/>
    </xf>
    <xf numFmtId="3" fontId="43" fillId="3" borderId="0" xfId="0" applyNumberFormat="1" applyFont="1" applyFill="1" applyBorder="1" applyAlignment="1">
      <alignment horizontal="right" vertical="center"/>
    </xf>
    <xf numFmtId="3" fontId="50" fillId="3" borderId="14" xfId="234" applyNumberFormat="1" applyFont="1" applyFill="1" applyBorder="1" applyAlignment="1">
      <alignment horizontal="center" vertical="center" wrapText="1"/>
    </xf>
    <xf numFmtId="3" fontId="50" fillId="3" borderId="1" xfId="234" applyNumberFormat="1" applyFont="1" applyFill="1" applyBorder="1" applyAlignment="1">
      <alignment horizontal="center" vertical="center" wrapText="1"/>
    </xf>
    <xf numFmtId="3" fontId="42" fillId="3" borderId="1" xfId="2" applyNumberFormat="1" applyFont="1" applyFill="1" applyBorder="1" applyAlignment="1">
      <alignment horizontal="center" vertical="center"/>
    </xf>
    <xf numFmtId="3" fontId="42" fillId="3" borderId="1" xfId="45" applyNumberFormat="1" applyFont="1" applyFill="1" applyBorder="1" applyAlignment="1">
      <alignment horizontal="center" vertical="center"/>
    </xf>
    <xf numFmtId="3" fontId="41" fillId="3" borderId="1" xfId="94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2" fillId="3" borderId="1" xfId="45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vertical="center" wrapText="1"/>
    </xf>
    <xf numFmtId="0" fontId="43" fillId="26" borderId="1" xfId="0" applyFont="1" applyFill="1" applyBorder="1" applyAlignment="1">
      <alignment horizontal="center" vertical="center"/>
    </xf>
    <xf numFmtId="4" fontId="44" fillId="2" borderId="16" xfId="0" applyNumberFormat="1" applyFont="1" applyFill="1" applyBorder="1" applyAlignment="1">
      <alignment horizontal="center" vertical="center" wrapText="1"/>
    </xf>
    <xf numFmtId="4" fontId="44" fillId="2" borderId="13" xfId="0" applyNumberFormat="1" applyFont="1" applyFill="1" applyBorder="1" applyAlignment="1">
      <alignment horizontal="center" vertical="center" wrapText="1"/>
    </xf>
    <xf numFmtId="4" fontId="44" fillId="2" borderId="14" xfId="0" applyNumberFormat="1" applyFont="1" applyFill="1" applyBorder="1" applyAlignment="1">
      <alignment horizontal="center" vertical="center" wrapText="1"/>
    </xf>
    <xf numFmtId="0" fontId="42" fillId="3" borderId="12" xfId="0" applyFont="1" applyFill="1" applyBorder="1" applyAlignment="1">
      <alignment horizontal="center" vertical="center"/>
    </xf>
    <xf numFmtId="0" fontId="42" fillId="3" borderId="13" xfId="0" applyFont="1" applyFill="1" applyBorder="1" applyAlignment="1">
      <alignment horizontal="center" vertical="center"/>
    </xf>
    <xf numFmtId="0" fontId="42" fillId="3" borderId="14" xfId="0" applyFont="1" applyFill="1" applyBorder="1" applyAlignment="1">
      <alignment horizontal="center" vertical="center"/>
    </xf>
    <xf numFmtId="49" fontId="42" fillId="3" borderId="12" xfId="2" applyNumberFormat="1" applyFont="1" applyFill="1" applyBorder="1" applyAlignment="1">
      <alignment horizontal="center" vertical="center"/>
    </xf>
    <xf numFmtId="49" fontId="42" fillId="3" borderId="13" xfId="2" applyNumberFormat="1" applyFont="1" applyFill="1" applyBorder="1" applyAlignment="1">
      <alignment horizontal="center" vertical="center"/>
    </xf>
    <xf numFmtId="49" fontId="42" fillId="3" borderId="14" xfId="2" applyNumberFormat="1" applyFont="1" applyFill="1" applyBorder="1" applyAlignment="1">
      <alignment horizontal="center" vertical="center"/>
    </xf>
    <xf numFmtId="3" fontId="44" fillId="3" borderId="20" xfId="0" applyNumberFormat="1" applyFont="1" applyFill="1" applyBorder="1" applyAlignment="1">
      <alignment horizontal="center" vertical="center" wrapText="1"/>
    </xf>
    <xf numFmtId="3" fontId="44" fillId="3" borderId="21" xfId="0" applyNumberFormat="1" applyFont="1" applyFill="1" applyBorder="1" applyAlignment="1">
      <alignment horizontal="center" vertical="center" wrapText="1"/>
    </xf>
    <xf numFmtId="3" fontId="44" fillId="3" borderId="22" xfId="0" applyNumberFormat="1" applyFont="1" applyFill="1" applyBorder="1" applyAlignment="1">
      <alignment horizontal="center" vertical="center" wrapText="1"/>
    </xf>
    <xf numFmtId="3" fontId="44" fillId="3" borderId="23" xfId="0" applyNumberFormat="1" applyFont="1" applyFill="1" applyBorder="1" applyAlignment="1">
      <alignment horizontal="center" vertical="center" wrapText="1"/>
    </xf>
    <xf numFmtId="3" fontId="44" fillId="3" borderId="24" xfId="0" applyNumberFormat="1" applyFont="1" applyFill="1" applyBorder="1" applyAlignment="1">
      <alignment horizontal="center" vertical="center" wrapText="1"/>
    </xf>
    <xf numFmtId="3" fontId="44" fillId="3" borderId="25" xfId="0" applyNumberFormat="1" applyFont="1" applyFill="1" applyBorder="1" applyAlignment="1">
      <alignment horizontal="center" vertical="center" wrapText="1"/>
    </xf>
    <xf numFmtId="0" fontId="45" fillId="3" borderId="0" xfId="0" applyNumberFormat="1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 wrapText="1"/>
    </xf>
    <xf numFmtId="3" fontId="44" fillId="3" borderId="18" xfId="0" applyNumberFormat="1" applyFont="1" applyFill="1" applyBorder="1" applyAlignment="1">
      <alignment horizontal="center" vertical="center" wrapText="1"/>
    </xf>
    <xf numFmtId="0" fontId="42" fillId="2" borderId="16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3" fontId="44" fillId="3" borderId="16" xfId="0" applyNumberFormat="1" applyFont="1" applyFill="1" applyBorder="1" applyAlignment="1">
      <alignment horizontal="center" vertical="center" wrapText="1"/>
    </xf>
    <xf numFmtId="3" fontId="44" fillId="3" borderId="13" xfId="0" applyNumberFormat="1" applyFont="1" applyFill="1" applyBorder="1" applyAlignment="1">
      <alignment horizontal="center" vertical="center" wrapText="1"/>
    </xf>
    <xf numFmtId="3" fontId="44" fillId="3" borderId="14" xfId="0" applyNumberFormat="1" applyFont="1" applyFill="1" applyBorder="1" applyAlignment="1">
      <alignment horizontal="center" vertical="center" wrapText="1"/>
    </xf>
    <xf numFmtId="3" fontId="44" fillId="3" borderId="1" xfId="0" applyNumberFormat="1" applyFont="1" applyFill="1" applyBorder="1" applyAlignment="1">
      <alignment horizontal="center" vertical="center" wrapText="1"/>
    </xf>
    <xf numFmtId="49" fontId="42" fillId="3" borderId="16" xfId="2" applyNumberFormat="1" applyFont="1" applyFill="1" applyBorder="1" applyAlignment="1">
      <alignment horizontal="center" vertical="center"/>
    </xf>
    <xf numFmtId="0" fontId="42" fillId="3" borderId="18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3" fontId="43" fillId="26" borderId="1" xfId="0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5" fillId="3" borderId="0" xfId="45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 wrapText="1"/>
    </xf>
    <xf numFmtId="3" fontId="42" fillId="3" borderId="16" xfId="45" applyNumberFormat="1" applyFont="1" applyFill="1" applyBorder="1" applyAlignment="1">
      <alignment horizontal="center" vertical="center" wrapText="1"/>
    </xf>
    <xf numFmtId="3" fontId="42" fillId="3" borderId="14" xfId="45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45" fillId="3" borderId="0" xfId="0" applyNumberFormat="1" applyFont="1" applyFill="1" applyBorder="1" applyAlignment="1">
      <alignment horizontal="center" vertical="center" wrapText="1"/>
    </xf>
    <xf numFmtId="4" fontId="41" fillId="3" borderId="16" xfId="0" applyNumberFormat="1" applyFont="1" applyFill="1" applyBorder="1" applyAlignment="1">
      <alignment horizontal="center" vertical="center" wrapText="1"/>
    </xf>
    <xf numFmtId="4" fontId="41" fillId="3" borderId="13" xfId="0" applyNumberFormat="1" applyFont="1" applyFill="1" applyBorder="1" applyAlignment="1">
      <alignment horizontal="center" vertical="center" wrapText="1"/>
    </xf>
    <xf numFmtId="4" fontId="41" fillId="3" borderId="14" xfId="0" applyNumberFormat="1" applyFont="1" applyFill="1" applyBorder="1" applyAlignment="1">
      <alignment horizontal="center" vertical="center" wrapText="1"/>
    </xf>
    <xf numFmtId="4" fontId="41" fillId="3" borderId="18" xfId="0" applyNumberFormat="1" applyFont="1" applyFill="1" applyBorder="1" applyAlignment="1">
      <alignment horizontal="center" vertical="center" wrapText="1"/>
    </xf>
    <xf numFmtId="3" fontId="42" fillId="3" borderId="19" xfId="81" applyNumberFormat="1" applyFont="1" applyFill="1" applyBorder="1" applyAlignment="1">
      <alignment horizontal="center" vertical="center" wrapText="1"/>
    </xf>
    <xf numFmtId="3" fontId="42" fillId="3" borderId="26" xfId="81" applyNumberFormat="1" applyFont="1" applyFill="1" applyBorder="1" applyAlignment="1">
      <alignment horizontal="center" vertical="center" wrapText="1"/>
    </xf>
    <xf numFmtId="3" fontId="50" fillId="3" borderId="13" xfId="237" applyNumberFormat="1" applyFont="1" applyFill="1" applyBorder="1" applyAlignment="1">
      <alignment horizontal="center" vertical="center" wrapText="1"/>
    </xf>
    <xf numFmtId="3" fontId="50" fillId="3" borderId="14" xfId="237" applyNumberFormat="1" applyFont="1" applyFill="1" applyBorder="1" applyAlignment="1">
      <alignment horizontal="center" vertical="center" wrapText="1"/>
    </xf>
    <xf numFmtId="3" fontId="50" fillId="3" borderId="16" xfId="234" applyNumberFormat="1" applyFont="1" applyFill="1" applyBorder="1" applyAlignment="1">
      <alignment horizontal="center" vertical="center" wrapText="1"/>
    </xf>
    <xf numFmtId="3" fontId="50" fillId="3" borderId="14" xfId="234" applyNumberFormat="1" applyFont="1" applyFill="1" applyBorder="1" applyAlignment="1">
      <alignment horizontal="center" vertical="center" wrapText="1"/>
    </xf>
    <xf numFmtId="0" fontId="49" fillId="3" borderId="0" xfId="45" applyNumberFormat="1" applyFont="1" applyFill="1" applyBorder="1" applyAlignment="1">
      <alignment horizontal="center" vertical="center" wrapText="1"/>
    </xf>
    <xf numFmtId="3" fontId="50" fillId="3" borderId="1" xfId="234" applyNumberFormat="1" applyFont="1" applyFill="1" applyBorder="1" applyAlignment="1">
      <alignment horizontal="center" vertical="center" wrapText="1"/>
    </xf>
    <xf numFmtId="0" fontId="42" fillId="3" borderId="1" xfId="45" applyFont="1" applyFill="1" applyBorder="1" applyAlignment="1">
      <alignment horizontal="center" vertical="center" wrapText="1"/>
    </xf>
    <xf numFmtId="3" fontId="50" fillId="3" borderId="25" xfId="234" applyNumberFormat="1" applyFont="1" applyFill="1" applyBorder="1" applyAlignment="1">
      <alignment horizontal="center" vertical="center" wrapText="1"/>
    </xf>
    <xf numFmtId="3" fontId="50" fillId="3" borderId="13" xfId="234" applyNumberFormat="1" applyFont="1" applyFill="1" applyBorder="1" applyAlignment="1">
      <alignment horizontal="center" vertical="center" wrapText="1"/>
    </xf>
    <xf numFmtId="49" fontId="41" fillId="3" borderId="16" xfId="94" applyNumberFormat="1" applyFont="1" applyFill="1" applyBorder="1" applyAlignment="1">
      <alignment horizontal="center" vertical="center"/>
    </xf>
    <xf numFmtId="49" fontId="41" fillId="3" borderId="13" xfId="94" applyNumberFormat="1" applyFont="1" applyFill="1" applyBorder="1" applyAlignment="1">
      <alignment horizontal="center" vertical="center"/>
    </xf>
    <xf numFmtId="49" fontId="41" fillId="3" borderId="14" xfId="94" applyNumberFormat="1" applyFont="1" applyFill="1" applyBorder="1" applyAlignment="1">
      <alignment horizontal="center" vertical="center"/>
    </xf>
    <xf numFmtId="3" fontId="50" fillId="3" borderId="19" xfId="234" applyNumberFormat="1" applyFont="1" applyFill="1" applyBorder="1" applyAlignment="1">
      <alignment horizontal="center" vertical="center" wrapText="1"/>
    </xf>
    <xf numFmtId="3" fontId="50" fillId="3" borderId="17" xfId="234" applyNumberFormat="1" applyFont="1" applyFill="1" applyBorder="1" applyAlignment="1">
      <alignment horizontal="center" vertical="center" wrapText="1"/>
    </xf>
    <xf numFmtId="3" fontId="50" fillId="3" borderId="26" xfId="234" applyNumberFormat="1" applyFont="1" applyFill="1" applyBorder="1" applyAlignment="1">
      <alignment horizontal="center" vertical="center" wrapText="1"/>
    </xf>
    <xf numFmtId="0" fontId="43" fillId="26" borderId="1" xfId="45" applyFont="1" applyFill="1" applyBorder="1" applyAlignment="1">
      <alignment horizontal="center" vertical="center"/>
    </xf>
    <xf numFmtId="4" fontId="43" fillId="26" borderId="19" xfId="45" applyNumberFormat="1" applyFont="1" applyFill="1" applyBorder="1" applyAlignment="1">
      <alignment horizontal="center" vertical="center" wrapText="1"/>
    </xf>
    <xf numFmtId="4" fontId="43" fillId="26" borderId="17" xfId="45" applyNumberFormat="1" applyFont="1" applyFill="1" applyBorder="1" applyAlignment="1">
      <alignment horizontal="center" vertical="center" wrapText="1"/>
    </xf>
    <xf numFmtId="4" fontId="43" fillId="26" borderId="26" xfId="45" applyNumberFormat="1" applyFont="1" applyFill="1" applyBorder="1" applyAlignment="1">
      <alignment horizontal="center" vertical="center" wrapText="1"/>
    </xf>
    <xf numFmtId="3" fontId="42" fillId="3" borderId="16" xfId="0" applyNumberFormat="1" applyFont="1" applyFill="1" applyBorder="1" applyAlignment="1">
      <alignment horizontal="center" vertical="center" wrapText="1"/>
    </xf>
    <xf numFmtId="3" fontId="42" fillId="3" borderId="13" xfId="0" applyNumberFormat="1" applyFont="1" applyFill="1" applyBorder="1" applyAlignment="1">
      <alignment horizontal="center" vertical="center" wrapText="1"/>
    </xf>
    <xf numFmtId="3" fontId="42" fillId="3" borderId="14" xfId="0" applyNumberFormat="1" applyFont="1" applyFill="1" applyBorder="1" applyAlignment="1">
      <alignment horizontal="center" vertical="center" wrapText="1"/>
    </xf>
    <xf numFmtId="3" fontId="42" fillId="3" borderId="18" xfId="0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center" vertical="center" wrapText="1"/>
    </xf>
    <xf numFmtId="0" fontId="48" fillId="2" borderId="16" xfId="81" applyFont="1" applyFill="1" applyBorder="1" applyAlignment="1">
      <alignment horizontal="center" vertical="center" wrapText="1"/>
    </xf>
    <xf numFmtId="0" fontId="48" fillId="2" borderId="13" xfId="81" applyFont="1" applyFill="1" applyBorder="1" applyAlignment="1">
      <alignment horizontal="center" vertical="center" wrapText="1"/>
    </xf>
    <xf numFmtId="0" fontId="48" fillId="2" borderId="14" xfId="81" applyFont="1" applyFill="1" applyBorder="1" applyAlignment="1">
      <alignment horizontal="center" vertical="center" wrapText="1"/>
    </xf>
    <xf numFmtId="3" fontId="42" fillId="0" borderId="18" xfId="0" applyNumberFormat="1" applyFont="1" applyFill="1" applyBorder="1" applyAlignment="1">
      <alignment horizontal="center" vertical="center" wrapText="1"/>
    </xf>
    <xf numFmtId="3" fontId="42" fillId="0" borderId="16" xfId="0" applyNumberFormat="1" applyFont="1" applyFill="1" applyBorder="1" applyAlignment="1">
      <alignment horizontal="center" vertical="center"/>
    </xf>
    <xf numFmtId="3" fontId="42" fillId="0" borderId="13" xfId="0" applyNumberFormat="1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/>
    </xf>
    <xf numFmtId="0" fontId="42" fillId="2" borderId="19" xfId="0" applyFont="1" applyFill="1" applyBorder="1" applyAlignment="1">
      <alignment horizontal="center" vertical="center"/>
    </xf>
    <xf numFmtId="0" fontId="42" fillId="2" borderId="26" xfId="0" applyFont="1" applyFill="1" applyBorder="1" applyAlignment="1">
      <alignment horizontal="center" vertical="center"/>
    </xf>
    <xf numFmtId="3" fontId="42" fillId="3" borderId="16" xfId="0" applyNumberFormat="1" applyFont="1" applyFill="1" applyBorder="1" applyAlignment="1">
      <alignment horizontal="center" vertical="center"/>
    </xf>
    <xf numFmtId="3" fontId="42" fillId="3" borderId="13" xfId="0" applyNumberFormat="1" applyFont="1" applyFill="1" applyBorder="1" applyAlignment="1">
      <alignment horizontal="center" vertical="center"/>
    </xf>
    <xf numFmtId="3" fontId="42" fillId="3" borderId="14" xfId="0" applyNumberFormat="1" applyFont="1" applyFill="1" applyBorder="1" applyAlignment="1">
      <alignment horizontal="center" vertical="center"/>
    </xf>
    <xf numFmtId="3" fontId="48" fillId="3" borderId="2" xfId="0" applyNumberFormat="1" applyFont="1" applyFill="1" applyBorder="1" applyAlignment="1">
      <alignment horizontal="center" vertical="center" wrapText="1"/>
    </xf>
    <xf numFmtId="3" fontId="48" fillId="3" borderId="17" xfId="0" applyNumberFormat="1" applyFont="1" applyFill="1" applyBorder="1" applyAlignment="1">
      <alignment horizontal="center" vertical="center" wrapText="1"/>
    </xf>
    <xf numFmtId="3" fontId="48" fillId="3" borderId="15" xfId="0" applyNumberFormat="1" applyFont="1" applyFill="1" applyBorder="1" applyAlignment="1">
      <alignment horizontal="center" vertical="center" wrapText="1"/>
    </xf>
    <xf numFmtId="3" fontId="48" fillId="3" borderId="16" xfId="0" applyNumberFormat="1" applyFont="1" applyFill="1" applyBorder="1" applyAlignment="1">
      <alignment horizontal="center" vertical="center" wrapText="1"/>
    </xf>
    <xf numFmtId="3" fontId="48" fillId="3" borderId="13" xfId="0" applyNumberFormat="1" applyFont="1" applyFill="1" applyBorder="1" applyAlignment="1">
      <alignment horizontal="center" vertical="center" wrapText="1"/>
    </xf>
    <xf numFmtId="3" fontId="48" fillId="3" borderId="14" xfId="0" applyNumberFormat="1" applyFont="1" applyFill="1" applyBorder="1" applyAlignment="1">
      <alignment horizontal="center" vertical="center" wrapText="1"/>
    </xf>
    <xf numFmtId="4" fontId="42" fillId="3" borderId="1" xfId="0" applyNumberFormat="1" applyFont="1" applyFill="1" applyBorder="1" applyAlignment="1">
      <alignment vertical="center" wrapText="1"/>
    </xf>
    <xf numFmtId="4" fontId="42" fillId="3" borderId="19" xfId="45" applyNumberFormat="1" applyFont="1" applyFill="1" applyBorder="1" applyAlignment="1">
      <alignment horizontal="center" vertical="center" wrapText="1"/>
    </xf>
    <xf numFmtId="4" fontId="42" fillId="3" borderId="17" xfId="45" applyNumberFormat="1" applyFont="1" applyFill="1" applyBorder="1" applyAlignment="1">
      <alignment horizontal="center" vertical="center" wrapText="1"/>
    </xf>
    <xf numFmtId="4" fontId="42" fillId="3" borderId="26" xfId="45" applyNumberFormat="1" applyFont="1" applyFill="1" applyBorder="1" applyAlignment="1">
      <alignment horizontal="center" vertical="center" wrapText="1"/>
    </xf>
  </cellXfs>
  <cellStyles count="238">
    <cellStyle name="20% - Accent1" xfId="99" xr:uid="{00000000-0005-0000-0000-000000000000}"/>
    <cellStyle name="20% - Accent2" xfId="100" xr:uid="{00000000-0005-0000-0000-000001000000}"/>
    <cellStyle name="20% - Accent3" xfId="101" xr:uid="{00000000-0005-0000-0000-000002000000}"/>
    <cellStyle name="20% - Accent4" xfId="102" xr:uid="{00000000-0005-0000-0000-000003000000}"/>
    <cellStyle name="20% - Accent5" xfId="103" xr:uid="{00000000-0005-0000-0000-000004000000}"/>
    <cellStyle name="20% - Accent6" xfId="104" xr:uid="{00000000-0005-0000-0000-000005000000}"/>
    <cellStyle name="20% - Акцент1 2" xfId="105" xr:uid="{00000000-0005-0000-0000-000006000000}"/>
    <cellStyle name="20% - Акцент2 2" xfId="106" xr:uid="{00000000-0005-0000-0000-000007000000}"/>
    <cellStyle name="20% - Акцент3 2" xfId="107" xr:uid="{00000000-0005-0000-0000-000008000000}"/>
    <cellStyle name="20% - Акцент4 2" xfId="108" xr:uid="{00000000-0005-0000-0000-000009000000}"/>
    <cellStyle name="20% - Акцент5 2" xfId="109" xr:uid="{00000000-0005-0000-0000-00000A000000}"/>
    <cellStyle name="20% - Акцент6 2" xfId="110" xr:uid="{00000000-0005-0000-0000-00000B000000}"/>
    <cellStyle name="40% - Accent1" xfId="111" xr:uid="{00000000-0005-0000-0000-00000C000000}"/>
    <cellStyle name="40% - Accent2" xfId="112" xr:uid="{00000000-0005-0000-0000-00000D000000}"/>
    <cellStyle name="40% - Accent3" xfId="113" xr:uid="{00000000-0005-0000-0000-00000E000000}"/>
    <cellStyle name="40% - Accent4" xfId="114" xr:uid="{00000000-0005-0000-0000-00000F000000}"/>
    <cellStyle name="40% - Accent5" xfId="115" xr:uid="{00000000-0005-0000-0000-000010000000}"/>
    <cellStyle name="40% - Accent6" xfId="116" xr:uid="{00000000-0005-0000-0000-000011000000}"/>
    <cellStyle name="40% - Акцент1 2" xfId="117" xr:uid="{00000000-0005-0000-0000-000012000000}"/>
    <cellStyle name="40% - Акцент2 2" xfId="118" xr:uid="{00000000-0005-0000-0000-000013000000}"/>
    <cellStyle name="40% - Акцент3 2" xfId="119" xr:uid="{00000000-0005-0000-0000-000014000000}"/>
    <cellStyle name="40% - Акцент4 2" xfId="120" xr:uid="{00000000-0005-0000-0000-000015000000}"/>
    <cellStyle name="40% - Акцент5 2" xfId="121" xr:uid="{00000000-0005-0000-0000-000016000000}"/>
    <cellStyle name="40% - Акцент6 2" xfId="122" xr:uid="{00000000-0005-0000-0000-000017000000}"/>
    <cellStyle name="60% - Accent1" xfId="123" xr:uid="{00000000-0005-0000-0000-000018000000}"/>
    <cellStyle name="60% - Accent2" xfId="124" xr:uid="{00000000-0005-0000-0000-000019000000}"/>
    <cellStyle name="60% - Accent3" xfId="125" xr:uid="{00000000-0005-0000-0000-00001A000000}"/>
    <cellStyle name="60% - Accent4" xfId="126" xr:uid="{00000000-0005-0000-0000-00001B000000}"/>
    <cellStyle name="60% - Accent5" xfId="127" xr:uid="{00000000-0005-0000-0000-00001C000000}"/>
    <cellStyle name="60% - Accent6" xfId="128" xr:uid="{00000000-0005-0000-0000-00001D000000}"/>
    <cellStyle name="60% - Акцент1 2" xfId="129" xr:uid="{00000000-0005-0000-0000-00001E000000}"/>
    <cellStyle name="60% - Акцент2 2" xfId="130" xr:uid="{00000000-0005-0000-0000-00001F000000}"/>
    <cellStyle name="60% - Акцент3 2" xfId="131" xr:uid="{00000000-0005-0000-0000-000020000000}"/>
    <cellStyle name="60% - Акцент4 2" xfId="132" xr:uid="{00000000-0005-0000-0000-000021000000}"/>
    <cellStyle name="60% - Акцент5 2" xfId="133" xr:uid="{00000000-0005-0000-0000-000022000000}"/>
    <cellStyle name="60% - Акцент6 2" xfId="134" xr:uid="{00000000-0005-0000-0000-000023000000}"/>
    <cellStyle name="Accent1" xfId="135" xr:uid="{00000000-0005-0000-0000-000024000000}"/>
    <cellStyle name="Accent2" xfId="136" xr:uid="{00000000-0005-0000-0000-000025000000}"/>
    <cellStyle name="Accent3" xfId="137" xr:uid="{00000000-0005-0000-0000-000026000000}"/>
    <cellStyle name="Accent4" xfId="138" xr:uid="{00000000-0005-0000-0000-000027000000}"/>
    <cellStyle name="Accent5" xfId="139" xr:uid="{00000000-0005-0000-0000-000028000000}"/>
    <cellStyle name="Accent6" xfId="140" xr:uid="{00000000-0005-0000-0000-000029000000}"/>
    <cellStyle name="Bad" xfId="141" xr:uid="{00000000-0005-0000-0000-00002A000000}"/>
    <cellStyle name="Calculation" xfId="142" xr:uid="{00000000-0005-0000-0000-00002B000000}"/>
    <cellStyle name="Check Cell" xfId="143" xr:uid="{00000000-0005-0000-0000-00002C000000}"/>
    <cellStyle name="Excel Built-in Normal" xfId="4" xr:uid="{00000000-0005-0000-0000-00002D000000}"/>
    <cellStyle name="Excel Built-in Normal 2" xfId="144" xr:uid="{00000000-0005-0000-0000-00002E000000}"/>
    <cellStyle name="Excel Built-in Normal 3" xfId="145" xr:uid="{00000000-0005-0000-0000-00002F000000}"/>
    <cellStyle name="Excel Built-in Normal 4" xfId="146" xr:uid="{00000000-0005-0000-0000-000030000000}"/>
    <cellStyle name="Excel Built-in Обычный 2" xfId="147" xr:uid="{00000000-0005-0000-0000-000031000000}"/>
    <cellStyle name="Excel Built-in Обычный_КОЙКИ - ПЛАН 2005год" xfId="148" xr:uid="{00000000-0005-0000-0000-000032000000}"/>
    <cellStyle name="Explanatory Text" xfId="149" xr:uid="{00000000-0005-0000-0000-000033000000}"/>
    <cellStyle name="Good" xfId="150" xr:uid="{00000000-0005-0000-0000-000034000000}"/>
    <cellStyle name="Heading" xfId="151" xr:uid="{00000000-0005-0000-0000-000035000000}"/>
    <cellStyle name="Heading 1" xfId="152" xr:uid="{00000000-0005-0000-0000-000036000000}"/>
    <cellStyle name="Heading 2" xfId="153" xr:uid="{00000000-0005-0000-0000-000037000000}"/>
    <cellStyle name="Heading 3" xfId="154" xr:uid="{00000000-0005-0000-0000-000038000000}"/>
    <cellStyle name="Heading 4" xfId="155" xr:uid="{00000000-0005-0000-0000-000039000000}"/>
    <cellStyle name="Heading1" xfId="156" xr:uid="{00000000-0005-0000-0000-00003A000000}"/>
    <cellStyle name="Input" xfId="157" xr:uid="{00000000-0005-0000-0000-00003B000000}"/>
    <cellStyle name="Linked Cell" xfId="158" xr:uid="{00000000-0005-0000-0000-00003C000000}"/>
    <cellStyle name="Neutral" xfId="159" xr:uid="{00000000-0005-0000-0000-00003D000000}"/>
    <cellStyle name="Normal_Book1" xfId="1" xr:uid="{00000000-0005-0000-0000-00003E000000}"/>
    <cellStyle name="Note" xfId="160" xr:uid="{00000000-0005-0000-0000-00003F000000}"/>
    <cellStyle name="Output" xfId="161" xr:uid="{00000000-0005-0000-0000-000040000000}"/>
    <cellStyle name="Result" xfId="162" xr:uid="{00000000-0005-0000-0000-000041000000}"/>
    <cellStyle name="Result2" xfId="163" xr:uid="{00000000-0005-0000-0000-000042000000}"/>
    <cellStyle name="Title" xfId="164" xr:uid="{00000000-0005-0000-0000-000043000000}"/>
    <cellStyle name="Total" xfId="165" xr:uid="{00000000-0005-0000-0000-000044000000}"/>
    <cellStyle name="Warning Text" xfId="166" xr:uid="{00000000-0005-0000-0000-000045000000}"/>
    <cellStyle name="Акцент1 2" xfId="167" xr:uid="{00000000-0005-0000-0000-000046000000}"/>
    <cellStyle name="Акцент2 2" xfId="168" xr:uid="{00000000-0005-0000-0000-000047000000}"/>
    <cellStyle name="Акцент3 2" xfId="169" xr:uid="{00000000-0005-0000-0000-000048000000}"/>
    <cellStyle name="Акцент4 2" xfId="170" xr:uid="{00000000-0005-0000-0000-000049000000}"/>
    <cellStyle name="Акцент5 2" xfId="171" xr:uid="{00000000-0005-0000-0000-00004A000000}"/>
    <cellStyle name="Акцент6 2" xfId="172" xr:uid="{00000000-0005-0000-0000-00004B000000}"/>
    <cellStyle name="Ввод  2" xfId="173" xr:uid="{00000000-0005-0000-0000-00004C000000}"/>
    <cellStyle name="Вывод 2" xfId="174" xr:uid="{00000000-0005-0000-0000-00004D000000}"/>
    <cellStyle name="Вычисление 2" xfId="175" xr:uid="{00000000-0005-0000-0000-00004E000000}"/>
    <cellStyle name="Заголовок 1 2" xfId="176" xr:uid="{00000000-0005-0000-0000-00004F000000}"/>
    <cellStyle name="Заголовок 2 2" xfId="177" xr:uid="{00000000-0005-0000-0000-000050000000}"/>
    <cellStyle name="Заголовок 3 2" xfId="178" xr:uid="{00000000-0005-0000-0000-000051000000}"/>
    <cellStyle name="Заголовок 4 2" xfId="179" xr:uid="{00000000-0005-0000-0000-000052000000}"/>
    <cellStyle name="Итог 2" xfId="180" xr:uid="{00000000-0005-0000-0000-000053000000}"/>
    <cellStyle name="Контрольная ячейка 2" xfId="181" xr:uid="{00000000-0005-0000-0000-000054000000}"/>
    <cellStyle name="Название 2" xfId="182" xr:uid="{00000000-0005-0000-0000-000055000000}"/>
    <cellStyle name="Нейтральный 2" xfId="183" xr:uid="{00000000-0005-0000-0000-000056000000}"/>
    <cellStyle name="Обычный" xfId="0" builtinId="0"/>
    <cellStyle name="Обычный 10" xfId="184" xr:uid="{00000000-0005-0000-0000-000058000000}"/>
    <cellStyle name="Обычный 100" xfId="5" xr:uid="{00000000-0005-0000-0000-000059000000}"/>
    <cellStyle name="Обычный 101" xfId="6" xr:uid="{00000000-0005-0000-0000-00005A000000}"/>
    <cellStyle name="Обычный 102" xfId="7" xr:uid="{00000000-0005-0000-0000-00005B000000}"/>
    <cellStyle name="Обычный 103" xfId="8" xr:uid="{00000000-0005-0000-0000-00005C000000}"/>
    <cellStyle name="Обычный 104" xfId="9" xr:uid="{00000000-0005-0000-0000-00005D000000}"/>
    <cellStyle name="Обычный 105" xfId="10" xr:uid="{00000000-0005-0000-0000-00005E000000}"/>
    <cellStyle name="Обычный 106" xfId="11" xr:uid="{00000000-0005-0000-0000-00005F000000}"/>
    <cellStyle name="Обычный 107" xfId="12" xr:uid="{00000000-0005-0000-0000-000060000000}"/>
    <cellStyle name="Обычный 108" xfId="13" xr:uid="{00000000-0005-0000-0000-000061000000}"/>
    <cellStyle name="Обычный 109" xfId="14" xr:uid="{00000000-0005-0000-0000-000062000000}"/>
    <cellStyle name="Обычный 11" xfId="185" xr:uid="{00000000-0005-0000-0000-000063000000}"/>
    <cellStyle name="Обычный 110" xfId="15" xr:uid="{00000000-0005-0000-0000-000064000000}"/>
    <cellStyle name="Обычный 111" xfId="16" xr:uid="{00000000-0005-0000-0000-000065000000}"/>
    <cellStyle name="Обычный 112" xfId="17" xr:uid="{00000000-0005-0000-0000-000066000000}"/>
    <cellStyle name="Обычный 113" xfId="18" xr:uid="{00000000-0005-0000-0000-000067000000}"/>
    <cellStyle name="Обычный 114" xfId="19" xr:uid="{00000000-0005-0000-0000-000068000000}"/>
    <cellStyle name="Обычный 115" xfId="20" xr:uid="{00000000-0005-0000-0000-000069000000}"/>
    <cellStyle name="Обычный 116" xfId="21" xr:uid="{00000000-0005-0000-0000-00006A000000}"/>
    <cellStyle name="Обычный 117" xfId="22" xr:uid="{00000000-0005-0000-0000-00006B000000}"/>
    <cellStyle name="Обычный 118" xfId="23" xr:uid="{00000000-0005-0000-0000-00006C000000}"/>
    <cellStyle name="Обычный 119" xfId="24" xr:uid="{00000000-0005-0000-0000-00006D000000}"/>
    <cellStyle name="Обычный 12" xfId="186" xr:uid="{00000000-0005-0000-0000-00006E000000}"/>
    <cellStyle name="Обычный 120" xfId="25" xr:uid="{00000000-0005-0000-0000-00006F000000}"/>
    <cellStyle name="Обычный 121" xfId="26" xr:uid="{00000000-0005-0000-0000-000070000000}"/>
    <cellStyle name="Обычный 122" xfId="27" xr:uid="{00000000-0005-0000-0000-000071000000}"/>
    <cellStyle name="Обычный 123" xfId="28" xr:uid="{00000000-0005-0000-0000-000072000000}"/>
    <cellStyle name="Обычный 124" xfId="29" xr:uid="{00000000-0005-0000-0000-000073000000}"/>
    <cellStyle name="Обычный 125" xfId="30" xr:uid="{00000000-0005-0000-0000-000074000000}"/>
    <cellStyle name="Обычный 126" xfId="31" xr:uid="{00000000-0005-0000-0000-000075000000}"/>
    <cellStyle name="Обычный 127" xfId="32" xr:uid="{00000000-0005-0000-0000-000076000000}"/>
    <cellStyle name="Обычный 128" xfId="33" xr:uid="{00000000-0005-0000-0000-000077000000}"/>
    <cellStyle name="Обычный 129" xfId="34" xr:uid="{00000000-0005-0000-0000-000078000000}"/>
    <cellStyle name="Обычный 13" xfId="187" xr:uid="{00000000-0005-0000-0000-000079000000}"/>
    <cellStyle name="Обычный 130" xfId="35" xr:uid="{00000000-0005-0000-0000-00007A000000}"/>
    <cellStyle name="Обычный 131" xfId="36" xr:uid="{00000000-0005-0000-0000-00007B000000}"/>
    <cellStyle name="Обычный 132" xfId="37" xr:uid="{00000000-0005-0000-0000-00007C000000}"/>
    <cellStyle name="Обычный 133" xfId="38" xr:uid="{00000000-0005-0000-0000-00007D000000}"/>
    <cellStyle name="Обычный 134" xfId="39" xr:uid="{00000000-0005-0000-0000-00007E000000}"/>
    <cellStyle name="Обычный 135" xfId="40" xr:uid="{00000000-0005-0000-0000-00007F000000}"/>
    <cellStyle name="Обычный 136" xfId="41" xr:uid="{00000000-0005-0000-0000-000080000000}"/>
    <cellStyle name="Обычный 137" xfId="42" xr:uid="{00000000-0005-0000-0000-000081000000}"/>
    <cellStyle name="Обычный 138" xfId="43" xr:uid="{00000000-0005-0000-0000-000082000000}"/>
    <cellStyle name="Обычный 139" xfId="44" xr:uid="{00000000-0005-0000-0000-000083000000}"/>
    <cellStyle name="Обычный 14" xfId="188" xr:uid="{00000000-0005-0000-0000-000084000000}"/>
    <cellStyle name="Обычный 15" xfId="189" xr:uid="{00000000-0005-0000-0000-000085000000}"/>
    <cellStyle name="Обычный 16" xfId="190" xr:uid="{00000000-0005-0000-0000-000086000000}"/>
    <cellStyle name="Обычный 17" xfId="191" xr:uid="{00000000-0005-0000-0000-000087000000}"/>
    <cellStyle name="Обычный 18" xfId="192" xr:uid="{00000000-0005-0000-0000-000088000000}"/>
    <cellStyle name="Обычный 2" xfId="2" xr:uid="{00000000-0005-0000-0000-000089000000}"/>
    <cellStyle name="Обычный 2 10" xfId="45" xr:uid="{00000000-0005-0000-0000-00008A000000}"/>
    <cellStyle name="Обычный 2 11" xfId="46" xr:uid="{00000000-0005-0000-0000-00008B000000}"/>
    <cellStyle name="Обычный 2 12" xfId="47" xr:uid="{00000000-0005-0000-0000-00008C000000}"/>
    <cellStyle name="Обычный 2 13" xfId="48" xr:uid="{00000000-0005-0000-0000-00008D000000}"/>
    <cellStyle name="Обычный 2 136" xfId="235" xr:uid="{00000000-0005-0000-0000-00008E000000}"/>
    <cellStyle name="Обычный 2 137" xfId="233" xr:uid="{00000000-0005-0000-0000-00008F000000}"/>
    <cellStyle name="Обычный 2 139" xfId="236" xr:uid="{00000000-0005-0000-0000-000090000000}"/>
    <cellStyle name="Обычный 2 14" xfId="49" xr:uid="{00000000-0005-0000-0000-000091000000}"/>
    <cellStyle name="Обычный 2 15" xfId="50" xr:uid="{00000000-0005-0000-0000-000092000000}"/>
    <cellStyle name="Обычный 2 16" xfId="51" xr:uid="{00000000-0005-0000-0000-000093000000}"/>
    <cellStyle name="Обычный 2 17" xfId="52" xr:uid="{00000000-0005-0000-0000-000094000000}"/>
    <cellStyle name="Обычный 2 18" xfId="53" xr:uid="{00000000-0005-0000-0000-000095000000}"/>
    <cellStyle name="Обычный 2 19" xfId="54" xr:uid="{00000000-0005-0000-0000-000096000000}"/>
    <cellStyle name="Обычный 2 2" xfId="55" xr:uid="{00000000-0005-0000-0000-000097000000}"/>
    <cellStyle name="Обычный 2 2 2" xfId="94" xr:uid="{00000000-0005-0000-0000-000098000000}"/>
    <cellStyle name="Обычный 2 2 2 2" xfId="95" xr:uid="{00000000-0005-0000-0000-000099000000}"/>
    <cellStyle name="Обычный 2 2 2 2 2" xfId="229" xr:uid="{00000000-0005-0000-0000-00009A000000}"/>
    <cellStyle name="Обычный 2 2 2 3" xfId="193" xr:uid="{00000000-0005-0000-0000-00009B000000}"/>
    <cellStyle name="Обычный 2 20" xfId="56" xr:uid="{00000000-0005-0000-0000-00009C000000}"/>
    <cellStyle name="Обычный 2 21" xfId="57" xr:uid="{00000000-0005-0000-0000-00009D000000}"/>
    <cellStyle name="Обычный 2 22" xfId="93" xr:uid="{00000000-0005-0000-0000-00009E000000}"/>
    <cellStyle name="Обычный 2 3" xfId="58" xr:uid="{00000000-0005-0000-0000-00009F000000}"/>
    <cellStyle name="Обычный 2 3 2" xfId="195" xr:uid="{00000000-0005-0000-0000-0000A0000000}"/>
    <cellStyle name="Обычный 2 3 3" xfId="194" xr:uid="{00000000-0005-0000-0000-0000A1000000}"/>
    <cellStyle name="Обычный 2 4" xfId="59" xr:uid="{00000000-0005-0000-0000-0000A2000000}"/>
    <cellStyle name="Обычный 2 5" xfId="60" xr:uid="{00000000-0005-0000-0000-0000A3000000}"/>
    <cellStyle name="Обычный 2 5 2" xfId="196" xr:uid="{00000000-0005-0000-0000-0000A4000000}"/>
    <cellStyle name="Обычный 2 6" xfId="61" xr:uid="{00000000-0005-0000-0000-0000A5000000}"/>
    <cellStyle name="Обычный 2 6 3" xfId="232" xr:uid="{00000000-0005-0000-0000-0000A6000000}"/>
    <cellStyle name="Обычный 2 7" xfId="62" xr:uid="{00000000-0005-0000-0000-0000A7000000}"/>
    <cellStyle name="Обычный 2 8" xfId="63" xr:uid="{00000000-0005-0000-0000-0000A8000000}"/>
    <cellStyle name="Обычный 2 9" xfId="64" xr:uid="{00000000-0005-0000-0000-0000A9000000}"/>
    <cellStyle name="Обычный 2_npa12EB" xfId="197" xr:uid="{00000000-0005-0000-0000-0000AA000000}"/>
    <cellStyle name="Обычный 20" xfId="198" xr:uid="{00000000-0005-0000-0000-0000AB000000}"/>
    <cellStyle name="Обычный 20 2" xfId="199" xr:uid="{00000000-0005-0000-0000-0000AC000000}"/>
    <cellStyle name="Обычный 22" xfId="230" xr:uid="{00000000-0005-0000-0000-0000AD000000}"/>
    <cellStyle name="Обычный 3" xfId="65" xr:uid="{00000000-0005-0000-0000-0000AE000000}"/>
    <cellStyle name="Обычный 3 2" xfId="200" xr:uid="{00000000-0005-0000-0000-0000AF000000}"/>
    <cellStyle name="Обычный 3 3" xfId="231" xr:uid="{00000000-0005-0000-0000-0000B0000000}"/>
    <cellStyle name="Обычный 4" xfId="66" xr:uid="{00000000-0005-0000-0000-0000B1000000}"/>
    <cellStyle name="Обычный 4 10" xfId="67" xr:uid="{00000000-0005-0000-0000-0000B2000000}"/>
    <cellStyle name="Обычный 4 11" xfId="68" xr:uid="{00000000-0005-0000-0000-0000B3000000}"/>
    <cellStyle name="Обычный 4 12" xfId="69" xr:uid="{00000000-0005-0000-0000-0000B4000000}"/>
    <cellStyle name="Обычный 4 13" xfId="70" xr:uid="{00000000-0005-0000-0000-0000B5000000}"/>
    <cellStyle name="Обычный 4 14" xfId="71" xr:uid="{00000000-0005-0000-0000-0000B6000000}"/>
    <cellStyle name="Обычный 4 15" xfId="72" xr:uid="{00000000-0005-0000-0000-0000B7000000}"/>
    <cellStyle name="Обычный 4 16" xfId="96" xr:uid="{00000000-0005-0000-0000-0000B8000000}"/>
    <cellStyle name="Обычный 4 16 2" xfId="201" xr:uid="{00000000-0005-0000-0000-0000B9000000}"/>
    <cellStyle name="Обычный 4 17" xfId="202" xr:uid="{00000000-0005-0000-0000-0000BA000000}"/>
    <cellStyle name="Обычный 4 2" xfId="73" xr:uid="{00000000-0005-0000-0000-0000BB000000}"/>
    <cellStyle name="Обычный 4 3" xfId="74" xr:uid="{00000000-0005-0000-0000-0000BC000000}"/>
    <cellStyle name="Обычный 4 4" xfId="75" xr:uid="{00000000-0005-0000-0000-0000BD000000}"/>
    <cellStyle name="Обычный 4 5" xfId="76" xr:uid="{00000000-0005-0000-0000-0000BE000000}"/>
    <cellStyle name="Обычный 4 6" xfId="77" xr:uid="{00000000-0005-0000-0000-0000BF000000}"/>
    <cellStyle name="Обычный 4 7" xfId="78" xr:uid="{00000000-0005-0000-0000-0000C0000000}"/>
    <cellStyle name="Обычный 4 8" xfId="79" xr:uid="{00000000-0005-0000-0000-0000C1000000}"/>
    <cellStyle name="Обычный 4 9" xfId="80" xr:uid="{00000000-0005-0000-0000-0000C2000000}"/>
    <cellStyle name="Обычный 5" xfId="81" xr:uid="{00000000-0005-0000-0000-0000C3000000}"/>
    <cellStyle name="Обычный 5 2" xfId="204" xr:uid="{00000000-0005-0000-0000-0000C4000000}"/>
    <cellStyle name="Обычный 5 3" xfId="203" xr:uid="{00000000-0005-0000-0000-0000C5000000}"/>
    <cellStyle name="Обычный 6" xfId="205" xr:uid="{00000000-0005-0000-0000-0000C6000000}"/>
    <cellStyle name="Обычный 6 4" xfId="91" xr:uid="{00000000-0005-0000-0000-0000C7000000}"/>
    <cellStyle name="Обычный 69" xfId="92" xr:uid="{00000000-0005-0000-0000-0000C8000000}"/>
    <cellStyle name="Обычный 69 2" xfId="97" xr:uid="{00000000-0005-0000-0000-0000C9000000}"/>
    <cellStyle name="Обычный 7" xfId="206" xr:uid="{00000000-0005-0000-0000-0000CA000000}"/>
    <cellStyle name="Обычный 7 2" xfId="207" xr:uid="{00000000-0005-0000-0000-0000CB000000}"/>
    <cellStyle name="Обычный 70" xfId="98" xr:uid="{00000000-0005-0000-0000-0000CC000000}"/>
    <cellStyle name="Обычный 8" xfId="208" xr:uid="{00000000-0005-0000-0000-0000CD000000}"/>
    <cellStyle name="Обычный 83" xfId="234" xr:uid="{00000000-0005-0000-0000-0000CE000000}"/>
    <cellStyle name="Обычный 83 2" xfId="237" xr:uid="{00000000-0005-0000-0000-0000CF000000}"/>
    <cellStyle name="Обычный 9" xfId="209" xr:uid="{00000000-0005-0000-0000-0000D0000000}"/>
    <cellStyle name="Обычный 91" xfId="82" xr:uid="{00000000-0005-0000-0000-0000D1000000}"/>
    <cellStyle name="Обычный 92" xfId="83" xr:uid="{00000000-0005-0000-0000-0000D2000000}"/>
    <cellStyle name="Обычный 93" xfId="84" xr:uid="{00000000-0005-0000-0000-0000D3000000}"/>
    <cellStyle name="Обычный 94" xfId="85" xr:uid="{00000000-0005-0000-0000-0000D4000000}"/>
    <cellStyle name="Обычный 95" xfId="86" xr:uid="{00000000-0005-0000-0000-0000D5000000}"/>
    <cellStyle name="Обычный 96" xfId="87" xr:uid="{00000000-0005-0000-0000-0000D6000000}"/>
    <cellStyle name="Обычный 97" xfId="88" xr:uid="{00000000-0005-0000-0000-0000D7000000}"/>
    <cellStyle name="Обычный 98" xfId="89" xr:uid="{00000000-0005-0000-0000-0000D8000000}"/>
    <cellStyle name="Обычный 99" xfId="90" xr:uid="{00000000-0005-0000-0000-0000D9000000}"/>
    <cellStyle name="Плохой 2" xfId="210" xr:uid="{00000000-0005-0000-0000-0000DA000000}"/>
    <cellStyle name="Пояснение 2" xfId="211" xr:uid="{00000000-0005-0000-0000-0000DB000000}"/>
    <cellStyle name="Примечание 2" xfId="212" xr:uid="{00000000-0005-0000-0000-0000DC000000}"/>
    <cellStyle name="Процентный 2" xfId="213" xr:uid="{00000000-0005-0000-0000-0000DD000000}"/>
    <cellStyle name="Процентный 2 2" xfId="214" xr:uid="{00000000-0005-0000-0000-0000DE000000}"/>
    <cellStyle name="Процентный 3" xfId="215" xr:uid="{00000000-0005-0000-0000-0000DF000000}"/>
    <cellStyle name="Процентный 4" xfId="216" xr:uid="{00000000-0005-0000-0000-0000E0000000}"/>
    <cellStyle name="Процентный 5" xfId="217" xr:uid="{00000000-0005-0000-0000-0000E1000000}"/>
    <cellStyle name="Процентный 6" xfId="228" xr:uid="{00000000-0005-0000-0000-0000E2000000}"/>
    <cellStyle name="Связанная ячейка 2" xfId="218" xr:uid="{00000000-0005-0000-0000-0000E3000000}"/>
    <cellStyle name="Стиль 1" xfId="3" xr:uid="{00000000-0005-0000-0000-0000E4000000}"/>
    <cellStyle name="Текст предупреждения 2" xfId="219" xr:uid="{00000000-0005-0000-0000-0000E5000000}"/>
    <cellStyle name="Финансовый 2" xfId="220" xr:uid="{00000000-0005-0000-0000-0000E6000000}"/>
    <cellStyle name="Финансовый 2 2" xfId="221" xr:uid="{00000000-0005-0000-0000-0000E7000000}"/>
    <cellStyle name="Финансовый 3" xfId="222" xr:uid="{00000000-0005-0000-0000-0000E8000000}"/>
    <cellStyle name="Финансовый 4" xfId="223" xr:uid="{00000000-0005-0000-0000-0000E9000000}"/>
    <cellStyle name="Финансовый 5" xfId="224" xr:uid="{00000000-0005-0000-0000-0000EA000000}"/>
    <cellStyle name="Финансовый 6" xfId="225" xr:uid="{00000000-0005-0000-0000-0000EB000000}"/>
    <cellStyle name="Финансовый 7" xfId="226" xr:uid="{00000000-0005-0000-0000-0000EC000000}"/>
    <cellStyle name="Хороший 2" xfId="227" xr:uid="{00000000-0005-0000-0000-0000ED000000}"/>
  </cellStyles>
  <dxfs count="0"/>
  <tableStyles count="0" defaultTableStyle="TableStyleMedium9" defaultPivotStyle="PivotStyleLight16"/>
  <colors>
    <mruColors>
      <color rgb="FFC4D79B"/>
      <color rgb="FFFF6699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1"/>
  <sheetViews>
    <sheetView tabSelected="1" zoomScale="95" zoomScaleNormal="95" workbookViewId="0">
      <pane xSplit="3" ySplit="10" topLeftCell="D66" activePane="bottomRight" state="frozen"/>
      <selection pane="topRight" activeCell="D1" sqref="D1"/>
      <selection pane="bottomLeft" activeCell="A14" sqref="A14"/>
      <selection pane="bottomRight" activeCell="C71" sqref="C71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3.5703125" style="8" hidden="1" customWidth="1"/>
    <col min="8" max="9" width="12.28515625" style="8" customWidth="1"/>
    <col min="10" max="10" width="12.28515625" style="4" customWidth="1"/>
    <col min="11" max="11" width="15.42578125" style="8" customWidth="1"/>
    <col min="12" max="12" width="20.5703125" style="49" customWidth="1"/>
    <col min="13" max="13" width="16.140625" style="8" customWidth="1"/>
    <col min="14" max="16384" width="9.140625" style="8"/>
  </cols>
  <sheetData>
    <row r="1" spans="1:13" ht="15.75" x14ac:dyDescent="0.2">
      <c r="A1" s="188" t="s">
        <v>364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x14ac:dyDescent="0.2">
      <c r="C2" s="9"/>
      <c r="M2" s="8" t="s">
        <v>291</v>
      </c>
    </row>
    <row r="3" spans="1:13" s="2" customFormat="1" ht="25.5" customHeight="1" x14ac:dyDescent="0.2">
      <c r="A3" s="189" t="s">
        <v>46</v>
      </c>
      <c r="B3" s="189" t="s">
        <v>58</v>
      </c>
      <c r="C3" s="190" t="s">
        <v>47</v>
      </c>
      <c r="D3" s="191" t="s">
        <v>276</v>
      </c>
      <c r="E3" s="191"/>
      <c r="F3" s="191"/>
      <c r="G3" s="191"/>
      <c r="H3" s="191"/>
      <c r="I3" s="191"/>
      <c r="J3" s="191"/>
      <c r="K3" s="191"/>
      <c r="L3" s="173" t="s">
        <v>349</v>
      </c>
      <c r="M3" s="192" t="s">
        <v>395</v>
      </c>
    </row>
    <row r="4" spans="1:13" ht="15" customHeight="1" x14ac:dyDescent="0.2">
      <c r="A4" s="189"/>
      <c r="B4" s="189"/>
      <c r="C4" s="190"/>
      <c r="D4" s="191" t="s">
        <v>277</v>
      </c>
      <c r="E4" s="191" t="s">
        <v>278</v>
      </c>
      <c r="F4" s="182" t="s">
        <v>279</v>
      </c>
      <c r="G4" s="183"/>
      <c r="H4" s="191" t="s">
        <v>284</v>
      </c>
      <c r="I4" s="191" t="s">
        <v>285</v>
      </c>
      <c r="J4" s="195" t="s">
        <v>325</v>
      </c>
      <c r="K4" s="191" t="s">
        <v>346</v>
      </c>
      <c r="L4" s="174"/>
      <c r="M4" s="193"/>
    </row>
    <row r="5" spans="1:13" ht="14.25" customHeight="1" x14ac:dyDescent="0.2">
      <c r="A5" s="189"/>
      <c r="B5" s="189"/>
      <c r="C5" s="190"/>
      <c r="D5" s="191"/>
      <c r="E5" s="191"/>
      <c r="F5" s="184"/>
      <c r="G5" s="185"/>
      <c r="H5" s="191"/>
      <c r="I5" s="191"/>
      <c r="J5" s="196"/>
      <c r="K5" s="191"/>
      <c r="L5" s="174"/>
      <c r="M5" s="193"/>
    </row>
    <row r="6" spans="1:13" ht="63" customHeight="1" x14ac:dyDescent="0.2">
      <c r="A6" s="189"/>
      <c r="B6" s="189"/>
      <c r="C6" s="190"/>
      <c r="D6" s="191"/>
      <c r="E6" s="191"/>
      <c r="F6" s="186"/>
      <c r="G6" s="187"/>
      <c r="H6" s="191"/>
      <c r="I6" s="191"/>
      <c r="J6" s="197"/>
      <c r="K6" s="191"/>
      <c r="L6" s="175"/>
      <c r="M6" s="194"/>
    </row>
    <row r="7" spans="1:13" s="2" customFormat="1" x14ac:dyDescent="0.2">
      <c r="A7" s="172" t="s">
        <v>234</v>
      </c>
      <c r="B7" s="172"/>
      <c r="C7" s="172"/>
      <c r="D7" s="44">
        <f>D10+D9+D8</f>
        <v>31692633348</v>
      </c>
      <c r="E7" s="44">
        <f t="shared" ref="E7:M7" si="0">E10+E9+E8</f>
        <v>8125312031</v>
      </c>
      <c r="F7" s="44">
        <f t="shared" si="0"/>
        <v>28594241114.66</v>
      </c>
      <c r="G7" s="44">
        <f t="shared" si="0"/>
        <v>0</v>
      </c>
      <c r="H7" s="44">
        <f t="shared" si="0"/>
        <v>4579873137</v>
      </c>
      <c r="I7" s="44">
        <f t="shared" si="0"/>
        <v>1511105378</v>
      </c>
      <c r="J7" s="44">
        <f t="shared" si="0"/>
        <v>1719024412.6700001</v>
      </c>
      <c r="K7" s="44">
        <f t="shared" si="0"/>
        <v>76222189421.330002</v>
      </c>
      <c r="L7" s="44">
        <f t="shared" si="0"/>
        <v>5001806370.6300001</v>
      </c>
      <c r="M7" s="44">
        <f t="shared" si="0"/>
        <v>81223995791.960007</v>
      </c>
    </row>
    <row r="8" spans="1:13" s="3" customFormat="1" ht="11.25" customHeight="1" x14ac:dyDescent="0.2">
      <c r="A8" s="5"/>
      <c r="B8" s="5"/>
      <c r="C8" s="260" t="s">
        <v>56</v>
      </c>
      <c r="D8" s="43">
        <f>КС!D9</f>
        <v>4845621818</v>
      </c>
      <c r="E8" s="43">
        <f>'Свод 2024 БП'!E9</f>
        <v>1039757446</v>
      </c>
      <c r="F8" s="43">
        <f>'Свод 2024 БП'!F9</f>
        <v>408247449</v>
      </c>
      <c r="G8" s="45"/>
      <c r="H8" s="43">
        <f>' СМП '!D9</f>
        <v>85663000</v>
      </c>
      <c r="I8" s="43">
        <f>'Гемодиализ (пр.03-24) '!D9</f>
        <v>119380494</v>
      </c>
      <c r="J8" s="43">
        <f>'Мед.реаб.(АПУ,ДС,КС) '!D9</f>
        <v>508812.67</v>
      </c>
      <c r="K8" s="43">
        <f>D8+E8+F8+H8+I8+J8</f>
        <v>6499179019.6700001</v>
      </c>
      <c r="L8" s="51">
        <v>19605786.410000004</v>
      </c>
      <c r="M8" s="50">
        <f t="shared" ref="M8:M68" si="1">K8+L8</f>
        <v>6518784806.0799999</v>
      </c>
    </row>
    <row r="9" spans="1:13" s="3" customFormat="1" ht="24" customHeight="1" x14ac:dyDescent="0.2">
      <c r="A9" s="5"/>
      <c r="B9" s="5"/>
      <c r="C9" s="260" t="s">
        <v>299</v>
      </c>
      <c r="D9" s="43">
        <f>КС!D10</f>
        <v>0</v>
      </c>
      <c r="E9" s="43">
        <f>'Свод 2024 БП'!E10</f>
        <v>0</v>
      </c>
      <c r="F9" s="43">
        <f>'Свод 2024 БП'!F10</f>
        <v>51680200</v>
      </c>
      <c r="G9" s="45"/>
      <c r="H9" s="43">
        <f>' СМП '!D10</f>
        <v>0</v>
      </c>
      <c r="I9" s="43">
        <f>'Гемодиализ (пр.03-24) '!D10</f>
        <v>0</v>
      </c>
      <c r="J9" s="43">
        <f>'Мед.реаб.(АПУ,ДС,КС) '!D10</f>
        <v>0</v>
      </c>
      <c r="K9" s="43">
        <f>D9+E9+F9+H9+I9+J9</f>
        <v>51680200</v>
      </c>
      <c r="L9" s="51"/>
      <c r="M9" s="50">
        <f t="shared" si="1"/>
        <v>51680200</v>
      </c>
    </row>
    <row r="10" spans="1:13" s="2" customFormat="1" x14ac:dyDescent="0.2">
      <c r="A10" s="172" t="s">
        <v>233</v>
      </c>
      <c r="B10" s="172"/>
      <c r="C10" s="172"/>
      <c r="D10" s="44">
        <f>SUM(D11:D149)-D89</f>
        <v>26847011530</v>
      </c>
      <c r="E10" s="44">
        <f t="shared" ref="E10:M10" si="2">SUM(E11:E149)-E89</f>
        <v>7085554585</v>
      </c>
      <c r="F10" s="44">
        <f t="shared" si="2"/>
        <v>28134313465.66</v>
      </c>
      <c r="G10" s="44">
        <f t="shared" si="2"/>
        <v>0</v>
      </c>
      <c r="H10" s="44">
        <f t="shared" si="2"/>
        <v>4494210137</v>
      </c>
      <c r="I10" s="44">
        <f t="shared" si="2"/>
        <v>1391724884</v>
      </c>
      <c r="J10" s="44">
        <f t="shared" si="2"/>
        <v>1718515600</v>
      </c>
      <c r="K10" s="44">
        <f t="shared" si="2"/>
        <v>69671330201.660004</v>
      </c>
      <c r="L10" s="44">
        <f t="shared" si="2"/>
        <v>4982200584.2200003</v>
      </c>
      <c r="M10" s="44">
        <f t="shared" si="2"/>
        <v>74653530785.880005</v>
      </c>
    </row>
    <row r="11" spans="1:13" s="1" customFormat="1" ht="12" customHeight="1" x14ac:dyDescent="0.2">
      <c r="A11" s="24">
        <v>1</v>
      </c>
      <c r="B11" s="11" t="s">
        <v>59</v>
      </c>
      <c r="C11" s="10" t="s">
        <v>44</v>
      </c>
      <c r="D11" s="43">
        <f>КС!D12</f>
        <v>54912432</v>
      </c>
      <c r="E11" s="43">
        <f>'Свод 2024 БП'!E12</f>
        <v>11757965</v>
      </c>
      <c r="F11" s="43">
        <f>'Свод 2024 БП'!F12</f>
        <v>152788166</v>
      </c>
      <c r="G11" s="43"/>
      <c r="H11" s="43">
        <f>' СМП '!D12</f>
        <v>0</v>
      </c>
      <c r="I11" s="43">
        <f>'Гемодиализ (пр.03-24) '!D12</f>
        <v>0</v>
      </c>
      <c r="J11" s="43">
        <f>'Мед.реаб.(АПУ,ДС,КС) '!D12</f>
        <v>0</v>
      </c>
      <c r="K11" s="43">
        <f t="shared" ref="K11:K39" si="3">D11+E11+F11+H11+I11+J11</f>
        <v>219458563</v>
      </c>
      <c r="L11" s="50">
        <v>13553996.189999999</v>
      </c>
      <c r="M11" s="50">
        <f t="shared" si="1"/>
        <v>233012559.19</v>
      </c>
    </row>
    <row r="12" spans="1:13" s="1" customFormat="1" x14ac:dyDescent="0.2">
      <c r="A12" s="24">
        <v>2</v>
      </c>
      <c r="B12" s="13" t="s">
        <v>60</v>
      </c>
      <c r="C12" s="10" t="s">
        <v>218</v>
      </c>
      <c r="D12" s="43">
        <f>КС!D13</f>
        <v>42417353</v>
      </c>
      <c r="E12" s="43">
        <f>'Свод 2024 БП'!E13</f>
        <v>12821316</v>
      </c>
      <c r="F12" s="43">
        <f>'Свод 2024 БП'!F13</f>
        <v>146791671</v>
      </c>
      <c r="G12" s="43"/>
      <c r="H12" s="43">
        <f>' СМП '!D13</f>
        <v>0</v>
      </c>
      <c r="I12" s="43">
        <f>'Гемодиализ (пр.03-24) '!D13</f>
        <v>0</v>
      </c>
      <c r="J12" s="43">
        <f>'Мед.реаб.(АПУ,ДС,КС) '!D13</f>
        <v>0</v>
      </c>
      <c r="K12" s="43">
        <f t="shared" si="3"/>
        <v>202030340</v>
      </c>
      <c r="L12" s="50">
        <v>16869291.27</v>
      </c>
      <c r="M12" s="50">
        <f t="shared" si="1"/>
        <v>218899631.27000001</v>
      </c>
    </row>
    <row r="13" spans="1:13" s="1" customFormat="1" x14ac:dyDescent="0.2">
      <c r="A13" s="24">
        <v>3</v>
      </c>
      <c r="B13" s="25" t="s">
        <v>61</v>
      </c>
      <c r="C13" s="10" t="s">
        <v>5</v>
      </c>
      <c r="D13" s="43">
        <f>КС!D14</f>
        <v>253625979</v>
      </c>
      <c r="E13" s="43">
        <f>'Свод 2024 БП'!E14</f>
        <v>38729415</v>
      </c>
      <c r="F13" s="43">
        <f>'Свод 2024 БП'!F14</f>
        <v>380473351.07999998</v>
      </c>
      <c r="G13" s="43"/>
      <c r="H13" s="43">
        <f>' СМП '!D14</f>
        <v>169125374</v>
      </c>
      <c r="I13" s="43">
        <f>'Гемодиализ (пр.03-24) '!D14</f>
        <v>0</v>
      </c>
      <c r="J13" s="43">
        <f>'Мед.реаб.(АПУ,ДС,КС) '!D14</f>
        <v>12741379</v>
      </c>
      <c r="K13" s="43">
        <f t="shared" si="3"/>
        <v>854695498.07999992</v>
      </c>
      <c r="L13" s="50">
        <v>38101747.719999999</v>
      </c>
      <c r="M13" s="50">
        <f t="shared" si="1"/>
        <v>892797245.79999995</v>
      </c>
    </row>
    <row r="14" spans="1:13" s="1" customFormat="1" ht="14.25" customHeight="1" x14ac:dyDescent="0.2">
      <c r="A14" s="24">
        <v>4</v>
      </c>
      <c r="B14" s="11" t="s">
        <v>62</v>
      </c>
      <c r="C14" s="10" t="s">
        <v>219</v>
      </c>
      <c r="D14" s="43">
        <f>КС!D15</f>
        <v>46818760</v>
      </c>
      <c r="E14" s="43">
        <f>'Свод 2024 БП'!E15</f>
        <v>13020050</v>
      </c>
      <c r="F14" s="43">
        <f>'Свод 2024 БП'!F15</f>
        <v>165881748</v>
      </c>
      <c r="G14" s="43"/>
      <c r="H14" s="43">
        <f>' СМП '!D15</f>
        <v>0</v>
      </c>
      <c r="I14" s="43">
        <f>'Гемодиализ (пр.03-24) '!D15</f>
        <v>0</v>
      </c>
      <c r="J14" s="43">
        <f>'Мед.реаб.(АПУ,ДС,КС) '!D15</f>
        <v>0</v>
      </c>
      <c r="K14" s="43">
        <f t="shared" si="3"/>
        <v>225720558</v>
      </c>
      <c r="L14" s="50">
        <v>14154174.66</v>
      </c>
      <c r="M14" s="50">
        <f t="shared" si="1"/>
        <v>239874732.66</v>
      </c>
    </row>
    <row r="15" spans="1:13" s="1" customFormat="1" x14ac:dyDescent="0.2">
      <c r="A15" s="24">
        <v>5</v>
      </c>
      <c r="B15" s="11" t="s">
        <v>63</v>
      </c>
      <c r="C15" s="10" t="s">
        <v>8</v>
      </c>
      <c r="D15" s="43">
        <f>КС!D16</f>
        <v>56447581</v>
      </c>
      <c r="E15" s="43">
        <f>'Свод 2024 БП'!E16</f>
        <v>14762470</v>
      </c>
      <c r="F15" s="43">
        <f>'Свод 2024 БП'!F16</f>
        <v>166710989</v>
      </c>
      <c r="G15" s="43"/>
      <c r="H15" s="43">
        <f>' СМП '!D16</f>
        <v>0</v>
      </c>
      <c r="I15" s="43">
        <f>'Гемодиализ (пр.03-24) '!D16</f>
        <v>0</v>
      </c>
      <c r="J15" s="43">
        <f>'Мед.реаб.(АПУ,ДС,КС) '!D16</f>
        <v>0</v>
      </c>
      <c r="K15" s="43">
        <f t="shared" si="3"/>
        <v>237921040</v>
      </c>
      <c r="L15" s="50">
        <v>14082589.960000001</v>
      </c>
      <c r="M15" s="50">
        <f t="shared" si="1"/>
        <v>252003629.96000001</v>
      </c>
    </row>
    <row r="16" spans="1:13" s="1" customFormat="1" x14ac:dyDescent="0.2">
      <c r="A16" s="24">
        <v>6</v>
      </c>
      <c r="B16" s="25" t="s">
        <v>64</v>
      </c>
      <c r="C16" s="10" t="s">
        <v>65</v>
      </c>
      <c r="D16" s="43">
        <f>КС!D17</f>
        <v>631275908</v>
      </c>
      <c r="E16" s="43">
        <f>'Свод 2024 БП'!E17</f>
        <v>92028316</v>
      </c>
      <c r="F16" s="43">
        <f>'Свод 2024 БП'!F17</f>
        <v>945055066.60000002</v>
      </c>
      <c r="G16" s="43"/>
      <c r="H16" s="43">
        <f>' СМП '!D17</f>
        <v>357553682</v>
      </c>
      <c r="I16" s="43">
        <f>'Гемодиализ (пр.03-24) '!D17</f>
        <v>567405</v>
      </c>
      <c r="J16" s="43">
        <f>'Мед.реаб.(АПУ,ДС,КС) '!D17</f>
        <v>36007828</v>
      </c>
      <c r="K16" s="43">
        <f t="shared" si="3"/>
        <v>2062488205.5999999</v>
      </c>
      <c r="L16" s="50">
        <v>65757756.25999999</v>
      </c>
      <c r="M16" s="50">
        <f t="shared" si="1"/>
        <v>2128245961.8599999</v>
      </c>
    </row>
    <row r="17" spans="1:13" s="1" customFormat="1" x14ac:dyDescent="0.2">
      <c r="A17" s="24">
        <v>7</v>
      </c>
      <c r="B17" s="11" t="s">
        <v>66</v>
      </c>
      <c r="C17" s="10" t="s">
        <v>220</v>
      </c>
      <c r="D17" s="43">
        <f>КС!D18</f>
        <v>200193585</v>
      </c>
      <c r="E17" s="43">
        <f>'Свод 2024 БП'!E18</f>
        <v>34871108</v>
      </c>
      <c r="F17" s="43">
        <f>'Свод 2024 БП'!F18</f>
        <v>379011661.27999997</v>
      </c>
      <c r="G17" s="43"/>
      <c r="H17" s="43">
        <f>' СМП '!D18</f>
        <v>0</v>
      </c>
      <c r="I17" s="43">
        <f>'Гемодиализ (пр.03-24) '!D18</f>
        <v>0</v>
      </c>
      <c r="J17" s="43">
        <f>'Мед.реаб.(АПУ,ДС,КС) '!D18</f>
        <v>19445156</v>
      </c>
      <c r="K17" s="43">
        <f t="shared" si="3"/>
        <v>633521510.27999997</v>
      </c>
      <c r="L17" s="50">
        <v>21068265.649999999</v>
      </c>
      <c r="M17" s="50">
        <f t="shared" si="1"/>
        <v>654589775.92999995</v>
      </c>
    </row>
    <row r="18" spans="1:13" s="1" customFormat="1" x14ac:dyDescent="0.2">
      <c r="A18" s="24">
        <v>8</v>
      </c>
      <c r="B18" s="25" t="s">
        <v>67</v>
      </c>
      <c r="C18" s="10" t="s">
        <v>17</v>
      </c>
      <c r="D18" s="43">
        <f>КС!D19</f>
        <v>41033168</v>
      </c>
      <c r="E18" s="43">
        <f>'Свод 2024 БП'!E19</f>
        <v>15435614</v>
      </c>
      <c r="F18" s="43">
        <f>'Свод 2024 БП'!F19</f>
        <v>163379043</v>
      </c>
      <c r="G18" s="43"/>
      <c r="H18" s="43">
        <f>' СМП '!D19</f>
        <v>0</v>
      </c>
      <c r="I18" s="43">
        <f>'Гемодиализ (пр.03-24) '!D19</f>
        <v>0</v>
      </c>
      <c r="J18" s="43">
        <f>'Мед.реаб.(АПУ,ДС,КС) '!D19</f>
        <v>0</v>
      </c>
      <c r="K18" s="43">
        <f t="shared" si="3"/>
        <v>219847825</v>
      </c>
      <c r="L18" s="50">
        <v>14282169.689999999</v>
      </c>
      <c r="M18" s="50">
        <f t="shared" si="1"/>
        <v>234129994.69</v>
      </c>
    </row>
    <row r="19" spans="1:13" s="1" customFormat="1" x14ac:dyDescent="0.2">
      <c r="A19" s="24">
        <v>9</v>
      </c>
      <c r="B19" s="25" t="s">
        <v>68</v>
      </c>
      <c r="C19" s="10" t="s">
        <v>6</v>
      </c>
      <c r="D19" s="43">
        <f>КС!D20</f>
        <v>65073213</v>
      </c>
      <c r="E19" s="43">
        <f>'Свод 2024 БП'!E20</f>
        <v>13465347</v>
      </c>
      <c r="F19" s="43">
        <f>'Свод 2024 БП'!F20</f>
        <v>179263933</v>
      </c>
      <c r="G19" s="43"/>
      <c r="H19" s="43">
        <f>' СМП '!D20</f>
        <v>0</v>
      </c>
      <c r="I19" s="43">
        <f>'Гемодиализ (пр.03-24) '!D20</f>
        <v>0</v>
      </c>
      <c r="J19" s="43">
        <f>'Мед.реаб.(АПУ,ДС,КС) '!D20</f>
        <v>0</v>
      </c>
      <c r="K19" s="43">
        <f t="shared" si="3"/>
        <v>257802493</v>
      </c>
      <c r="L19" s="50">
        <v>15624125.57</v>
      </c>
      <c r="M19" s="50">
        <f t="shared" si="1"/>
        <v>273426618.56999999</v>
      </c>
    </row>
    <row r="20" spans="1:13" s="1" customFormat="1" x14ac:dyDescent="0.2">
      <c r="A20" s="24">
        <v>10</v>
      </c>
      <c r="B20" s="25" t="s">
        <v>69</v>
      </c>
      <c r="C20" s="10" t="s">
        <v>18</v>
      </c>
      <c r="D20" s="43">
        <f>КС!D21</f>
        <v>51052190</v>
      </c>
      <c r="E20" s="43">
        <f>'Свод 2024 БП'!E21</f>
        <v>17153043</v>
      </c>
      <c r="F20" s="43">
        <f>'Свод 2024 БП'!F21</f>
        <v>187023690</v>
      </c>
      <c r="G20" s="43"/>
      <c r="H20" s="43">
        <f>' СМП '!D21</f>
        <v>0</v>
      </c>
      <c r="I20" s="43">
        <f>'Гемодиализ (пр.03-24) '!D21</f>
        <v>0</v>
      </c>
      <c r="J20" s="43">
        <f>'Мед.реаб.(АПУ,ДС,КС) '!D21</f>
        <v>0</v>
      </c>
      <c r="K20" s="43">
        <f t="shared" si="3"/>
        <v>255228923</v>
      </c>
      <c r="L20" s="50">
        <v>26255031.91</v>
      </c>
      <c r="M20" s="50">
        <f t="shared" si="1"/>
        <v>281483954.91000003</v>
      </c>
    </row>
    <row r="21" spans="1:13" s="1" customFormat="1" x14ac:dyDescent="0.2">
      <c r="A21" s="24">
        <v>11</v>
      </c>
      <c r="B21" s="25" t="s">
        <v>70</v>
      </c>
      <c r="C21" s="10" t="s">
        <v>7</v>
      </c>
      <c r="D21" s="43">
        <f>КС!D22</f>
        <v>55413302</v>
      </c>
      <c r="E21" s="43">
        <f>'Свод 2024 БП'!E22</f>
        <v>13176584</v>
      </c>
      <c r="F21" s="43">
        <f>'Свод 2024 БП'!F22</f>
        <v>158967940</v>
      </c>
      <c r="G21" s="43"/>
      <c r="H21" s="43">
        <f>' СМП '!D22</f>
        <v>0</v>
      </c>
      <c r="I21" s="43">
        <f>'Гемодиализ (пр.03-24) '!D22</f>
        <v>0</v>
      </c>
      <c r="J21" s="43">
        <f>'Мед.реаб.(АПУ,ДС,КС) '!D22</f>
        <v>0</v>
      </c>
      <c r="K21" s="43">
        <f t="shared" si="3"/>
        <v>227557826</v>
      </c>
      <c r="L21" s="50">
        <v>14231004.09</v>
      </c>
      <c r="M21" s="50">
        <f t="shared" si="1"/>
        <v>241788830.09</v>
      </c>
    </row>
    <row r="22" spans="1:13" s="1" customFormat="1" x14ac:dyDescent="0.2">
      <c r="A22" s="24">
        <v>12</v>
      </c>
      <c r="B22" s="25" t="s">
        <v>71</v>
      </c>
      <c r="C22" s="10" t="s">
        <v>19</v>
      </c>
      <c r="D22" s="43">
        <f>КС!D23</f>
        <v>127479359</v>
      </c>
      <c r="E22" s="43">
        <f>'Свод 2024 БП'!E23</f>
        <v>27744451</v>
      </c>
      <c r="F22" s="43">
        <f>'Свод 2024 БП'!F23</f>
        <v>286164490</v>
      </c>
      <c r="G22" s="43"/>
      <c r="H22" s="43">
        <f>' СМП '!D23</f>
        <v>0</v>
      </c>
      <c r="I22" s="43">
        <f>'Гемодиализ (пр.03-24) '!D23</f>
        <v>0</v>
      </c>
      <c r="J22" s="43">
        <f>'Мед.реаб.(АПУ,ДС,КС) '!D23</f>
        <v>0</v>
      </c>
      <c r="K22" s="43">
        <f t="shared" si="3"/>
        <v>441388300</v>
      </c>
      <c r="L22" s="50">
        <v>18992576.829999998</v>
      </c>
      <c r="M22" s="50">
        <f t="shared" si="1"/>
        <v>460380876.82999998</v>
      </c>
    </row>
    <row r="23" spans="1:13" s="1" customFormat="1" x14ac:dyDescent="0.2">
      <c r="A23" s="24">
        <v>13</v>
      </c>
      <c r="B23" s="25" t="s">
        <v>240</v>
      </c>
      <c r="C23" s="10" t="s">
        <v>241</v>
      </c>
      <c r="D23" s="43">
        <f>КС!D24</f>
        <v>0</v>
      </c>
      <c r="E23" s="43">
        <f>'Свод 2024 БП'!E24</f>
        <v>0</v>
      </c>
      <c r="F23" s="43">
        <f>'Свод 2024 БП'!F24</f>
        <v>5732609</v>
      </c>
      <c r="G23" s="43"/>
      <c r="H23" s="43">
        <f>' СМП '!D24</f>
        <v>0</v>
      </c>
      <c r="I23" s="43">
        <f>'Гемодиализ (пр.03-24) '!D24</f>
        <v>0</v>
      </c>
      <c r="J23" s="43">
        <f>'Мед.реаб.(АПУ,ДС,КС) '!D24</f>
        <v>0</v>
      </c>
      <c r="K23" s="43">
        <f t="shared" si="3"/>
        <v>5732609</v>
      </c>
      <c r="L23" s="50">
        <v>0</v>
      </c>
      <c r="M23" s="50">
        <f t="shared" si="1"/>
        <v>5732609</v>
      </c>
    </row>
    <row r="24" spans="1:13" s="1" customFormat="1" x14ac:dyDescent="0.2">
      <c r="A24" s="24">
        <v>14</v>
      </c>
      <c r="B24" s="25" t="s">
        <v>72</v>
      </c>
      <c r="C24" s="10" t="s">
        <v>22</v>
      </c>
      <c r="D24" s="43">
        <f>КС!D25</f>
        <v>59998642</v>
      </c>
      <c r="E24" s="43">
        <f>'Свод 2024 БП'!E25</f>
        <v>18774112</v>
      </c>
      <c r="F24" s="43">
        <f>'Свод 2024 БП'!F25</f>
        <v>189444518</v>
      </c>
      <c r="G24" s="43"/>
      <c r="H24" s="43">
        <f>' СМП '!D25</f>
        <v>0</v>
      </c>
      <c r="I24" s="43">
        <f>'Гемодиализ (пр.03-24) '!D25</f>
        <v>0</v>
      </c>
      <c r="J24" s="43">
        <f>'Мед.реаб.(АПУ,ДС,КС) '!D25</f>
        <v>0</v>
      </c>
      <c r="K24" s="43">
        <f t="shared" si="3"/>
        <v>268217272</v>
      </c>
      <c r="L24" s="50">
        <v>15642932.619999999</v>
      </c>
      <c r="M24" s="50">
        <f t="shared" si="1"/>
        <v>283860204.62</v>
      </c>
    </row>
    <row r="25" spans="1:13" s="1" customFormat="1" x14ac:dyDescent="0.2">
      <c r="A25" s="24">
        <v>15</v>
      </c>
      <c r="B25" s="25" t="s">
        <v>73</v>
      </c>
      <c r="C25" s="10" t="s">
        <v>10</v>
      </c>
      <c r="D25" s="43">
        <f>КС!D26</f>
        <v>79577170</v>
      </c>
      <c r="E25" s="43">
        <f>'Свод 2024 БП'!E26</f>
        <v>24180216</v>
      </c>
      <c r="F25" s="43">
        <f>'Свод 2024 БП'!F26</f>
        <v>283452395</v>
      </c>
      <c r="G25" s="43"/>
      <c r="H25" s="43">
        <f>' СМП '!D26</f>
        <v>0</v>
      </c>
      <c r="I25" s="43">
        <f>'Гемодиализ (пр.03-24) '!D26</f>
        <v>0</v>
      </c>
      <c r="J25" s="43">
        <f>'Мед.реаб.(АПУ,ДС,КС) '!D26</f>
        <v>0</v>
      </c>
      <c r="K25" s="43">
        <f t="shared" si="3"/>
        <v>387209781</v>
      </c>
      <c r="L25" s="50">
        <v>27952709.379999999</v>
      </c>
      <c r="M25" s="50">
        <f t="shared" si="1"/>
        <v>415162490.38</v>
      </c>
    </row>
    <row r="26" spans="1:13" s="1" customFormat="1" x14ac:dyDescent="0.2">
      <c r="A26" s="24">
        <v>16</v>
      </c>
      <c r="B26" s="25" t="s">
        <v>74</v>
      </c>
      <c r="C26" s="10" t="s">
        <v>221</v>
      </c>
      <c r="D26" s="43">
        <f>КС!D27</f>
        <v>134708352</v>
      </c>
      <c r="E26" s="43">
        <f>'Свод 2024 БП'!E27</f>
        <v>32961765</v>
      </c>
      <c r="F26" s="43">
        <f>'Свод 2024 БП'!F27</f>
        <v>357680499</v>
      </c>
      <c r="G26" s="43"/>
      <c r="H26" s="43">
        <f>' СМП '!D27</f>
        <v>0</v>
      </c>
      <c r="I26" s="43">
        <f>'Гемодиализ (пр.03-24) '!D27</f>
        <v>0</v>
      </c>
      <c r="J26" s="43">
        <f>'Мед.реаб.(АПУ,ДС,КС) '!D27</f>
        <v>0</v>
      </c>
      <c r="K26" s="43">
        <f t="shared" si="3"/>
        <v>525350616</v>
      </c>
      <c r="L26" s="50">
        <v>25640677.890000001</v>
      </c>
      <c r="M26" s="50">
        <f t="shared" si="1"/>
        <v>550991293.88999999</v>
      </c>
    </row>
    <row r="27" spans="1:13" s="1" customFormat="1" x14ac:dyDescent="0.2">
      <c r="A27" s="24">
        <v>17</v>
      </c>
      <c r="B27" s="25" t="s">
        <v>75</v>
      </c>
      <c r="C27" s="10" t="s">
        <v>9</v>
      </c>
      <c r="D27" s="43">
        <f>КС!D28</f>
        <v>639384295</v>
      </c>
      <c r="E27" s="43">
        <f>'Свод 2024 БП'!E28</f>
        <v>78484806</v>
      </c>
      <c r="F27" s="43">
        <f>'Свод 2024 БП'!F28</f>
        <v>674394578.74000001</v>
      </c>
      <c r="G27" s="43"/>
      <c r="H27" s="43">
        <f>' СМП '!D28</f>
        <v>244764343</v>
      </c>
      <c r="I27" s="43">
        <f>'Гемодиализ (пр.03-24) '!D28</f>
        <v>0</v>
      </c>
      <c r="J27" s="43">
        <f>'Мед.реаб.(АПУ,ДС,КС) '!D28</f>
        <v>44285582</v>
      </c>
      <c r="K27" s="43">
        <f t="shared" si="3"/>
        <v>1681313604.74</v>
      </c>
      <c r="L27" s="50">
        <v>50481688.640000001</v>
      </c>
      <c r="M27" s="50">
        <f t="shared" si="1"/>
        <v>1731795293.3800001</v>
      </c>
    </row>
    <row r="28" spans="1:13" s="1" customFormat="1" x14ac:dyDescent="0.2">
      <c r="A28" s="24">
        <v>18</v>
      </c>
      <c r="B28" s="11" t="s">
        <v>76</v>
      </c>
      <c r="C28" s="10" t="s">
        <v>11</v>
      </c>
      <c r="D28" s="43">
        <f>КС!D29</f>
        <v>31463794</v>
      </c>
      <c r="E28" s="43">
        <f>'Свод 2024 БП'!E29</f>
        <v>10906466</v>
      </c>
      <c r="F28" s="43">
        <f>'Свод 2024 БП'!F29</f>
        <v>123235321</v>
      </c>
      <c r="G28" s="43"/>
      <c r="H28" s="43">
        <f>' СМП '!D29</f>
        <v>0</v>
      </c>
      <c r="I28" s="43">
        <f>'Гемодиализ (пр.03-24) '!D29</f>
        <v>0</v>
      </c>
      <c r="J28" s="43">
        <f>'Мед.реаб.(АПУ,ДС,КС) '!D29</f>
        <v>0</v>
      </c>
      <c r="K28" s="43">
        <f t="shared" si="3"/>
        <v>165605581</v>
      </c>
      <c r="L28" s="50">
        <v>9199993.5800000001</v>
      </c>
      <c r="M28" s="50">
        <f t="shared" si="1"/>
        <v>174805574.58000001</v>
      </c>
    </row>
    <row r="29" spans="1:13" s="1" customFormat="1" x14ac:dyDescent="0.2">
      <c r="A29" s="24">
        <v>19</v>
      </c>
      <c r="B29" s="11" t="s">
        <v>77</v>
      </c>
      <c r="C29" s="10" t="s">
        <v>222</v>
      </c>
      <c r="D29" s="43">
        <f>КС!D30</f>
        <v>30299305</v>
      </c>
      <c r="E29" s="43">
        <f>'Свод 2024 БП'!E30</f>
        <v>8013481</v>
      </c>
      <c r="F29" s="43">
        <f>'Свод 2024 БП'!F30</f>
        <v>104056431</v>
      </c>
      <c r="G29" s="43"/>
      <c r="H29" s="43">
        <f>' СМП '!D30</f>
        <v>0</v>
      </c>
      <c r="I29" s="43">
        <f>'Гемодиализ (пр.03-24) '!D30</f>
        <v>0</v>
      </c>
      <c r="J29" s="43">
        <f>'Мед.реаб.(АПУ,ДС,КС) '!D30</f>
        <v>0</v>
      </c>
      <c r="K29" s="43">
        <f t="shared" si="3"/>
        <v>142369217</v>
      </c>
      <c r="L29" s="50">
        <v>14577863.68</v>
      </c>
      <c r="M29" s="50">
        <f t="shared" si="1"/>
        <v>156947080.68000001</v>
      </c>
    </row>
    <row r="30" spans="1:13" s="1" customFormat="1" x14ac:dyDescent="0.2">
      <c r="A30" s="24">
        <v>20</v>
      </c>
      <c r="B30" s="11" t="s">
        <v>78</v>
      </c>
      <c r="C30" s="10" t="s">
        <v>79</v>
      </c>
      <c r="D30" s="43">
        <f>КС!D31</f>
        <v>209722938</v>
      </c>
      <c r="E30" s="43">
        <f>'Свод 2024 БП'!E31</f>
        <v>41760557</v>
      </c>
      <c r="F30" s="43">
        <f>'Свод 2024 БП'!F31</f>
        <v>450689412.77999997</v>
      </c>
      <c r="G30" s="43"/>
      <c r="H30" s="43">
        <f>' СМП '!D31</f>
        <v>0</v>
      </c>
      <c r="I30" s="43">
        <f>'Гемодиализ (пр.03-24) '!D31</f>
        <v>0</v>
      </c>
      <c r="J30" s="43">
        <f>'Мед.реаб.(АПУ,ДС,КС) '!D31</f>
        <v>18074508</v>
      </c>
      <c r="K30" s="43">
        <f t="shared" si="3"/>
        <v>720247415.77999997</v>
      </c>
      <c r="L30" s="50">
        <v>46155562.439999998</v>
      </c>
      <c r="M30" s="50">
        <f t="shared" si="1"/>
        <v>766402978.22000003</v>
      </c>
    </row>
    <row r="31" spans="1:13" s="1" customFormat="1" x14ac:dyDescent="0.2">
      <c r="A31" s="24">
        <v>21</v>
      </c>
      <c r="B31" s="11" t="s">
        <v>80</v>
      </c>
      <c r="C31" s="10" t="s">
        <v>40</v>
      </c>
      <c r="D31" s="43">
        <f>КС!D32</f>
        <v>372330163</v>
      </c>
      <c r="E31" s="43">
        <f>'Свод 2024 БП'!E32</f>
        <v>41117312</v>
      </c>
      <c r="F31" s="43">
        <f>'Свод 2024 БП'!F32</f>
        <v>382190060</v>
      </c>
      <c r="G31" s="43"/>
      <c r="H31" s="43">
        <f>' СМП '!D32</f>
        <v>168098146</v>
      </c>
      <c r="I31" s="43">
        <f>'Гемодиализ (пр.03-24) '!D32</f>
        <v>0</v>
      </c>
      <c r="J31" s="43">
        <f>'Мед.реаб.(АПУ,ДС,КС) '!D32</f>
        <v>6589636</v>
      </c>
      <c r="K31" s="43">
        <f t="shared" si="3"/>
        <v>970325317</v>
      </c>
      <c r="L31" s="50">
        <v>58798895.909999996</v>
      </c>
      <c r="M31" s="50">
        <f t="shared" si="1"/>
        <v>1029124212.91</v>
      </c>
    </row>
    <row r="32" spans="1:13" s="1" customFormat="1" x14ac:dyDescent="0.2">
      <c r="A32" s="24">
        <v>22</v>
      </c>
      <c r="B32" s="25" t="s">
        <v>81</v>
      </c>
      <c r="C32" s="10" t="s">
        <v>82</v>
      </c>
      <c r="D32" s="43">
        <f>КС!D33</f>
        <v>0</v>
      </c>
      <c r="E32" s="43">
        <f>'Свод 2024 БП'!E33</f>
        <v>20245097</v>
      </c>
      <c r="F32" s="43">
        <f>'Свод 2024 БП'!F33</f>
        <v>136337423</v>
      </c>
      <c r="G32" s="43"/>
      <c r="H32" s="43">
        <f>' СМП '!D33</f>
        <v>26859788</v>
      </c>
      <c r="I32" s="43">
        <f>'Гемодиализ (пр.03-24) '!D33</f>
        <v>0</v>
      </c>
      <c r="J32" s="43">
        <f>'Мед.реаб.(АПУ,ДС,КС) '!D33</f>
        <v>0</v>
      </c>
      <c r="K32" s="43">
        <f t="shared" si="3"/>
        <v>183442308</v>
      </c>
      <c r="L32" s="50">
        <v>0</v>
      </c>
      <c r="M32" s="50">
        <f t="shared" si="1"/>
        <v>183442308</v>
      </c>
    </row>
    <row r="33" spans="1:13" s="1" customFormat="1" ht="12" customHeight="1" x14ac:dyDescent="0.2">
      <c r="A33" s="24">
        <v>23</v>
      </c>
      <c r="B33" s="25" t="s">
        <v>83</v>
      </c>
      <c r="C33" s="10" t="s">
        <v>84</v>
      </c>
      <c r="D33" s="43">
        <f>КС!D34</f>
        <v>0</v>
      </c>
      <c r="E33" s="43">
        <f>'Свод 2024 БП'!E34</f>
        <v>0</v>
      </c>
      <c r="F33" s="43">
        <f>'Свод 2024 БП'!F34</f>
        <v>6031349</v>
      </c>
      <c r="G33" s="43"/>
      <c r="H33" s="43">
        <f>' СМП '!D34</f>
        <v>0</v>
      </c>
      <c r="I33" s="43">
        <f>'Гемодиализ (пр.03-24) '!D34</f>
        <v>0</v>
      </c>
      <c r="J33" s="43">
        <f>'Мед.реаб.(АПУ,ДС,КС) '!D34</f>
        <v>0</v>
      </c>
      <c r="K33" s="43">
        <f t="shared" si="3"/>
        <v>6031349</v>
      </c>
      <c r="L33" s="50">
        <v>0</v>
      </c>
      <c r="M33" s="50">
        <f t="shared" si="1"/>
        <v>6031349</v>
      </c>
    </row>
    <row r="34" spans="1:13" s="1" customFormat="1" ht="24" x14ac:dyDescent="0.2">
      <c r="A34" s="24">
        <v>24</v>
      </c>
      <c r="B34" s="25" t="s">
        <v>85</v>
      </c>
      <c r="C34" s="10" t="s">
        <v>86</v>
      </c>
      <c r="D34" s="43">
        <f>КС!D35</f>
        <v>0</v>
      </c>
      <c r="E34" s="43">
        <f>'Свод 2024 БП'!E35</f>
        <v>0</v>
      </c>
      <c r="F34" s="43">
        <f>'Свод 2024 БП'!F35</f>
        <v>0</v>
      </c>
      <c r="G34" s="43"/>
      <c r="H34" s="43">
        <f>' СМП '!D35</f>
        <v>0</v>
      </c>
      <c r="I34" s="43">
        <f>'Гемодиализ (пр.03-24) '!D35</f>
        <v>0</v>
      </c>
      <c r="J34" s="43">
        <f>'Мед.реаб.(АПУ,ДС,КС) '!D35</f>
        <v>19502440</v>
      </c>
      <c r="K34" s="43">
        <f t="shared" si="3"/>
        <v>19502440</v>
      </c>
      <c r="L34" s="50">
        <v>0</v>
      </c>
      <c r="M34" s="50">
        <f t="shared" si="1"/>
        <v>19502440</v>
      </c>
    </row>
    <row r="35" spans="1:13" s="1" customFormat="1" x14ac:dyDescent="0.2">
      <c r="A35" s="24">
        <v>25</v>
      </c>
      <c r="B35" s="11" t="s">
        <v>87</v>
      </c>
      <c r="C35" s="10" t="s">
        <v>88</v>
      </c>
      <c r="D35" s="43">
        <f>КС!D36</f>
        <v>1520978262</v>
      </c>
      <c r="E35" s="43">
        <f>'Свод 2024 БП'!E36</f>
        <v>154005168</v>
      </c>
      <c r="F35" s="43">
        <f>'Свод 2024 БП'!F36</f>
        <v>1532948526</v>
      </c>
      <c r="G35" s="43"/>
      <c r="H35" s="43">
        <f>' СМП '!D36</f>
        <v>0</v>
      </c>
      <c r="I35" s="43">
        <f>'Гемодиализ (пр.03-24) '!D36</f>
        <v>866179</v>
      </c>
      <c r="J35" s="43">
        <f>'Мед.реаб.(АПУ,ДС,КС) '!D36</f>
        <v>36314408</v>
      </c>
      <c r="K35" s="43">
        <f t="shared" si="3"/>
        <v>3245112543</v>
      </c>
      <c r="L35" s="50">
        <v>61239205.07</v>
      </c>
      <c r="M35" s="50">
        <f t="shared" si="1"/>
        <v>3306351748.0700002</v>
      </c>
    </row>
    <row r="36" spans="1:13" s="1" customFormat="1" ht="15.75" customHeight="1" x14ac:dyDescent="0.2">
      <c r="A36" s="24">
        <v>26</v>
      </c>
      <c r="B36" s="25" t="s">
        <v>89</v>
      </c>
      <c r="C36" s="10" t="s">
        <v>90</v>
      </c>
      <c r="D36" s="43">
        <f>КС!D37</f>
        <v>96830009</v>
      </c>
      <c r="E36" s="43">
        <f>'Свод 2024 БП'!E37</f>
        <v>39679712</v>
      </c>
      <c r="F36" s="43">
        <f>'Свод 2024 БП'!F37</f>
        <v>249342165</v>
      </c>
      <c r="G36" s="43"/>
      <c r="H36" s="43">
        <f>' СМП '!D37</f>
        <v>0</v>
      </c>
      <c r="I36" s="43">
        <f>'Гемодиализ (пр.03-24) '!D37</f>
        <v>0</v>
      </c>
      <c r="J36" s="43">
        <f>'Мед.реаб.(АПУ,ДС,КС) '!D37</f>
        <v>36199072</v>
      </c>
      <c r="K36" s="43">
        <f t="shared" si="3"/>
        <v>422050958</v>
      </c>
      <c r="L36" s="50">
        <v>3415784.76</v>
      </c>
      <c r="M36" s="50">
        <f t="shared" si="1"/>
        <v>425466742.75999999</v>
      </c>
    </row>
    <row r="37" spans="1:13" s="1" customFormat="1" x14ac:dyDescent="0.2">
      <c r="A37" s="24">
        <v>27</v>
      </c>
      <c r="B37" s="13" t="s">
        <v>91</v>
      </c>
      <c r="C37" s="10" t="s">
        <v>92</v>
      </c>
      <c r="D37" s="43">
        <f>КС!D38</f>
        <v>0</v>
      </c>
      <c r="E37" s="43">
        <f>'Свод 2024 БП'!E38</f>
        <v>0</v>
      </c>
      <c r="F37" s="43">
        <f>'Свод 2024 БП'!F38</f>
        <v>188555479</v>
      </c>
      <c r="G37" s="43"/>
      <c r="H37" s="43">
        <f>' СМП '!D38</f>
        <v>0</v>
      </c>
      <c r="I37" s="43">
        <f>'Гемодиализ (пр.03-24) '!D38</f>
        <v>0</v>
      </c>
      <c r="J37" s="43">
        <f>'Мед.реаб.(АПУ,ДС,КС) '!D38</f>
        <v>0</v>
      </c>
      <c r="K37" s="43">
        <f t="shared" si="3"/>
        <v>188555479</v>
      </c>
      <c r="L37" s="50">
        <v>0</v>
      </c>
      <c r="M37" s="50">
        <f t="shared" si="1"/>
        <v>188555479</v>
      </c>
    </row>
    <row r="38" spans="1:13" s="1" customFormat="1" x14ac:dyDescent="0.2">
      <c r="A38" s="24">
        <v>28</v>
      </c>
      <c r="B38" s="11" t="s">
        <v>93</v>
      </c>
      <c r="C38" s="42" t="s">
        <v>275</v>
      </c>
      <c r="D38" s="43">
        <f>КС!D39</f>
        <v>0</v>
      </c>
      <c r="E38" s="43">
        <f>'Свод 2024 БП'!E39</f>
        <v>0</v>
      </c>
      <c r="F38" s="43">
        <f>'Свод 2024 БП'!F39</f>
        <v>0</v>
      </c>
      <c r="G38" s="43"/>
      <c r="H38" s="43">
        <f>' СМП '!D39</f>
        <v>727860042</v>
      </c>
      <c r="I38" s="43">
        <f>'Гемодиализ (пр.03-24) '!D39</f>
        <v>0</v>
      </c>
      <c r="J38" s="43">
        <f>'Мед.реаб.(АПУ,ДС,КС) '!D39</f>
        <v>0</v>
      </c>
      <c r="K38" s="43">
        <f t="shared" si="3"/>
        <v>727860042</v>
      </c>
      <c r="L38" s="50">
        <v>0</v>
      </c>
      <c r="M38" s="50">
        <f t="shared" si="1"/>
        <v>727860042</v>
      </c>
    </row>
    <row r="39" spans="1:13" s="1" customFormat="1" x14ac:dyDescent="0.2">
      <c r="A39" s="24">
        <v>29</v>
      </c>
      <c r="B39" s="13" t="s">
        <v>94</v>
      </c>
      <c r="C39" s="10" t="s">
        <v>41</v>
      </c>
      <c r="D39" s="43">
        <f>КС!D40</f>
        <v>428549737</v>
      </c>
      <c r="E39" s="43">
        <f>'Свод 2024 БП'!E40</f>
        <v>53754211</v>
      </c>
      <c r="F39" s="43">
        <f>'Свод 2024 БП'!F40</f>
        <v>547909461.42000008</v>
      </c>
      <c r="G39" s="43"/>
      <c r="H39" s="43">
        <f>' СМП '!D40</f>
        <v>244848411</v>
      </c>
      <c r="I39" s="43">
        <f>'Гемодиализ (пр.03-24) '!D40</f>
        <v>0</v>
      </c>
      <c r="J39" s="43">
        <f>'Мед.реаб.(АПУ,ДС,КС) '!D40</f>
        <v>15776629</v>
      </c>
      <c r="K39" s="43">
        <f t="shared" si="3"/>
        <v>1290838449.4200001</v>
      </c>
      <c r="L39" s="50">
        <v>54312101.550000004</v>
      </c>
      <c r="M39" s="50">
        <f t="shared" si="1"/>
        <v>1345150550.97</v>
      </c>
    </row>
    <row r="40" spans="1:13" s="1" customFormat="1" x14ac:dyDescent="0.2">
      <c r="A40" s="24">
        <v>30</v>
      </c>
      <c r="B40" s="11" t="s">
        <v>95</v>
      </c>
      <c r="C40" s="10" t="s">
        <v>39</v>
      </c>
      <c r="D40" s="43">
        <f>КС!D41</f>
        <v>543327315</v>
      </c>
      <c r="E40" s="43">
        <f>'Свод 2024 БП'!E41</f>
        <v>72382425</v>
      </c>
      <c r="F40" s="43">
        <f>'Свод 2024 БП'!F41</f>
        <v>726069730.38</v>
      </c>
      <c r="G40" s="43"/>
      <c r="H40" s="43">
        <f>' СМП '!D41</f>
        <v>0</v>
      </c>
      <c r="I40" s="43">
        <f>'Гемодиализ (пр.03-24) '!D41</f>
        <v>0</v>
      </c>
      <c r="J40" s="43">
        <f>'Мед.реаб.(АПУ,ДС,КС) '!D41</f>
        <v>5882473</v>
      </c>
      <c r="K40" s="43">
        <f t="shared" ref="K40:K70" si="4">D40+E40+F40+H40+I40+J40</f>
        <v>1347661943.3800001</v>
      </c>
      <c r="L40" s="50">
        <v>59716355.510000005</v>
      </c>
      <c r="M40" s="50">
        <f t="shared" si="1"/>
        <v>1407378298.8900001</v>
      </c>
    </row>
    <row r="41" spans="1:13" s="1" customFormat="1" x14ac:dyDescent="0.2">
      <c r="A41" s="24">
        <v>31</v>
      </c>
      <c r="B41" s="13" t="s">
        <v>96</v>
      </c>
      <c r="C41" s="10" t="s">
        <v>16</v>
      </c>
      <c r="D41" s="43">
        <f>КС!D42</f>
        <v>51563596</v>
      </c>
      <c r="E41" s="43">
        <f>'Свод 2024 БП'!E42</f>
        <v>14372180</v>
      </c>
      <c r="F41" s="43">
        <f>'Свод 2024 БП'!F42</f>
        <v>181262172</v>
      </c>
      <c r="G41" s="43"/>
      <c r="H41" s="43">
        <f>' СМП '!D42</f>
        <v>0</v>
      </c>
      <c r="I41" s="43">
        <f>'Гемодиализ (пр.03-24) '!D42</f>
        <v>0</v>
      </c>
      <c r="J41" s="43">
        <f>'Мед.реаб.(АПУ,ДС,КС) '!D42</f>
        <v>0</v>
      </c>
      <c r="K41" s="43">
        <f t="shared" si="4"/>
        <v>247197948</v>
      </c>
      <c r="L41" s="50">
        <v>22784578.439999998</v>
      </c>
      <c r="M41" s="50">
        <f t="shared" si="1"/>
        <v>269982526.44</v>
      </c>
    </row>
    <row r="42" spans="1:13" s="1" customFormat="1" x14ac:dyDescent="0.2">
      <c r="A42" s="24">
        <v>32</v>
      </c>
      <c r="B42" s="25" t="s">
        <v>97</v>
      </c>
      <c r="C42" s="10" t="s">
        <v>21</v>
      </c>
      <c r="D42" s="43">
        <f>КС!D43</f>
        <v>379377269</v>
      </c>
      <c r="E42" s="43">
        <f>'Свод 2024 БП'!E43</f>
        <v>54624005</v>
      </c>
      <c r="F42" s="43">
        <f>'Свод 2024 БП'!F43</f>
        <v>482810427</v>
      </c>
      <c r="G42" s="43"/>
      <c r="H42" s="43">
        <f>' СМП '!D43</f>
        <v>0</v>
      </c>
      <c r="I42" s="43">
        <f>'Гемодиализ (пр.03-24) '!D43</f>
        <v>0</v>
      </c>
      <c r="J42" s="43">
        <f>'Мед.реаб.(АПУ,ДС,КС) '!D43</f>
        <v>14802469</v>
      </c>
      <c r="K42" s="43">
        <f t="shared" si="4"/>
        <v>931614170</v>
      </c>
      <c r="L42" s="50">
        <v>38458080.019999996</v>
      </c>
      <c r="M42" s="50">
        <f t="shared" si="1"/>
        <v>970072250.01999998</v>
      </c>
    </row>
    <row r="43" spans="1:13" s="1" customFormat="1" x14ac:dyDescent="0.2">
      <c r="A43" s="24">
        <v>33</v>
      </c>
      <c r="B43" s="13" t="s">
        <v>98</v>
      </c>
      <c r="C43" s="10" t="s">
        <v>25</v>
      </c>
      <c r="D43" s="43">
        <f>КС!D44</f>
        <v>63456008</v>
      </c>
      <c r="E43" s="43">
        <f>'Свод 2024 БП'!E44</f>
        <v>19494168</v>
      </c>
      <c r="F43" s="43">
        <f>'Свод 2024 БП'!F44</f>
        <v>213550621</v>
      </c>
      <c r="G43" s="43"/>
      <c r="H43" s="43">
        <f>' СМП '!D44</f>
        <v>0</v>
      </c>
      <c r="I43" s="43">
        <f>'Гемодиализ (пр.03-24) '!D44</f>
        <v>0</v>
      </c>
      <c r="J43" s="43">
        <f>'Мед.реаб.(АПУ,ДС,КС) '!D44</f>
        <v>0</v>
      </c>
      <c r="K43" s="43">
        <f t="shared" si="4"/>
        <v>296500797</v>
      </c>
      <c r="L43" s="50">
        <v>20630267.030000001</v>
      </c>
      <c r="M43" s="50">
        <f t="shared" si="1"/>
        <v>317131064.02999997</v>
      </c>
    </row>
    <row r="44" spans="1:13" s="1" customFormat="1" x14ac:dyDescent="0.2">
      <c r="A44" s="24">
        <v>34</v>
      </c>
      <c r="B44" s="11" t="s">
        <v>99</v>
      </c>
      <c r="C44" s="10" t="s">
        <v>223</v>
      </c>
      <c r="D44" s="43">
        <f>КС!D45</f>
        <v>225546515</v>
      </c>
      <c r="E44" s="43">
        <f>'Свод 2024 БП'!E45</f>
        <v>50430156</v>
      </c>
      <c r="F44" s="43">
        <f>'Свод 2024 БП'!F45</f>
        <v>505477203</v>
      </c>
      <c r="G44" s="43"/>
      <c r="H44" s="43">
        <f>' СМП '!D45</f>
        <v>0</v>
      </c>
      <c r="I44" s="43">
        <f>'Гемодиализ (пр.03-24) '!D45</f>
        <v>0</v>
      </c>
      <c r="J44" s="43">
        <f>'Мед.реаб.(АПУ,ДС,КС) '!D45</f>
        <v>3609304</v>
      </c>
      <c r="K44" s="43">
        <f t="shared" si="4"/>
        <v>785063178</v>
      </c>
      <c r="L44" s="50">
        <v>58864609.219999999</v>
      </c>
      <c r="M44" s="50">
        <f t="shared" si="1"/>
        <v>843927787.22000003</v>
      </c>
    </row>
    <row r="45" spans="1:13" s="1" customFormat="1" x14ac:dyDescent="0.2">
      <c r="A45" s="24">
        <v>35</v>
      </c>
      <c r="B45" s="14" t="s">
        <v>100</v>
      </c>
      <c r="C45" s="15" t="s">
        <v>224</v>
      </c>
      <c r="D45" s="43">
        <f>КС!D46</f>
        <v>64502504</v>
      </c>
      <c r="E45" s="43">
        <f>'Свод 2024 БП'!E46</f>
        <v>17711399</v>
      </c>
      <c r="F45" s="43">
        <f>'Свод 2024 БП'!F46</f>
        <v>211148118</v>
      </c>
      <c r="G45" s="43"/>
      <c r="H45" s="43">
        <f>' СМП '!D46</f>
        <v>0</v>
      </c>
      <c r="I45" s="43">
        <f>'Гемодиализ (пр.03-24) '!D46</f>
        <v>0</v>
      </c>
      <c r="J45" s="43">
        <f>'Мед.реаб.(АПУ,ДС,КС) '!D46</f>
        <v>0</v>
      </c>
      <c r="K45" s="43">
        <f t="shared" si="4"/>
        <v>293362021</v>
      </c>
      <c r="L45" s="50">
        <v>17761694.93</v>
      </c>
      <c r="M45" s="50">
        <f t="shared" si="1"/>
        <v>311123715.93000001</v>
      </c>
    </row>
    <row r="46" spans="1:13" s="1" customFormat="1" x14ac:dyDescent="0.2">
      <c r="A46" s="24">
        <v>36</v>
      </c>
      <c r="B46" s="11" t="s">
        <v>101</v>
      </c>
      <c r="C46" s="10" t="s">
        <v>225</v>
      </c>
      <c r="D46" s="43">
        <f>КС!D47</f>
        <v>40795006</v>
      </c>
      <c r="E46" s="43">
        <f>'Свод 2024 БП'!E47</f>
        <v>10544821</v>
      </c>
      <c r="F46" s="43">
        <f>'Свод 2024 БП'!F47</f>
        <v>135798357</v>
      </c>
      <c r="G46" s="43"/>
      <c r="H46" s="43">
        <f>' СМП '!D47</f>
        <v>0</v>
      </c>
      <c r="I46" s="43">
        <f>'Гемодиализ (пр.03-24) '!D47</f>
        <v>0</v>
      </c>
      <c r="J46" s="43">
        <f>'Мед.реаб.(АПУ,ДС,КС) '!D47</f>
        <v>0</v>
      </c>
      <c r="K46" s="43">
        <f t="shared" si="4"/>
        <v>187138184</v>
      </c>
      <c r="L46" s="50">
        <v>13745074.159999998</v>
      </c>
      <c r="M46" s="50">
        <f t="shared" si="1"/>
        <v>200883258.16</v>
      </c>
    </row>
    <row r="47" spans="1:13" s="1" customFormat="1" x14ac:dyDescent="0.2">
      <c r="A47" s="24">
        <v>37</v>
      </c>
      <c r="B47" s="11" t="s">
        <v>102</v>
      </c>
      <c r="C47" s="10" t="s">
        <v>24</v>
      </c>
      <c r="D47" s="43">
        <f>КС!D48</f>
        <v>58889041</v>
      </c>
      <c r="E47" s="43">
        <f>'Свод 2024 БП'!E48</f>
        <v>19143017</v>
      </c>
      <c r="F47" s="43">
        <f>'Свод 2024 БП'!F48</f>
        <v>231645858</v>
      </c>
      <c r="G47" s="43"/>
      <c r="H47" s="43">
        <f>' СМП '!D48</f>
        <v>0</v>
      </c>
      <c r="I47" s="43">
        <f>'Гемодиализ (пр.03-24) '!D48</f>
        <v>0</v>
      </c>
      <c r="J47" s="43">
        <f>'Мед.реаб.(АПУ,ДС,КС) '!D48</f>
        <v>1200282</v>
      </c>
      <c r="K47" s="43">
        <f t="shared" si="4"/>
        <v>310878198</v>
      </c>
      <c r="L47" s="50">
        <v>16506304.08</v>
      </c>
      <c r="M47" s="50">
        <f t="shared" si="1"/>
        <v>327384502.07999998</v>
      </c>
    </row>
    <row r="48" spans="1:13" s="1" customFormat="1" x14ac:dyDescent="0.2">
      <c r="A48" s="24">
        <v>38</v>
      </c>
      <c r="B48" s="25" t="s">
        <v>103</v>
      </c>
      <c r="C48" s="10" t="s">
        <v>20</v>
      </c>
      <c r="D48" s="43">
        <f>КС!D49</f>
        <v>30467258</v>
      </c>
      <c r="E48" s="43">
        <f>'Свод 2024 БП'!E49</f>
        <v>8666599</v>
      </c>
      <c r="F48" s="43">
        <f>'Свод 2024 БП'!F49</f>
        <v>115783403</v>
      </c>
      <c r="G48" s="43"/>
      <c r="H48" s="43">
        <f>' СМП '!D49</f>
        <v>0</v>
      </c>
      <c r="I48" s="43">
        <f>'Гемодиализ (пр.03-24) '!D49</f>
        <v>0</v>
      </c>
      <c r="J48" s="43">
        <f>'Мед.реаб.(АПУ,ДС,КС) '!D49</f>
        <v>0</v>
      </c>
      <c r="K48" s="43">
        <f t="shared" si="4"/>
        <v>154917260</v>
      </c>
      <c r="L48" s="50">
        <v>13882896.559999999</v>
      </c>
      <c r="M48" s="50">
        <f t="shared" si="1"/>
        <v>168800156.56</v>
      </c>
    </row>
    <row r="49" spans="1:13" s="1" customFormat="1" x14ac:dyDescent="0.2">
      <c r="A49" s="24">
        <v>39</v>
      </c>
      <c r="B49" s="13" t="s">
        <v>104</v>
      </c>
      <c r="C49" s="10" t="s">
        <v>105</v>
      </c>
      <c r="D49" s="43">
        <f>КС!D50</f>
        <v>51139998</v>
      </c>
      <c r="E49" s="43">
        <f>'Свод 2024 БП'!E50</f>
        <v>29525200</v>
      </c>
      <c r="F49" s="43">
        <f>'Свод 2024 БП'!F50</f>
        <v>75855224</v>
      </c>
      <c r="G49" s="43"/>
      <c r="H49" s="43">
        <f>' СМП '!D50</f>
        <v>0</v>
      </c>
      <c r="I49" s="43">
        <f>'Гемодиализ (пр.03-24) '!D50</f>
        <v>0</v>
      </c>
      <c r="J49" s="43">
        <f>'Мед.реаб.(АПУ,ДС,КС) '!D50</f>
        <v>0</v>
      </c>
      <c r="K49" s="43">
        <f t="shared" si="4"/>
        <v>156520422</v>
      </c>
      <c r="L49" s="50">
        <v>0</v>
      </c>
      <c r="M49" s="50">
        <f t="shared" si="1"/>
        <v>156520422</v>
      </c>
    </row>
    <row r="50" spans="1:13" s="1" customFormat="1" x14ac:dyDescent="0.2">
      <c r="A50" s="24">
        <v>40</v>
      </c>
      <c r="B50" s="25" t="s">
        <v>106</v>
      </c>
      <c r="C50" s="10" t="s">
        <v>107</v>
      </c>
      <c r="D50" s="43">
        <f>КС!D51</f>
        <v>465203422</v>
      </c>
      <c r="E50" s="43">
        <f>'Свод 2024 БП'!E51</f>
        <v>73461357</v>
      </c>
      <c r="F50" s="43">
        <f>'Свод 2024 БП'!F51</f>
        <v>719635930.34000003</v>
      </c>
      <c r="G50" s="43"/>
      <c r="H50" s="43">
        <f>' СМП '!D51</f>
        <v>431419527</v>
      </c>
      <c r="I50" s="43">
        <f>'Гемодиализ (пр.03-24) '!D51</f>
        <v>0</v>
      </c>
      <c r="J50" s="43">
        <f>'Мед.реаб.(АПУ,ДС,КС) '!D51</f>
        <v>32927173</v>
      </c>
      <c r="K50" s="43">
        <f t="shared" si="4"/>
        <v>1722647409.3400002</v>
      </c>
      <c r="L50" s="50">
        <v>43308991.170000002</v>
      </c>
      <c r="M50" s="50">
        <f t="shared" si="1"/>
        <v>1765956400.5100002</v>
      </c>
    </row>
    <row r="51" spans="1:13" s="1" customFormat="1" x14ac:dyDescent="0.2">
      <c r="A51" s="24">
        <v>41</v>
      </c>
      <c r="B51" s="11" t="s">
        <v>108</v>
      </c>
      <c r="C51" s="10" t="s">
        <v>230</v>
      </c>
      <c r="D51" s="43">
        <f>КС!D52</f>
        <v>62451513</v>
      </c>
      <c r="E51" s="43">
        <f>'Свод 2024 БП'!E52</f>
        <v>16591669</v>
      </c>
      <c r="F51" s="43">
        <f>'Свод 2024 БП'!F52</f>
        <v>187691036</v>
      </c>
      <c r="G51" s="43"/>
      <c r="H51" s="43">
        <f>' СМП '!D52</f>
        <v>0</v>
      </c>
      <c r="I51" s="43">
        <f>'Гемодиализ (пр.03-24) '!D52</f>
        <v>0</v>
      </c>
      <c r="J51" s="43">
        <f>'Мед.реаб.(АПУ,ДС,КС) '!D52</f>
        <v>1436158</v>
      </c>
      <c r="K51" s="43">
        <f t="shared" si="4"/>
        <v>268170376</v>
      </c>
      <c r="L51" s="50">
        <v>19002342.399999999</v>
      </c>
      <c r="M51" s="50">
        <f t="shared" si="1"/>
        <v>287172718.39999998</v>
      </c>
    </row>
    <row r="52" spans="1:13" s="1" customFormat="1" ht="10.5" customHeight="1" x14ac:dyDescent="0.2">
      <c r="A52" s="24">
        <v>42</v>
      </c>
      <c r="B52" s="11" t="s">
        <v>109</v>
      </c>
      <c r="C52" s="10" t="s">
        <v>2</v>
      </c>
      <c r="D52" s="43">
        <f>КС!D53</f>
        <v>298217742</v>
      </c>
      <c r="E52" s="43">
        <f>'Свод 2024 БП'!E53</f>
        <v>49769100</v>
      </c>
      <c r="F52" s="43">
        <f>'Свод 2024 БП'!F53</f>
        <v>479263329</v>
      </c>
      <c r="G52" s="43"/>
      <c r="H52" s="43">
        <f>' СМП '!D53</f>
        <v>0</v>
      </c>
      <c r="I52" s="43">
        <f>'Гемодиализ (пр.03-24) '!D53</f>
        <v>0</v>
      </c>
      <c r="J52" s="43">
        <f>'Мед.реаб.(АПУ,ДС,КС) '!D53</f>
        <v>0</v>
      </c>
      <c r="K52" s="43">
        <f t="shared" si="4"/>
        <v>827250171</v>
      </c>
      <c r="L52" s="50">
        <v>57438520.239999995</v>
      </c>
      <c r="M52" s="50">
        <f t="shared" si="1"/>
        <v>884688691.24000001</v>
      </c>
    </row>
    <row r="53" spans="1:13" s="1" customFormat="1" x14ac:dyDescent="0.2">
      <c r="A53" s="24">
        <v>43</v>
      </c>
      <c r="B53" s="25" t="s">
        <v>110</v>
      </c>
      <c r="C53" s="10" t="s">
        <v>3</v>
      </c>
      <c r="D53" s="43">
        <f>КС!D54</f>
        <v>47834373</v>
      </c>
      <c r="E53" s="43">
        <f>'Свод 2024 БП'!E54</f>
        <v>11117435</v>
      </c>
      <c r="F53" s="43">
        <f>'Свод 2024 БП'!F54</f>
        <v>150118261</v>
      </c>
      <c r="G53" s="43"/>
      <c r="H53" s="43">
        <f>' СМП '!D54</f>
        <v>0</v>
      </c>
      <c r="I53" s="43">
        <f>'Гемодиализ (пр.03-24) '!D54</f>
        <v>0</v>
      </c>
      <c r="J53" s="43">
        <f>'Мед.реаб.(АПУ,ДС,КС) '!D54</f>
        <v>0</v>
      </c>
      <c r="K53" s="43">
        <f t="shared" si="4"/>
        <v>209070069</v>
      </c>
      <c r="L53" s="50">
        <v>14554242.729999999</v>
      </c>
      <c r="M53" s="50">
        <f t="shared" si="1"/>
        <v>223624311.72999999</v>
      </c>
    </row>
    <row r="54" spans="1:13" s="1" customFormat="1" x14ac:dyDescent="0.2">
      <c r="A54" s="24">
        <v>44</v>
      </c>
      <c r="B54" s="25" t="s">
        <v>111</v>
      </c>
      <c r="C54" s="10" t="s">
        <v>226</v>
      </c>
      <c r="D54" s="43">
        <f>КС!D55</f>
        <v>72814486</v>
      </c>
      <c r="E54" s="43">
        <f>'Свод 2024 БП'!E55</f>
        <v>19020595</v>
      </c>
      <c r="F54" s="43">
        <f>'Свод 2024 БП'!F55</f>
        <v>229494652</v>
      </c>
      <c r="G54" s="43"/>
      <c r="H54" s="43">
        <f>' СМП '!D55</f>
        <v>0</v>
      </c>
      <c r="I54" s="43">
        <f>'Гемодиализ (пр.03-24) '!D55</f>
        <v>0</v>
      </c>
      <c r="J54" s="43">
        <f>'Мед.реаб.(АПУ,ДС,КС) '!D55</f>
        <v>2525298</v>
      </c>
      <c r="K54" s="43">
        <f t="shared" si="4"/>
        <v>323855031</v>
      </c>
      <c r="L54" s="50">
        <v>29226122.839999996</v>
      </c>
      <c r="M54" s="50">
        <f t="shared" si="1"/>
        <v>353081153.83999997</v>
      </c>
    </row>
    <row r="55" spans="1:13" s="1" customFormat="1" x14ac:dyDescent="0.2">
      <c r="A55" s="24">
        <v>45</v>
      </c>
      <c r="B55" s="13" t="s">
        <v>112</v>
      </c>
      <c r="C55" s="10" t="s">
        <v>0</v>
      </c>
      <c r="D55" s="43">
        <f>КС!D56</f>
        <v>87414525</v>
      </c>
      <c r="E55" s="43">
        <f>'Свод 2024 БП'!E56</f>
        <v>21954574</v>
      </c>
      <c r="F55" s="43">
        <f>'Свод 2024 БП'!F56</f>
        <v>253833788</v>
      </c>
      <c r="G55" s="43"/>
      <c r="H55" s="43">
        <f>' СМП '!D56</f>
        <v>0</v>
      </c>
      <c r="I55" s="43">
        <f>'Гемодиализ (пр.03-24) '!D56</f>
        <v>0</v>
      </c>
      <c r="J55" s="43">
        <f>'Мед.реаб.(АПУ,ДС,КС) '!D56</f>
        <v>0</v>
      </c>
      <c r="K55" s="43">
        <f t="shared" si="4"/>
        <v>363202887</v>
      </c>
      <c r="L55" s="50">
        <v>32030901.759999998</v>
      </c>
      <c r="M55" s="50">
        <f t="shared" si="1"/>
        <v>395233788.75999999</v>
      </c>
    </row>
    <row r="56" spans="1:13" s="1" customFormat="1" ht="10.5" customHeight="1" x14ac:dyDescent="0.2">
      <c r="A56" s="24">
        <v>46</v>
      </c>
      <c r="B56" s="25" t="s">
        <v>113</v>
      </c>
      <c r="C56" s="10" t="s">
        <v>4</v>
      </c>
      <c r="D56" s="43">
        <f>КС!D57</f>
        <v>31762698</v>
      </c>
      <c r="E56" s="43">
        <f>'Свод 2024 БП'!E57</f>
        <v>7225237</v>
      </c>
      <c r="F56" s="43">
        <f>'Свод 2024 БП'!F57</f>
        <v>101531632</v>
      </c>
      <c r="G56" s="43"/>
      <c r="H56" s="43">
        <f>' СМП '!D57</f>
        <v>0</v>
      </c>
      <c r="I56" s="43">
        <f>'Гемодиализ (пр.03-24) '!D57</f>
        <v>0</v>
      </c>
      <c r="J56" s="43">
        <f>'Мед.реаб.(АПУ,ДС,КС) '!D57</f>
        <v>0</v>
      </c>
      <c r="K56" s="43">
        <f t="shared" si="4"/>
        <v>140519567</v>
      </c>
      <c r="L56" s="50">
        <v>13009011.5</v>
      </c>
      <c r="M56" s="50">
        <f t="shared" si="1"/>
        <v>153528578.5</v>
      </c>
    </row>
    <row r="57" spans="1:13" s="1" customFormat="1" x14ac:dyDescent="0.2">
      <c r="A57" s="24">
        <v>47</v>
      </c>
      <c r="B57" s="13" t="s">
        <v>114</v>
      </c>
      <c r="C57" s="10" t="s">
        <v>1</v>
      </c>
      <c r="D57" s="43">
        <f>КС!D58</f>
        <v>59226156</v>
      </c>
      <c r="E57" s="43">
        <f>'Свод 2024 БП'!E58</f>
        <v>14867697</v>
      </c>
      <c r="F57" s="43">
        <f>'Свод 2024 БП'!F58</f>
        <v>181833557</v>
      </c>
      <c r="G57" s="43"/>
      <c r="H57" s="43">
        <f>' СМП '!D58</f>
        <v>0</v>
      </c>
      <c r="I57" s="43">
        <f>'Гемодиализ (пр.03-24) '!D58</f>
        <v>0</v>
      </c>
      <c r="J57" s="43">
        <f>'Мед.реаб.(АПУ,ДС,КС) '!D58</f>
        <v>0</v>
      </c>
      <c r="K57" s="43">
        <f t="shared" si="4"/>
        <v>255927410</v>
      </c>
      <c r="L57" s="50">
        <v>15694264.800000001</v>
      </c>
      <c r="M57" s="50">
        <f t="shared" si="1"/>
        <v>271621674.80000001</v>
      </c>
    </row>
    <row r="58" spans="1:13" s="1" customFormat="1" x14ac:dyDescent="0.2">
      <c r="A58" s="24">
        <v>48</v>
      </c>
      <c r="B58" s="25" t="s">
        <v>115</v>
      </c>
      <c r="C58" s="10" t="s">
        <v>227</v>
      </c>
      <c r="D58" s="43">
        <f>КС!D59</f>
        <v>84380929</v>
      </c>
      <c r="E58" s="43">
        <f>'Свод 2024 БП'!E59</f>
        <v>22670867</v>
      </c>
      <c r="F58" s="43">
        <f>'Свод 2024 БП'!F59</f>
        <v>257582050</v>
      </c>
      <c r="G58" s="43"/>
      <c r="H58" s="43">
        <f>' СМП '!D59</f>
        <v>0</v>
      </c>
      <c r="I58" s="43">
        <f>'Гемодиализ (пр.03-24) '!D59</f>
        <v>0</v>
      </c>
      <c r="J58" s="43">
        <f>'Мед.реаб.(АПУ,ДС,КС) '!D59</f>
        <v>0</v>
      </c>
      <c r="K58" s="43">
        <f t="shared" si="4"/>
        <v>364633846</v>
      </c>
      <c r="L58" s="50">
        <v>18210401.950000003</v>
      </c>
      <c r="M58" s="50">
        <f t="shared" si="1"/>
        <v>382844247.94999999</v>
      </c>
    </row>
    <row r="59" spans="1:13" s="1" customFormat="1" x14ac:dyDescent="0.2">
      <c r="A59" s="24">
        <v>49</v>
      </c>
      <c r="B59" s="25" t="s">
        <v>116</v>
      </c>
      <c r="C59" s="10" t="s">
        <v>26</v>
      </c>
      <c r="D59" s="43">
        <f>КС!D60</f>
        <v>545657316</v>
      </c>
      <c r="E59" s="43">
        <f>'Свод 2024 БП'!E60</f>
        <v>86796480</v>
      </c>
      <c r="F59" s="43">
        <f>'Свод 2024 БП'!F60</f>
        <v>799508009.92000008</v>
      </c>
      <c r="G59" s="43"/>
      <c r="H59" s="43">
        <f>' СМП '!D60</f>
        <v>0</v>
      </c>
      <c r="I59" s="43">
        <f>'Гемодиализ (пр.03-24) '!D60</f>
        <v>113481</v>
      </c>
      <c r="J59" s="43">
        <f>'Мед.реаб.(АПУ,ДС,КС) '!D60</f>
        <v>0</v>
      </c>
      <c r="K59" s="43">
        <f t="shared" si="4"/>
        <v>1432075286.9200001</v>
      </c>
      <c r="L59" s="50">
        <v>65706382.350000001</v>
      </c>
      <c r="M59" s="50">
        <f t="shared" si="1"/>
        <v>1497781669.27</v>
      </c>
    </row>
    <row r="60" spans="1:13" s="1" customFormat="1" x14ac:dyDescent="0.2">
      <c r="A60" s="24">
        <v>50</v>
      </c>
      <c r="B60" s="25" t="s">
        <v>117</v>
      </c>
      <c r="C60" s="10" t="s">
        <v>228</v>
      </c>
      <c r="D60" s="43">
        <f>КС!D61</f>
        <v>51768444</v>
      </c>
      <c r="E60" s="43">
        <f>'Свод 2024 БП'!E61</f>
        <v>12891832</v>
      </c>
      <c r="F60" s="43">
        <f>'Свод 2024 БП'!F61</f>
        <v>160205377</v>
      </c>
      <c r="G60" s="43"/>
      <c r="H60" s="43">
        <f>' СМП '!D61</f>
        <v>0</v>
      </c>
      <c r="I60" s="43">
        <f>'Гемодиализ (пр.03-24) '!D61</f>
        <v>0</v>
      </c>
      <c r="J60" s="43">
        <f>'Мед.реаб.(АПУ,ДС,КС) '!D61</f>
        <v>0</v>
      </c>
      <c r="K60" s="43">
        <f t="shared" si="4"/>
        <v>224865653</v>
      </c>
      <c r="L60" s="50">
        <v>14284635.49</v>
      </c>
      <c r="M60" s="50">
        <f t="shared" si="1"/>
        <v>239150288.49000001</v>
      </c>
    </row>
    <row r="61" spans="1:13" s="1" customFormat="1" x14ac:dyDescent="0.2">
      <c r="A61" s="24">
        <v>51</v>
      </c>
      <c r="B61" s="25" t="s">
        <v>232</v>
      </c>
      <c r="C61" s="10" t="s">
        <v>231</v>
      </c>
      <c r="D61" s="43">
        <f>КС!D62</f>
        <v>183424211</v>
      </c>
      <c r="E61" s="43">
        <f>'Свод 2024 БП'!E62</f>
        <v>0</v>
      </c>
      <c r="F61" s="43">
        <f>'Свод 2024 БП'!F62</f>
        <v>0</v>
      </c>
      <c r="G61" s="43"/>
      <c r="H61" s="43">
        <f>' СМП '!D62</f>
        <v>0</v>
      </c>
      <c r="I61" s="43">
        <f>'Гемодиализ (пр.03-24) '!D62</f>
        <v>0</v>
      </c>
      <c r="J61" s="43">
        <f>'Мед.реаб.(АПУ,ДС,КС) '!D62</f>
        <v>0</v>
      </c>
      <c r="K61" s="43">
        <f t="shared" si="4"/>
        <v>183424211</v>
      </c>
      <c r="L61" s="50">
        <v>0</v>
      </c>
      <c r="M61" s="50">
        <f t="shared" si="1"/>
        <v>183424211</v>
      </c>
    </row>
    <row r="62" spans="1:13" s="1" customFormat="1" x14ac:dyDescent="0.2">
      <c r="A62" s="24">
        <v>52</v>
      </c>
      <c r="B62" s="25" t="s">
        <v>242</v>
      </c>
      <c r="C62" s="10" t="s">
        <v>243</v>
      </c>
      <c r="D62" s="43">
        <f>КС!D63</f>
        <v>0</v>
      </c>
      <c r="E62" s="43">
        <f>'Свод 2024 БП'!E63</f>
        <v>0</v>
      </c>
      <c r="F62" s="43">
        <f>'Свод 2024 БП'!F63</f>
        <v>0</v>
      </c>
      <c r="G62" s="43"/>
      <c r="H62" s="43">
        <f>' СМП '!D63</f>
        <v>0</v>
      </c>
      <c r="I62" s="43">
        <f>'Гемодиализ (пр.03-24) '!D63</f>
        <v>0</v>
      </c>
      <c r="J62" s="43">
        <f>'Мед.реаб.(АПУ,ДС,КС) '!D63</f>
        <v>10835798</v>
      </c>
      <c r="K62" s="43">
        <f t="shared" si="4"/>
        <v>10835798</v>
      </c>
      <c r="L62" s="50">
        <v>0</v>
      </c>
      <c r="M62" s="50">
        <f t="shared" si="1"/>
        <v>10835798</v>
      </c>
    </row>
    <row r="63" spans="1:13" s="1" customFormat="1" x14ac:dyDescent="0.2">
      <c r="A63" s="24">
        <v>53</v>
      </c>
      <c r="B63" s="25" t="s">
        <v>118</v>
      </c>
      <c r="C63" s="10" t="s">
        <v>54</v>
      </c>
      <c r="D63" s="43">
        <f>КС!D64</f>
        <v>0</v>
      </c>
      <c r="E63" s="43">
        <f>'Свод 2024 БП'!E64</f>
        <v>23434259</v>
      </c>
      <c r="F63" s="43">
        <f>'Свод 2024 БП'!F64</f>
        <v>222996653</v>
      </c>
      <c r="G63" s="43"/>
      <c r="H63" s="43">
        <f>' СМП '!D64</f>
        <v>0</v>
      </c>
      <c r="I63" s="43">
        <f>'Гемодиализ (пр.03-24) '!D64</f>
        <v>0</v>
      </c>
      <c r="J63" s="43">
        <f>'Мед.реаб.(АПУ,ДС,КС) '!D64</f>
        <v>8102798</v>
      </c>
      <c r="K63" s="43">
        <f t="shared" si="4"/>
        <v>254533710</v>
      </c>
      <c r="L63" s="50">
        <v>0</v>
      </c>
      <c r="M63" s="50">
        <f t="shared" si="1"/>
        <v>254533710</v>
      </c>
    </row>
    <row r="64" spans="1:13" s="1" customFormat="1" x14ac:dyDescent="0.2">
      <c r="A64" s="24">
        <v>54</v>
      </c>
      <c r="B64" s="13" t="s">
        <v>119</v>
      </c>
      <c r="C64" s="10" t="s">
        <v>244</v>
      </c>
      <c r="D64" s="43">
        <f>КС!D65</f>
        <v>0</v>
      </c>
      <c r="E64" s="43">
        <f>'Свод 2024 БП'!E65</f>
        <v>20718505</v>
      </c>
      <c r="F64" s="43">
        <f>'Свод 2024 БП'!F65</f>
        <v>164926806</v>
      </c>
      <c r="G64" s="43"/>
      <c r="H64" s="43">
        <f>' СМП '!D65</f>
        <v>0</v>
      </c>
      <c r="I64" s="43">
        <f>'Гемодиализ (пр.03-24) '!D65</f>
        <v>0</v>
      </c>
      <c r="J64" s="43">
        <f>'Мед.реаб.(АПУ,ДС,КС) '!D65</f>
        <v>8295193</v>
      </c>
      <c r="K64" s="43">
        <f t="shared" si="4"/>
        <v>193940504</v>
      </c>
      <c r="L64" s="50">
        <v>0</v>
      </c>
      <c r="M64" s="50">
        <f t="shared" si="1"/>
        <v>193940504</v>
      </c>
    </row>
    <row r="65" spans="1:13" s="1" customFormat="1" ht="24" x14ac:dyDescent="0.2">
      <c r="A65" s="24">
        <v>55</v>
      </c>
      <c r="B65" s="11" t="s">
        <v>120</v>
      </c>
      <c r="C65" s="10" t="s">
        <v>121</v>
      </c>
      <c r="D65" s="43">
        <f>КС!D66</f>
        <v>0</v>
      </c>
      <c r="E65" s="43">
        <f>'Свод 2024 БП'!E66</f>
        <v>26892378</v>
      </c>
      <c r="F65" s="43">
        <f>'Свод 2024 БП'!F66</f>
        <v>283697410.38</v>
      </c>
      <c r="G65" s="43"/>
      <c r="H65" s="43">
        <f>' СМП '!D66</f>
        <v>0</v>
      </c>
      <c r="I65" s="43">
        <f>'Гемодиализ (пр.03-24) '!D66</f>
        <v>0</v>
      </c>
      <c r="J65" s="43">
        <f>'Мед.реаб.(АПУ,ДС,КС) '!D66</f>
        <v>0</v>
      </c>
      <c r="K65" s="43">
        <f t="shared" si="4"/>
        <v>310589788.38</v>
      </c>
      <c r="L65" s="50">
        <v>0</v>
      </c>
      <c r="M65" s="50">
        <f t="shared" si="1"/>
        <v>310589788.38</v>
      </c>
    </row>
    <row r="66" spans="1:13" s="1" customFormat="1" ht="23.25" customHeight="1" x14ac:dyDescent="0.2">
      <c r="A66" s="24">
        <v>56</v>
      </c>
      <c r="B66" s="13" t="s">
        <v>122</v>
      </c>
      <c r="C66" s="10" t="s">
        <v>245</v>
      </c>
      <c r="D66" s="43">
        <f>КС!D67</f>
        <v>0</v>
      </c>
      <c r="E66" s="43">
        <f>'Свод 2024 БП'!E67</f>
        <v>37431212</v>
      </c>
      <c r="F66" s="43">
        <f>'Свод 2024 БП'!F67</f>
        <v>324593949</v>
      </c>
      <c r="G66" s="43"/>
      <c r="H66" s="43">
        <f>' СМП '!D67</f>
        <v>0</v>
      </c>
      <c r="I66" s="43">
        <f>'Гемодиализ (пр.03-24) '!D67</f>
        <v>0</v>
      </c>
      <c r="J66" s="43">
        <f>'Мед.реаб.(АПУ,ДС,КС) '!D67</f>
        <v>8340288</v>
      </c>
      <c r="K66" s="43">
        <f t="shared" si="4"/>
        <v>370365449</v>
      </c>
      <c r="L66" s="50">
        <v>1191227.8999999999</v>
      </c>
      <c r="M66" s="50">
        <f t="shared" si="1"/>
        <v>371556676.89999998</v>
      </c>
    </row>
    <row r="67" spans="1:13" s="1" customFormat="1" ht="27.75" customHeight="1" x14ac:dyDescent="0.2">
      <c r="A67" s="24">
        <v>57</v>
      </c>
      <c r="B67" s="25" t="s">
        <v>123</v>
      </c>
      <c r="C67" s="10" t="s">
        <v>408</v>
      </c>
      <c r="D67" s="43">
        <f>КС!D68</f>
        <v>0</v>
      </c>
      <c r="E67" s="43">
        <f>'Свод 2024 БП'!E68</f>
        <v>23820085</v>
      </c>
      <c r="F67" s="43">
        <f>'Свод 2024 БП'!F68</f>
        <v>200831587</v>
      </c>
      <c r="G67" s="43"/>
      <c r="H67" s="43">
        <f>' СМП '!D68</f>
        <v>0</v>
      </c>
      <c r="I67" s="43">
        <f>'Гемодиализ (пр.03-24) '!D68</f>
        <v>0</v>
      </c>
      <c r="J67" s="43">
        <f>'Мед.реаб.(АПУ,ДС,КС) '!D68</f>
        <v>10914813</v>
      </c>
      <c r="K67" s="43">
        <f t="shared" si="4"/>
        <v>235566485</v>
      </c>
      <c r="L67" s="50">
        <v>0</v>
      </c>
      <c r="M67" s="50">
        <f t="shared" si="1"/>
        <v>235566485</v>
      </c>
    </row>
    <row r="68" spans="1:13" s="1" customFormat="1" ht="24" x14ac:dyDescent="0.2">
      <c r="A68" s="24">
        <v>58</v>
      </c>
      <c r="B68" s="11" t="s">
        <v>124</v>
      </c>
      <c r="C68" s="10" t="s">
        <v>246</v>
      </c>
      <c r="D68" s="43">
        <f>КС!D69</f>
        <v>0</v>
      </c>
      <c r="E68" s="43">
        <f>'Свод 2024 БП'!E69</f>
        <v>0</v>
      </c>
      <c r="F68" s="43">
        <f>'Свод 2024 БП'!F69</f>
        <v>91692993</v>
      </c>
      <c r="G68" s="43"/>
      <c r="H68" s="43">
        <f>' СМП '!D69</f>
        <v>0</v>
      </c>
      <c r="I68" s="43">
        <f>'Гемодиализ (пр.03-24) '!D69</f>
        <v>0</v>
      </c>
      <c r="J68" s="43">
        <f>'Мед.реаб.(АПУ,ДС,КС) '!D69</f>
        <v>0</v>
      </c>
      <c r="K68" s="43">
        <f t="shared" si="4"/>
        <v>91692993</v>
      </c>
      <c r="L68" s="50">
        <v>0</v>
      </c>
      <c r="M68" s="50">
        <f t="shared" si="1"/>
        <v>91692993</v>
      </c>
    </row>
    <row r="69" spans="1:13" s="1" customFormat="1" ht="24" x14ac:dyDescent="0.2">
      <c r="A69" s="24">
        <v>59</v>
      </c>
      <c r="B69" s="11" t="s">
        <v>125</v>
      </c>
      <c r="C69" s="10" t="s">
        <v>247</v>
      </c>
      <c r="D69" s="43">
        <f>КС!D70</f>
        <v>0</v>
      </c>
      <c r="E69" s="43">
        <f>'Свод 2024 БП'!E70</f>
        <v>0</v>
      </c>
      <c r="F69" s="43">
        <f>'Свод 2024 БП'!F70</f>
        <v>84016114</v>
      </c>
      <c r="G69" s="43"/>
      <c r="H69" s="43">
        <f>' СМП '!D70</f>
        <v>0</v>
      </c>
      <c r="I69" s="43">
        <f>'Гемодиализ (пр.03-24) '!D70</f>
        <v>0</v>
      </c>
      <c r="J69" s="43">
        <f>'Мед.реаб.(АПУ,ДС,КС) '!D70</f>
        <v>0</v>
      </c>
      <c r="K69" s="43">
        <f t="shared" si="4"/>
        <v>84016114</v>
      </c>
      <c r="L69" s="50">
        <v>0</v>
      </c>
      <c r="M69" s="50">
        <f t="shared" ref="M69:M129" si="5">K69+L69</f>
        <v>84016114</v>
      </c>
    </row>
    <row r="70" spans="1:13" s="1" customFormat="1" x14ac:dyDescent="0.2">
      <c r="A70" s="24">
        <v>60</v>
      </c>
      <c r="B70" s="13" t="s">
        <v>126</v>
      </c>
      <c r="C70" s="10" t="s">
        <v>248</v>
      </c>
      <c r="D70" s="43">
        <f>КС!D71</f>
        <v>0</v>
      </c>
      <c r="E70" s="43">
        <f>'Свод 2024 БП'!E71</f>
        <v>48494168</v>
      </c>
      <c r="F70" s="43">
        <f>'Свод 2024 БП'!F71</f>
        <v>405083150</v>
      </c>
      <c r="G70" s="43"/>
      <c r="H70" s="43">
        <f>' СМП '!D71</f>
        <v>0</v>
      </c>
      <c r="I70" s="43">
        <f>'Гемодиализ (пр.03-24) '!D71</f>
        <v>0</v>
      </c>
      <c r="J70" s="43">
        <f>'Мед.реаб.(АПУ,ДС,КС) '!D71</f>
        <v>3564870</v>
      </c>
      <c r="K70" s="43">
        <f t="shared" si="4"/>
        <v>457142188</v>
      </c>
      <c r="L70" s="50">
        <v>3737162.8600000003</v>
      </c>
      <c r="M70" s="50">
        <f t="shared" si="5"/>
        <v>460879350.86000001</v>
      </c>
    </row>
    <row r="71" spans="1:13" s="1" customFormat="1" x14ac:dyDescent="0.2">
      <c r="A71" s="24">
        <v>61</v>
      </c>
      <c r="B71" s="13" t="s">
        <v>127</v>
      </c>
      <c r="C71" s="10" t="s">
        <v>53</v>
      </c>
      <c r="D71" s="43">
        <f>КС!D72</f>
        <v>0</v>
      </c>
      <c r="E71" s="43">
        <f>'Свод 2024 БП'!E72</f>
        <v>28290621</v>
      </c>
      <c r="F71" s="43">
        <f>'Свод 2024 БП'!F72</f>
        <v>262545348</v>
      </c>
      <c r="G71" s="43"/>
      <c r="H71" s="43">
        <f>' СМП '!D72</f>
        <v>0</v>
      </c>
      <c r="I71" s="43">
        <f>'Гемодиализ (пр.03-24) '!D72</f>
        <v>0</v>
      </c>
      <c r="J71" s="43">
        <f>'Мед.реаб.(АПУ,ДС,КС) '!D72</f>
        <v>9723799</v>
      </c>
      <c r="K71" s="43">
        <f t="shared" ref="K71:K102" si="6">D71+E71+F71+H71+I71+J71</f>
        <v>300559768</v>
      </c>
      <c r="L71" s="50">
        <v>3305904.8</v>
      </c>
      <c r="M71" s="50">
        <f t="shared" si="5"/>
        <v>303865672.80000001</v>
      </c>
    </row>
    <row r="72" spans="1:13" s="1" customFormat="1" x14ac:dyDescent="0.2">
      <c r="A72" s="24">
        <v>62</v>
      </c>
      <c r="B72" s="13" t="s">
        <v>128</v>
      </c>
      <c r="C72" s="10" t="s">
        <v>249</v>
      </c>
      <c r="D72" s="43">
        <f>КС!D73</f>
        <v>0</v>
      </c>
      <c r="E72" s="43">
        <f>'Свод 2024 БП'!E73</f>
        <v>70112756</v>
      </c>
      <c r="F72" s="43">
        <f>'Свод 2024 БП'!F73</f>
        <v>558516265</v>
      </c>
      <c r="G72" s="43"/>
      <c r="H72" s="43">
        <f>' СМП '!D73</f>
        <v>0</v>
      </c>
      <c r="I72" s="43">
        <f>'Гемодиализ (пр.03-24) '!D73</f>
        <v>0</v>
      </c>
      <c r="J72" s="43">
        <f>'Мед.реаб.(АПУ,ДС,КС) '!D73</f>
        <v>5929883</v>
      </c>
      <c r="K72" s="43">
        <f t="shared" si="6"/>
        <v>634558904</v>
      </c>
      <c r="L72" s="50">
        <v>2463859.2000000002</v>
      </c>
      <c r="M72" s="50">
        <f t="shared" si="5"/>
        <v>637022763.20000005</v>
      </c>
    </row>
    <row r="73" spans="1:13" s="1" customFormat="1" ht="24" x14ac:dyDescent="0.2">
      <c r="A73" s="24">
        <v>63</v>
      </c>
      <c r="B73" s="13" t="s">
        <v>129</v>
      </c>
      <c r="C73" s="10" t="s">
        <v>250</v>
      </c>
      <c r="D73" s="43">
        <f>КС!D74</f>
        <v>0</v>
      </c>
      <c r="E73" s="43">
        <f>'Свод 2024 БП'!E74</f>
        <v>0</v>
      </c>
      <c r="F73" s="43">
        <f>'Свод 2024 БП'!F74</f>
        <v>47913137</v>
      </c>
      <c r="G73" s="43"/>
      <c r="H73" s="43">
        <f>' СМП '!D74</f>
        <v>0</v>
      </c>
      <c r="I73" s="43">
        <f>'Гемодиализ (пр.03-24) '!D74</f>
        <v>0</v>
      </c>
      <c r="J73" s="43">
        <f>'Мед.реаб.(АПУ,ДС,КС) '!D74</f>
        <v>0</v>
      </c>
      <c r="K73" s="43">
        <f t="shared" si="6"/>
        <v>47913137</v>
      </c>
      <c r="L73" s="50">
        <v>0</v>
      </c>
      <c r="M73" s="50">
        <f t="shared" si="5"/>
        <v>47913137</v>
      </c>
    </row>
    <row r="74" spans="1:13" s="1" customFormat="1" ht="24" x14ac:dyDescent="0.2">
      <c r="A74" s="24">
        <v>64</v>
      </c>
      <c r="B74" s="11" t="s">
        <v>130</v>
      </c>
      <c r="C74" s="10" t="s">
        <v>251</v>
      </c>
      <c r="D74" s="43">
        <f>КС!D75</f>
        <v>0</v>
      </c>
      <c r="E74" s="43">
        <f>'Свод 2024 БП'!E75</f>
        <v>0</v>
      </c>
      <c r="F74" s="43">
        <f>'Свод 2024 БП'!F75</f>
        <v>66611871</v>
      </c>
      <c r="G74" s="43"/>
      <c r="H74" s="43">
        <f>' СМП '!D75</f>
        <v>0</v>
      </c>
      <c r="I74" s="43">
        <f>'Гемодиализ (пр.03-24) '!D75</f>
        <v>0</v>
      </c>
      <c r="J74" s="43">
        <f>'Мед.реаб.(АПУ,ДС,КС) '!D75</f>
        <v>0</v>
      </c>
      <c r="K74" s="43">
        <f t="shared" si="6"/>
        <v>66611871</v>
      </c>
      <c r="L74" s="50">
        <v>0</v>
      </c>
      <c r="M74" s="50">
        <f t="shared" si="5"/>
        <v>66611871</v>
      </c>
    </row>
    <row r="75" spans="1:13" s="1" customFormat="1" ht="24" x14ac:dyDescent="0.2">
      <c r="A75" s="24">
        <v>65</v>
      </c>
      <c r="B75" s="13" t="s">
        <v>131</v>
      </c>
      <c r="C75" s="10" t="s">
        <v>252</v>
      </c>
      <c r="D75" s="43">
        <f>КС!D76</f>
        <v>0</v>
      </c>
      <c r="E75" s="43">
        <f>'Свод 2024 БП'!E76</f>
        <v>0</v>
      </c>
      <c r="F75" s="43">
        <f>'Свод 2024 БП'!F76</f>
        <v>60490945</v>
      </c>
      <c r="G75" s="43"/>
      <c r="H75" s="43">
        <f>' СМП '!D76</f>
        <v>0</v>
      </c>
      <c r="I75" s="43">
        <f>'Гемодиализ (пр.03-24) '!D76</f>
        <v>0</v>
      </c>
      <c r="J75" s="43">
        <f>'Мед.реаб.(АПУ,ДС,КС) '!D76</f>
        <v>0</v>
      </c>
      <c r="K75" s="43">
        <f t="shared" si="6"/>
        <v>60490945</v>
      </c>
      <c r="L75" s="50">
        <v>0</v>
      </c>
      <c r="M75" s="50">
        <f t="shared" si="5"/>
        <v>60490945</v>
      </c>
    </row>
    <row r="76" spans="1:13" s="1" customFormat="1" ht="24" x14ac:dyDescent="0.2">
      <c r="A76" s="24">
        <v>66</v>
      </c>
      <c r="B76" s="13" t="s">
        <v>132</v>
      </c>
      <c r="C76" s="10" t="s">
        <v>253</v>
      </c>
      <c r="D76" s="43">
        <f>КС!D77</f>
        <v>0</v>
      </c>
      <c r="E76" s="43">
        <f>'Свод 2024 БП'!E77</f>
        <v>0</v>
      </c>
      <c r="F76" s="43">
        <f>'Свод 2024 БП'!F77</f>
        <v>66467984</v>
      </c>
      <c r="G76" s="43"/>
      <c r="H76" s="43">
        <f>' СМП '!D77</f>
        <v>0</v>
      </c>
      <c r="I76" s="43">
        <f>'Гемодиализ (пр.03-24) '!D77</f>
        <v>0</v>
      </c>
      <c r="J76" s="43">
        <f>'Мед.реаб.(АПУ,ДС,КС) '!D77</f>
        <v>0</v>
      </c>
      <c r="K76" s="43">
        <f t="shared" si="6"/>
        <v>66467984</v>
      </c>
      <c r="L76" s="50">
        <v>0</v>
      </c>
      <c r="M76" s="50">
        <f t="shared" si="5"/>
        <v>66467984</v>
      </c>
    </row>
    <row r="77" spans="1:13" s="1" customFormat="1" ht="24" x14ac:dyDescent="0.2">
      <c r="A77" s="24">
        <v>67</v>
      </c>
      <c r="B77" s="11" t="s">
        <v>133</v>
      </c>
      <c r="C77" s="10" t="s">
        <v>254</v>
      </c>
      <c r="D77" s="43">
        <f>КС!D78</f>
        <v>0</v>
      </c>
      <c r="E77" s="43">
        <f>'Свод 2024 БП'!E78</f>
        <v>0</v>
      </c>
      <c r="F77" s="43">
        <f>'Свод 2024 БП'!F78</f>
        <v>87531890</v>
      </c>
      <c r="G77" s="43"/>
      <c r="H77" s="43">
        <f>' СМП '!D78</f>
        <v>0</v>
      </c>
      <c r="I77" s="43">
        <f>'Гемодиализ (пр.03-24) '!D78</f>
        <v>0</v>
      </c>
      <c r="J77" s="43">
        <f>'Мед.реаб.(АПУ,ДС,КС) '!D78</f>
        <v>0</v>
      </c>
      <c r="K77" s="43">
        <f t="shared" si="6"/>
        <v>87531890</v>
      </c>
      <c r="L77" s="50">
        <v>0</v>
      </c>
      <c r="M77" s="50">
        <f t="shared" si="5"/>
        <v>87531890</v>
      </c>
    </row>
    <row r="78" spans="1:13" s="1" customFormat="1" ht="24" x14ac:dyDescent="0.2">
      <c r="A78" s="24">
        <v>68</v>
      </c>
      <c r="B78" s="11" t="s">
        <v>134</v>
      </c>
      <c r="C78" s="10" t="s">
        <v>255</v>
      </c>
      <c r="D78" s="43">
        <f>КС!D79</f>
        <v>0</v>
      </c>
      <c r="E78" s="43">
        <f>'Свод 2024 БП'!E79</f>
        <v>0</v>
      </c>
      <c r="F78" s="43">
        <f>'Свод 2024 БП'!F79</f>
        <v>62144452</v>
      </c>
      <c r="G78" s="43"/>
      <c r="H78" s="43">
        <f>' СМП '!D79</f>
        <v>0</v>
      </c>
      <c r="I78" s="43">
        <f>'Гемодиализ (пр.03-24) '!D79</f>
        <v>0</v>
      </c>
      <c r="J78" s="43">
        <f>'Мед.реаб.(АПУ,ДС,КС) '!D79</f>
        <v>0</v>
      </c>
      <c r="K78" s="43">
        <f t="shared" si="6"/>
        <v>62144452</v>
      </c>
      <c r="L78" s="50">
        <v>0</v>
      </c>
      <c r="M78" s="50">
        <f t="shared" si="5"/>
        <v>62144452</v>
      </c>
    </row>
    <row r="79" spans="1:13" s="1" customFormat="1" ht="24" x14ac:dyDescent="0.2">
      <c r="A79" s="24">
        <v>69</v>
      </c>
      <c r="B79" s="11" t="s">
        <v>135</v>
      </c>
      <c r="C79" s="10" t="s">
        <v>256</v>
      </c>
      <c r="D79" s="43">
        <f>КС!D80</f>
        <v>0</v>
      </c>
      <c r="E79" s="43">
        <f>'Свод 2024 БП'!E80</f>
        <v>0</v>
      </c>
      <c r="F79" s="43">
        <f>'Свод 2024 БП'!F80</f>
        <v>49372200</v>
      </c>
      <c r="G79" s="43"/>
      <c r="H79" s="43">
        <f>' СМП '!D80</f>
        <v>0</v>
      </c>
      <c r="I79" s="43">
        <f>'Гемодиализ (пр.03-24) '!D80</f>
        <v>0</v>
      </c>
      <c r="J79" s="43">
        <f>'Мед.реаб.(АПУ,ДС,КС) '!D80</f>
        <v>0</v>
      </c>
      <c r="K79" s="43">
        <f t="shared" si="6"/>
        <v>49372200</v>
      </c>
      <c r="L79" s="50">
        <v>0</v>
      </c>
      <c r="M79" s="50">
        <f t="shared" si="5"/>
        <v>49372200</v>
      </c>
    </row>
    <row r="80" spans="1:13" s="1" customFormat="1" x14ac:dyDescent="0.2">
      <c r="A80" s="24">
        <v>70</v>
      </c>
      <c r="B80" s="25" t="s">
        <v>136</v>
      </c>
      <c r="C80" s="10" t="s">
        <v>137</v>
      </c>
      <c r="D80" s="43">
        <f>КС!D81</f>
        <v>337169521</v>
      </c>
      <c r="E80" s="43">
        <f>'Свод 2024 БП'!E81</f>
        <v>55070255</v>
      </c>
      <c r="F80" s="43">
        <f>'Свод 2024 БП'!F81</f>
        <v>502703540</v>
      </c>
      <c r="G80" s="43"/>
      <c r="H80" s="43">
        <f>' СМП '!D81</f>
        <v>0</v>
      </c>
      <c r="I80" s="43">
        <f>'Гемодиализ (пр.03-24) '!D81</f>
        <v>0</v>
      </c>
      <c r="J80" s="43">
        <f>'Мед.реаб.(АПУ,ДС,КС) '!D81</f>
        <v>8763410</v>
      </c>
      <c r="K80" s="43">
        <f t="shared" si="6"/>
        <v>903706726</v>
      </c>
      <c r="L80" s="50">
        <v>15633501.9</v>
      </c>
      <c r="M80" s="50">
        <f t="shared" si="5"/>
        <v>919340227.89999998</v>
      </c>
    </row>
    <row r="81" spans="1:13" s="1" customFormat="1" x14ac:dyDescent="0.2">
      <c r="A81" s="24">
        <v>71</v>
      </c>
      <c r="B81" s="11" t="s">
        <v>138</v>
      </c>
      <c r="C81" s="10" t="s">
        <v>257</v>
      </c>
      <c r="D81" s="43">
        <f>КС!D82</f>
        <v>77648704</v>
      </c>
      <c r="E81" s="43">
        <f>'Свод 2024 БП'!E82</f>
        <v>97875688</v>
      </c>
      <c r="F81" s="43">
        <f>'Свод 2024 БП'!F82</f>
        <v>797452986</v>
      </c>
      <c r="G81" s="43"/>
      <c r="H81" s="43">
        <f>' СМП '!D82</f>
        <v>0</v>
      </c>
      <c r="I81" s="43">
        <f>'Гемодиализ (пр.03-24) '!D82</f>
        <v>0</v>
      </c>
      <c r="J81" s="43">
        <f>'Мед.реаб.(АПУ,ДС,КС) '!D82</f>
        <v>57052665</v>
      </c>
      <c r="K81" s="43">
        <f t="shared" si="6"/>
        <v>1030030043</v>
      </c>
      <c r="L81" s="50">
        <v>34621551.539999999</v>
      </c>
      <c r="M81" s="50">
        <f t="shared" si="5"/>
        <v>1064651594.54</v>
      </c>
    </row>
    <row r="82" spans="1:13" s="1" customFormat="1" x14ac:dyDescent="0.2">
      <c r="A82" s="24">
        <v>72</v>
      </c>
      <c r="B82" s="25" t="s">
        <v>139</v>
      </c>
      <c r="C82" s="10" t="s">
        <v>36</v>
      </c>
      <c r="D82" s="43">
        <f>КС!D83</f>
        <v>728204472</v>
      </c>
      <c r="E82" s="43">
        <f>'Свод 2024 БП'!E83</f>
        <v>67823285</v>
      </c>
      <c r="F82" s="43">
        <f>'Свод 2024 БП'!F83</f>
        <v>506643903</v>
      </c>
      <c r="G82" s="43"/>
      <c r="H82" s="43">
        <f>' СМП '!D83</f>
        <v>0</v>
      </c>
      <c r="I82" s="43">
        <f>'Гемодиализ (пр.03-24) '!D83</f>
        <v>0</v>
      </c>
      <c r="J82" s="43">
        <f>'Мед.реаб.(АПУ,ДС,КС) '!D83</f>
        <v>62118988</v>
      </c>
      <c r="K82" s="43">
        <f t="shared" si="6"/>
        <v>1364790648</v>
      </c>
      <c r="L82" s="50">
        <v>12674553.940000001</v>
      </c>
      <c r="M82" s="50">
        <f t="shared" si="5"/>
        <v>1377465201.9400001</v>
      </c>
    </row>
    <row r="83" spans="1:13" s="1" customFormat="1" x14ac:dyDescent="0.2">
      <c r="A83" s="24">
        <v>73</v>
      </c>
      <c r="B83" s="11" t="s">
        <v>140</v>
      </c>
      <c r="C83" s="10" t="s">
        <v>38</v>
      </c>
      <c r="D83" s="43">
        <f>КС!D84</f>
        <v>32081568</v>
      </c>
      <c r="E83" s="43">
        <f>'Свод 2024 БП'!E84</f>
        <v>31015612</v>
      </c>
      <c r="F83" s="43">
        <f>'Свод 2024 БП'!F84</f>
        <v>284554007</v>
      </c>
      <c r="G83" s="43"/>
      <c r="H83" s="43">
        <f>' СМП '!D84</f>
        <v>0</v>
      </c>
      <c r="I83" s="43">
        <f>'Гемодиализ (пр.03-24) '!D84</f>
        <v>0</v>
      </c>
      <c r="J83" s="43">
        <f>'Мед.реаб.(АПУ,ДС,КС) '!D84</f>
        <v>1576286</v>
      </c>
      <c r="K83" s="43">
        <f t="shared" si="6"/>
        <v>349227473</v>
      </c>
      <c r="L83" s="50">
        <v>14832354.699999999</v>
      </c>
      <c r="M83" s="50">
        <f t="shared" si="5"/>
        <v>364059827.69999999</v>
      </c>
    </row>
    <row r="84" spans="1:13" s="1" customFormat="1" ht="13.5" customHeight="1" x14ac:dyDescent="0.2">
      <c r="A84" s="24">
        <v>74</v>
      </c>
      <c r="B84" s="11" t="s">
        <v>141</v>
      </c>
      <c r="C84" s="10" t="s">
        <v>37</v>
      </c>
      <c r="D84" s="43">
        <f>КС!D85</f>
        <v>633930965</v>
      </c>
      <c r="E84" s="43">
        <f>'Свод 2024 БП'!E85</f>
        <v>123278714</v>
      </c>
      <c r="F84" s="43">
        <f>'Свод 2024 БП'!F85</f>
        <v>1029433109</v>
      </c>
      <c r="G84" s="43"/>
      <c r="H84" s="43">
        <f>' СМП '!D85</f>
        <v>0</v>
      </c>
      <c r="I84" s="43">
        <f>'Гемодиализ (пр.03-24) '!D85</f>
        <v>0</v>
      </c>
      <c r="J84" s="43">
        <f>'Мед.реаб.(АПУ,ДС,КС) '!D85</f>
        <v>52150172</v>
      </c>
      <c r="K84" s="43">
        <f t="shared" si="6"/>
        <v>1838792960</v>
      </c>
      <c r="L84" s="50">
        <v>19207567.740000002</v>
      </c>
      <c r="M84" s="50">
        <f t="shared" si="5"/>
        <v>1858000527.74</v>
      </c>
    </row>
    <row r="85" spans="1:13" s="1" customFormat="1" ht="14.25" customHeight="1" x14ac:dyDescent="0.2">
      <c r="A85" s="24">
        <v>75</v>
      </c>
      <c r="B85" s="11" t="s">
        <v>142</v>
      </c>
      <c r="C85" s="10" t="s">
        <v>52</v>
      </c>
      <c r="D85" s="43">
        <f>КС!D86</f>
        <v>437356215</v>
      </c>
      <c r="E85" s="43">
        <f>'Свод 2024 БП'!E86</f>
        <v>20370403</v>
      </c>
      <c r="F85" s="43">
        <f>'Свод 2024 БП'!F86</f>
        <v>209019658</v>
      </c>
      <c r="G85" s="43"/>
      <c r="H85" s="43">
        <f>' СМП '!D86</f>
        <v>0</v>
      </c>
      <c r="I85" s="43">
        <f>'Гемодиализ (пр.03-24) '!D86</f>
        <v>0</v>
      </c>
      <c r="J85" s="43">
        <f>'Мед.реаб.(АПУ,ДС,КС) '!D86</f>
        <v>169747638</v>
      </c>
      <c r="K85" s="43">
        <f t="shared" si="6"/>
        <v>836493914</v>
      </c>
      <c r="L85" s="50">
        <v>12454753.039999999</v>
      </c>
      <c r="M85" s="50">
        <f t="shared" si="5"/>
        <v>848948667.03999996</v>
      </c>
    </row>
    <row r="86" spans="1:13" s="1" customFormat="1" x14ac:dyDescent="0.2">
      <c r="A86" s="24">
        <v>76</v>
      </c>
      <c r="B86" s="11" t="s">
        <v>143</v>
      </c>
      <c r="C86" s="10" t="s">
        <v>238</v>
      </c>
      <c r="D86" s="43">
        <f>КС!D87</f>
        <v>1070150834</v>
      </c>
      <c r="E86" s="43">
        <f>'Свод 2024 БП'!E87</f>
        <v>73248848</v>
      </c>
      <c r="F86" s="43">
        <f>'Свод 2024 БП'!F87</f>
        <v>603169428</v>
      </c>
      <c r="G86" s="43"/>
      <c r="H86" s="43">
        <f>' СМП '!D87</f>
        <v>0</v>
      </c>
      <c r="I86" s="43">
        <f>'Гемодиализ (пр.03-24) '!D87</f>
        <v>5674050</v>
      </c>
      <c r="J86" s="43">
        <f>'Мед.реаб.(АПУ,ДС,КС) '!D87</f>
        <v>116193989</v>
      </c>
      <c r="K86" s="43">
        <f t="shared" si="6"/>
        <v>1868437149</v>
      </c>
      <c r="L86" s="50">
        <v>17893027.199999999</v>
      </c>
      <c r="M86" s="50">
        <f t="shared" si="5"/>
        <v>1886330176.2</v>
      </c>
    </row>
    <row r="87" spans="1:13" s="1" customFormat="1" x14ac:dyDescent="0.2">
      <c r="A87" s="24">
        <v>77</v>
      </c>
      <c r="B87" s="11" t="s">
        <v>144</v>
      </c>
      <c r="C87" s="10" t="s">
        <v>355</v>
      </c>
      <c r="D87" s="43">
        <f>КС!D88</f>
        <v>337331336</v>
      </c>
      <c r="E87" s="43">
        <f>'Свод 2024 БП'!E88</f>
        <v>8791473</v>
      </c>
      <c r="F87" s="43">
        <f>'Свод 2024 БП'!F88</f>
        <v>71413400</v>
      </c>
      <c r="G87" s="43"/>
      <c r="H87" s="43">
        <f>' СМП '!D88</f>
        <v>0</v>
      </c>
      <c r="I87" s="43">
        <f>'Гемодиализ (пр.03-24) '!D88</f>
        <v>0</v>
      </c>
      <c r="J87" s="43">
        <f>'Мед.реаб.(АПУ,ДС,КС) '!D88</f>
        <v>0</v>
      </c>
      <c r="K87" s="43">
        <f t="shared" si="6"/>
        <v>417536209</v>
      </c>
      <c r="L87" s="50">
        <v>0</v>
      </c>
      <c r="M87" s="50">
        <f t="shared" si="5"/>
        <v>417536209</v>
      </c>
    </row>
    <row r="88" spans="1:13" s="1" customFormat="1" x14ac:dyDescent="0.2">
      <c r="A88" s="24">
        <v>78</v>
      </c>
      <c r="B88" s="13" t="s">
        <v>145</v>
      </c>
      <c r="C88" s="10" t="s">
        <v>270</v>
      </c>
      <c r="D88" s="43">
        <f>КС!D89</f>
        <v>0</v>
      </c>
      <c r="E88" s="43">
        <f>'Свод 2024 БП'!E89</f>
        <v>0</v>
      </c>
      <c r="F88" s="43">
        <f>'Свод 2024 БП'!F89</f>
        <v>0</v>
      </c>
      <c r="G88" s="43"/>
      <c r="H88" s="43">
        <f>' СМП '!D89</f>
        <v>2009740355</v>
      </c>
      <c r="I88" s="43">
        <f>'Гемодиализ (пр.03-24) '!D89</f>
        <v>0</v>
      </c>
      <c r="J88" s="43">
        <f>'Мед.реаб.(АПУ,ДС,КС) '!D89</f>
        <v>0</v>
      </c>
      <c r="K88" s="43">
        <f t="shared" si="6"/>
        <v>2009740355</v>
      </c>
      <c r="L88" s="50">
        <v>0</v>
      </c>
      <c r="M88" s="50">
        <f t="shared" si="5"/>
        <v>2009740355</v>
      </c>
    </row>
    <row r="89" spans="1:13" s="1" customFormat="1" ht="26.25" customHeight="1" x14ac:dyDescent="0.2">
      <c r="A89" s="176">
        <v>79</v>
      </c>
      <c r="B89" s="179" t="s">
        <v>146</v>
      </c>
      <c r="C89" s="16" t="s">
        <v>258</v>
      </c>
      <c r="D89" s="43">
        <f>КС!D90</f>
        <v>541343681</v>
      </c>
      <c r="E89" s="43">
        <f>'Свод 2024 БП'!E90</f>
        <v>210691408</v>
      </c>
      <c r="F89" s="43">
        <f>'Свод 2024 БП'!F90</f>
        <v>78126321</v>
      </c>
      <c r="G89" s="43"/>
      <c r="H89" s="43">
        <f>' СМП '!D90</f>
        <v>0</v>
      </c>
      <c r="I89" s="43">
        <f>'Гемодиализ (пр.03-24) '!D90</f>
        <v>0</v>
      </c>
      <c r="J89" s="43">
        <f>'Мед.реаб.(АПУ,ДС,КС) '!D90</f>
        <v>0</v>
      </c>
      <c r="K89" s="43">
        <f t="shared" si="6"/>
        <v>830161410</v>
      </c>
      <c r="L89" s="50">
        <v>0</v>
      </c>
      <c r="M89" s="50">
        <f t="shared" si="5"/>
        <v>830161410</v>
      </c>
    </row>
    <row r="90" spans="1:13" s="1" customFormat="1" ht="36" customHeight="1" x14ac:dyDescent="0.2">
      <c r="A90" s="177"/>
      <c r="B90" s="180"/>
      <c r="C90" s="10" t="s">
        <v>353</v>
      </c>
      <c r="D90" s="43">
        <f>КС!D91</f>
        <v>0</v>
      </c>
      <c r="E90" s="43">
        <f>'Свод 2024 БП'!E91</f>
        <v>5901568</v>
      </c>
      <c r="F90" s="43">
        <f>'Свод 2024 БП'!F91</f>
        <v>31004126.130000003</v>
      </c>
      <c r="G90" s="43"/>
      <c r="H90" s="43">
        <f>' СМП '!D91</f>
        <v>0</v>
      </c>
      <c r="I90" s="43">
        <f>'Гемодиализ (пр.03-24) '!D91</f>
        <v>0</v>
      </c>
      <c r="J90" s="43">
        <f>'Мед.реаб.(АПУ,ДС,КС) '!D91</f>
        <v>0</v>
      </c>
      <c r="K90" s="43">
        <f t="shared" si="6"/>
        <v>36905694.130000003</v>
      </c>
      <c r="L90" s="50">
        <v>0</v>
      </c>
      <c r="M90" s="50">
        <f t="shared" si="5"/>
        <v>36905694.130000003</v>
      </c>
    </row>
    <row r="91" spans="1:13" s="1" customFormat="1" ht="28.5" customHeight="1" x14ac:dyDescent="0.2">
      <c r="A91" s="177"/>
      <c r="B91" s="180"/>
      <c r="C91" s="10" t="s">
        <v>259</v>
      </c>
      <c r="D91" s="43">
        <f>КС!D92</f>
        <v>0</v>
      </c>
      <c r="E91" s="43">
        <f>'Свод 2024 БП'!E92</f>
        <v>0</v>
      </c>
      <c r="F91" s="43">
        <f>'Свод 2024 БП'!F92</f>
        <v>12025309</v>
      </c>
      <c r="G91" s="43"/>
      <c r="H91" s="43">
        <f>' СМП '!D92</f>
        <v>0</v>
      </c>
      <c r="I91" s="43">
        <f>'Гемодиализ (пр.03-24) '!D92</f>
        <v>0</v>
      </c>
      <c r="J91" s="43">
        <f>'Мед.реаб.(АПУ,ДС,КС) '!D92</f>
        <v>0</v>
      </c>
      <c r="K91" s="43">
        <f t="shared" si="6"/>
        <v>12025309</v>
      </c>
      <c r="L91" s="50">
        <v>0</v>
      </c>
      <c r="M91" s="50">
        <f t="shared" si="5"/>
        <v>12025309</v>
      </c>
    </row>
    <row r="92" spans="1:13" s="1" customFormat="1" ht="36" customHeight="1" x14ac:dyDescent="0.2">
      <c r="A92" s="178"/>
      <c r="B92" s="181"/>
      <c r="C92" s="27" t="s">
        <v>354</v>
      </c>
      <c r="D92" s="43">
        <f>КС!D93</f>
        <v>541343681</v>
      </c>
      <c r="E92" s="43">
        <f>'Свод 2024 БП'!E93</f>
        <v>204789840</v>
      </c>
      <c r="F92" s="43">
        <f>'Свод 2024 БП'!F93</f>
        <v>35096885.869999997</v>
      </c>
      <c r="G92" s="43"/>
      <c r="H92" s="43">
        <f>' СМП '!D93</f>
        <v>0</v>
      </c>
      <c r="I92" s="43">
        <f>'Гемодиализ (пр.03-24) '!D93</f>
        <v>0</v>
      </c>
      <c r="J92" s="43">
        <f>'Мед.реаб.(АПУ,ДС,КС) '!D93</f>
        <v>0</v>
      </c>
      <c r="K92" s="43">
        <f t="shared" si="6"/>
        <v>781230406.87</v>
      </c>
      <c r="L92" s="50">
        <v>0</v>
      </c>
      <c r="M92" s="50">
        <f t="shared" si="5"/>
        <v>781230406.87</v>
      </c>
    </row>
    <row r="93" spans="1:13" s="1" customFormat="1" ht="24" x14ac:dyDescent="0.2">
      <c r="A93" s="24">
        <v>80</v>
      </c>
      <c r="B93" s="13" t="s">
        <v>147</v>
      </c>
      <c r="C93" s="10" t="s">
        <v>51</v>
      </c>
      <c r="D93" s="43">
        <f>КС!D94</f>
        <v>0</v>
      </c>
      <c r="E93" s="43">
        <f>'Свод 2024 БП'!E94</f>
        <v>0</v>
      </c>
      <c r="F93" s="43">
        <f>'Свод 2024 БП'!F94</f>
        <v>3602938</v>
      </c>
      <c r="G93" s="43"/>
      <c r="H93" s="43">
        <f>' СМП '!D94</f>
        <v>0</v>
      </c>
      <c r="I93" s="43">
        <f>'Гемодиализ (пр.03-24) '!D94</f>
        <v>0</v>
      </c>
      <c r="J93" s="43">
        <f>'Мед.реаб.(АПУ,ДС,КС) '!D94</f>
        <v>0</v>
      </c>
      <c r="K93" s="43">
        <f t="shared" si="6"/>
        <v>3602938</v>
      </c>
      <c r="L93" s="50">
        <v>0</v>
      </c>
      <c r="M93" s="50">
        <f t="shared" si="5"/>
        <v>3602938</v>
      </c>
    </row>
    <row r="94" spans="1:13" s="1" customFormat="1" x14ac:dyDescent="0.2">
      <c r="A94" s="24">
        <v>81</v>
      </c>
      <c r="B94" s="13" t="s">
        <v>148</v>
      </c>
      <c r="C94" s="10" t="s">
        <v>149</v>
      </c>
      <c r="D94" s="43">
        <f>КС!D95</f>
        <v>0</v>
      </c>
      <c r="E94" s="43">
        <f>'Свод 2024 БП'!E95</f>
        <v>3256656</v>
      </c>
      <c r="F94" s="43">
        <f>'Свод 2024 БП'!F95</f>
        <v>26741297</v>
      </c>
      <c r="G94" s="43"/>
      <c r="H94" s="43">
        <f>' СМП '!D95</f>
        <v>0</v>
      </c>
      <c r="I94" s="43">
        <f>'Гемодиализ (пр.03-24) '!D95</f>
        <v>0</v>
      </c>
      <c r="J94" s="43">
        <f>'Мед.реаб.(АПУ,ДС,КС) '!D95</f>
        <v>0</v>
      </c>
      <c r="K94" s="43">
        <f t="shared" si="6"/>
        <v>29997953</v>
      </c>
      <c r="L94" s="50">
        <v>0</v>
      </c>
      <c r="M94" s="50">
        <f t="shared" si="5"/>
        <v>29997953</v>
      </c>
    </row>
    <row r="95" spans="1:13" s="1" customFormat="1" x14ac:dyDescent="0.2">
      <c r="A95" s="24">
        <v>82</v>
      </c>
      <c r="B95" s="25" t="s">
        <v>150</v>
      </c>
      <c r="C95" s="10" t="s">
        <v>151</v>
      </c>
      <c r="D95" s="43">
        <f>КС!D96</f>
        <v>186894093</v>
      </c>
      <c r="E95" s="43">
        <f>'Свод 2024 БП'!E96</f>
        <v>18968525</v>
      </c>
      <c r="F95" s="43">
        <f>'Свод 2024 БП'!F96</f>
        <v>167771019</v>
      </c>
      <c r="G95" s="43"/>
      <c r="H95" s="43">
        <f>' СМП '!D96</f>
        <v>0</v>
      </c>
      <c r="I95" s="43">
        <f>'Гемодиализ (пр.03-24) '!D96</f>
        <v>0</v>
      </c>
      <c r="J95" s="43">
        <f>'Мед.реаб.(АПУ,ДС,КС) '!D96</f>
        <v>56499020</v>
      </c>
      <c r="K95" s="43">
        <f t="shared" si="6"/>
        <v>430132657</v>
      </c>
      <c r="L95" s="50">
        <v>0</v>
      </c>
      <c r="M95" s="50">
        <f t="shared" si="5"/>
        <v>430132657</v>
      </c>
    </row>
    <row r="96" spans="1:13" s="1" customFormat="1" x14ac:dyDescent="0.2">
      <c r="A96" s="24">
        <v>83</v>
      </c>
      <c r="B96" s="13" t="s">
        <v>152</v>
      </c>
      <c r="C96" s="10" t="s">
        <v>28</v>
      </c>
      <c r="D96" s="43">
        <f>КС!D97</f>
        <v>37854521</v>
      </c>
      <c r="E96" s="43">
        <f>'Свод 2024 БП'!E97</f>
        <v>9634572</v>
      </c>
      <c r="F96" s="43">
        <f>'Свод 2024 БП'!F97</f>
        <v>136995825</v>
      </c>
      <c r="G96" s="43"/>
      <c r="H96" s="43">
        <f>' СМП '!D97</f>
        <v>0</v>
      </c>
      <c r="I96" s="43">
        <f>'Гемодиализ (пр.03-24) '!D97</f>
        <v>0</v>
      </c>
      <c r="J96" s="43">
        <f>'Мед.реаб.(АПУ,ДС,КС) '!D97</f>
        <v>817700</v>
      </c>
      <c r="K96" s="43">
        <f t="shared" si="6"/>
        <v>185302618</v>
      </c>
      <c r="L96" s="50">
        <v>20690136.59</v>
      </c>
      <c r="M96" s="50">
        <f t="shared" si="5"/>
        <v>205992754.59</v>
      </c>
    </row>
    <row r="97" spans="1:13" s="1" customFormat="1" x14ac:dyDescent="0.2">
      <c r="A97" s="24">
        <v>84</v>
      </c>
      <c r="B97" s="25" t="s">
        <v>153</v>
      </c>
      <c r="C97" s="10" t="s">
        <v>12</v>
      </c>
      <c r="D97" s="43">
        <f>КС!D98</f>
        <v>41377500</v>
      </c>
      <c r="E97" s="43">
        <f>'Свод 2024 БП'!E98</f>
        <v>9932995</v>
      </c>
      <c r="F97" s="43">
        <f>'Свод 2024 БП'!F98</f>
        <v>124021113</v>
      </c>
      <c r="G97" s="43"/>
      <c r="H97" s="43">
        <f>' СМП '!D98</f>
        <v>0</v>
      </c>
      <c r="I97" s="43">
        <f>'Гемодиализ (пр.03-24) '!D98</f>
        <v>0</v>
      </c>
      <c r="J97" s="43">
        <f>'Мед.реаб.(АПУ,ДС,КС) '!D98</f>
        <v>1184694</v>
      </c>
      <c r="K97" s="43">
        <f t="shared" si="6"/>
        <v>176516302</v>
      </c>
      <c r="L97" s="50">
        <v>14670948.380000001</v>
      </c>
      <c r="M97" s="50">
        <f t="shared" si="5"/>
        <v>191187250.38</v>
      </c>
    </row>
    <row r="98" spans="1:13" s="1" customFormat="1" x14ac:dyDescent="0.2">
      <c r="A98" s="24">
        <v>85</v>
      </c>
      <c r="B98" s="25" t="s">
        <v>154</v>
      </c>
      <c r="C98" s="10" t="s">
        <v>27</v>
      </c>
      <c r="D98" s="43">
        <f>КС!D99</f>
        <v>100429768</v>
      </c>
      <c r="E98" s="43">
        <f>'Свод 2024 БП'!E99</f>
        <v>25657802</v>
      </c>
      <c r="F98" s="43">
        <f>'Свод 2024 БП'!F99</f>
        <v>290027971</v>
      </c>
      <c r="G98" s="43"/>
      <c r="H98" s="43">
        <f>' СМП '!D99</f>
        <v>0</v>
      </c>
      <c r="I98" s="43">
        <f>'Гемодиализ (пр.03-24) '!D99</f>
        <v>0</v>
      </c>
      <c r="J98" s="43">
        <f>'Мед.реаб.(АПУ,ДС,КС) '!D99</f>
        <v>0</v>
      </c>
      <c r="K98" s="43">
        <f t="shared" si="6"/>
        <v>416115541</v>
      </c>
      <c r="L98" s="50">
        <v>20934828.780000001</v>
      </c>
      <c r="M98" s="50">
        <f t="shared" si="5"/>
        <v>437050369.77999997</v>
      </c>
    </row>
    <row r="99" spans="1:13" s="1" customFormat="1" x14ac:dyDescent="0.2">
      <c r="A99" s="24">
        <v>86</v>
      </c>
      <c r="B99" s="13" t="s">
        <v>155</v>
      </c>
      <c r="C99" s="10" t="s">
        <v>45</v>
      </c>
      <c r="D99" s="43">
        <f>КС!D100</f>
        <v>50702423</v>
      </c>
      <c r="E99" s="43">
        <f>'Свод 2024 БП'!E100</f>
        <v>12589816</v>
      </c>
      <c r="F99" s="43">
        <f>'Свод 2024 БП'!F100</f>
        <v>151538998</v>
      </c>
      <c r="G99" s="43"/>
      <c r="H99" s="43">
        <f>' СМП '!D100</f>
        <v>0</v>
      </c>
      <c r="I99" s="43">
        <f>'Гемодиализ (пр.03-24) '!D100</f>
        <v>0</v>
      </c>
      <c r="J99" s="43">
        <f>'Мед.реаб.(АПУ,ДС,КС) '!D100</f>
        <v>0</v>
      </c>
      <c r="K99" s="43">
        <f t="shared" si="6"/>
        <v>214831237</v>
      </c>
      <c r="L99" s="50">
        <v>10232587.83</v>
      </c>
      <c r="M99" s="50">
        <f t="shared" si="5"/>
        <v>225063824.83000001</v>
      </c>
    </row>
    <row r="100" spans="1:13" s="1" customFormat="1" x14ac:dyDescent="0.2">
      <c r="A100" s="24">
        <v>87</v>
      </c>
      <c r="B100" s="13" t="s">
        <v>156</v>
      </c>
      <c r="C100" s="10" t="s">
        <v>33</v>
      </c>
      <c r="D100" s="43">
        <f>КС!D101</f>
        <v>81751963</v>
      </c>
      <c r="E100" s="43">
        <f>'Свод 2024 БП'!E101</f>
        <v>15639482</v>
      </c>
      <c r="F100" s="43">
        <f>'Свод 2024 БП'!F101</f>
        <v>201036212</v>
      </c>
      <c r="G100" s="43"/>
      <c r="H100" s="43">
        <f>' СМП '!D101</f>
        <v>0</v>
      </c>
      <c r="I100" s="43">
        <f>'Гемодиализ (пр.03-24) '!D101</f>
        <v>0</v>
      </c>
      <c r="J100" s="43">
        <f>'Мед.реаб.(АПУ,ДС,КС) '!D101</f>
        <v>954647</v>
      </c>
      <c r="K100" s="43">
        <f t="shared" si="6"/>
        <v>299382304</v>
      </c>
      <c r="L100" s="50">
        <v>21221606.75</v>
      </c>
      <c r="M100" s="50">
        <f t="shared" si="5"/>
        <v>320603910.75</v>
      </c>
    </row>
    <row r="101" spans="1:13" s="1" customFormat="1" x14ac:dyDescent="0.2">
      <c r="A101" s="24">
        <v>88</v>
      </c>
      <c r="B101" s="11" t="s">
        <v>157</v>
      </c>
      <c r="C101" s="10" t="s">
        <v>29</v>
      </c>
      <c r="D101" s="43">
        <f>КС!D102</f>
        <v>66895949</v>
      </c>
      <c r="E101" s="43">
        <f>'Свод 2024 БП'!E102</f>
        <v>33901438</v>
      </c>
      <c r="F101" s="43">
        <f>'Свод 2024 БП'!F102</f>
        <v>377914384</v>
      </c>
      <c r="G101" s="43"/>
      <c r="H101" s="43">
        <f>' СМП '!D102</f>
        <v>0</v>
      </c>
      <c r="I101" s="43">
        <f>'Гемодиализ (пр.03-24) '!D102</f>
        <v>0</v>
      </c>
      <c r="J101" s="43">
        <f>'Мед.реаб.(АПУ,ДС,КС) '!D102</f>
        <v>0</v>
      </c>
      <c r="K101" s="43">
        <f t="shared" si="6"/>
        <v>478711771</v>
      </c>
      <c r="L101" s="50">
        <v>21431896.559999999</v>
      </c>
      <c r="M101" s="50">
        <f t="shared" si="5"/>
        <v>500143667.56</v>
      </c>
    </row>
    <row r="102" spans="1:13" s="1" customFormat="1" x14ac:dyDescent="0.2">
      <c r="A102" s="24">
        <v>89</v>
      </c>
      <c r="B102" s="11" t="s">
        <v>158</v>
      </c>
      <c r="C102" s="10" t="s">
        <v>30</v>
      </c>
      <c r="D102" s="43">
        <f>КС!D103</f>
        <v>104383584</v>
      </c>
      <c r="E102" s="43">
        <f>'Свод 2024 БП'!E103</f>
        <v>27382858</v>
      </c>
      <c r="F102" s="43">
        <f>'Свод 2024 БП'!F103</f>
        <v>301589811.74000001</v>
      </c>
      <c r="G102" s="43"/>
      <c r="H102" s="43">
        <f>' СМП '!D103</f>
        <v>0</v>
      </c>
      <c r="I102" s="43">
        <f>'Гемодиализ (пр.03-24) '!D103</f>
        <v>0</v>
      </c>
      <c r="J102" s="43">
        <f>'Мед.реаб.(АПУ,ДС,КС) '!D103</f>
        <v>0</v>
      </c>
      <c r="K102" s="43">
        <f t="shared" si="6"/>
        <v>433356253.74000001</v>
      </c>
      <c r="L102" s="50">
        <v>19788433.670000002</v>
      </c>
      <c r="M102" s="50">
        <f t="shared" si="5"/>
        <v>453144687.41000003</v>
      </c>
    </row>
    <row r="103" spans="1:13" s="1" customFormat="1" x14ac:dyDescent="0.2">
      <c r="A103" s="24">
        <v>90</v>
      </c>
      <c r="B103" s="25" t="s">
        <v>159</v>
      </c>
      <c r="C103" s="10" t="s">
        <v>14</v>
      </c>
      <c r="D103" s="43">
        <f>КС!D104</f>
        <v>33082764</v>
      </c>
      <c r="E103" s="43">
        <f>'Свод 2024 БП'!E104</f>
        <v>9072286</v>
      </c>
      <c r="F103" s="43">
        <f>'Свод 2024 БП'!F104</f>
        <v>112632011</v>
      </c>
      <c r="G103" s="43"/>
      <c r="H103" s="43">
        <f>' СМП '!D104</f>
        <v>0</v>
      </c>
      <c r="I103" s="43">
        <f>'Гемодиализ (пр.03-24) '!D104</f>
        <v>0</v>
      </c>
      <c r="J103" s="43">
        <f>'Мед.реаб.(АПУ,ДС,КС) '!D104</f>
        <v>0</v>
      </c>
      <c r="K103" s="43">
        <f t="shared" ref="K103:K131" si="7">D103+E103+F103+H103+I103+J103</f>
        <v>154787061</v>
      </c>
      <c r="L103" s="50">
        <v>29088602.219999999</v>
      </c>
      <c r="M103" s="50">
        <f t="shared" si="5"/>
        <v>183875663.22</v>
      </c>
    </row>
    <row r="104" spans="1:13" s="1" customFormat="1" x14ac:dyDescent="0.2">
      <c r="A104" s="24">
        <v>91</v>
      </c>
      <c r="B104" s="11" t="s">
        <v>160</v>
      </c>
      <c r="C104" s="10" t="s">
        <v>31</v>
      </c>
      <c r="D104" s="43">
        <f>КС!D105</f>
        <v>49411916</v>
      </c>
      <c r="E104" s="43">
        <f>'Свод 2024 БП'!E105</f>
        <v>14649273</v>
      </c>
      <c r="F104" s="43">
        <f>'Свод 2024 БП'!F105</f>
        <v>184972429</v>
      </c>
      <c r="G104" s="43"/>
      <c r="H104" s="43">
        <f>' СМП '!D105</f>
        <v>0</v>
      </c>
      <c r="I104" s="43">
        <f>'Гемодиализ (пр.03-24) '!D105</f>
        <v>0</v>
      </c>
      <c r="J104" s="43">
        <f>'Мед.реаб.(АПУ,ДС,КС) '!D105</f>
        <v>0</v>
      </c>
      <c r="K104" s="43">
        <f t="shared" si="7"/>
        <v>249033618</v>
      </c>
      <c r="L104" s="50">
        <v>14865447.920000002</v>
      </c>
      <c r="M104" s="50">
        <f t="shared" si="5"/>
        <v>263899065.92000002</v>
      </c>
    </row>
    <row r="105" spans="1:13" s="1" customFormat="1" ht="12" customHeight="1" x14ac:dyDescent="0.2">
      <c r="A105" s="24">
        <v>92</v>
      </c>
      <c r="B105" s="11" t="s">
        <v>161</v>
      </c>
      <c r="C105" s="10" t="s">
        <v>15</v>
      </c>
      <c r="D105" s="43">
        <f>КС!D106</f>
        <v>97983053</v>
      </c>
      <c r="E105" s="43">
        <f>'Свод 2024 БП'!E106</f>
        <v>14337501</v>
      </c>
      <c r="F105" s="43">
        <f>'Свод 2024 БП'!F106</f>
        <v>171149693</v>
      </c>
      <c r="G105" s="43"/>
      <c r="H105" s="43">
        <f>' СМП '!D106</f>
        <v>0</v>
      </c>
      <c r="I105" s="43">
        <f>'Гемодиализ (пр.03-24) '!D106</f>
        <v>0</v>
      </c>
      <c r="J105" s="43">
        <f>'Мед.реаб.(АПУ,ДС,КС) '!D106</f>
        <v>0</v>
      </c>
      <c r="K105" s="43">
        <f t="shared" si="7"/>
        <v>283470247</v>
      </c>
      <c r="L105" s="50">
        <v>18696830.34</v>
      </c>
      <c r="M105" s="50">
        <f t="shared" si="5"/>
        <v>302167077.33999997</v>
      </c>
    </row>
    <row r="106" spans="1:13" s="1" customFormat="1" x14ac:dyDescent="0.2">
      <c r="A106" s="24">
        <v>93</v>
      </c>
      <c r="B106" s="13" t="s">
        <v>162</v>
      </c>
      <c r="C106" s="10" t="s">
        <v>13</v>
      </c>
      <c r="D106" s="43">
        <f>КС!D107</f>
        <v>211760791</v>
      </c>
      <c r="E106" s="43">
        <f>'Свод 2024 БП'!E107</f>
        <v>18716364</v>
      </c>
      <c r="F106" s="43">
        <f>'Свод 2024 БП'!F107</f>
        <v>205001867</v>
      </c>
      <c r="G106" s="43"/>
      <c r="H106" s="43">
        <f>' СМП '!D107</f>
        <v>113940469</v>
      </c>
      <c r="I106" s="43">
        <f>'Гемодиализ (пр.03-24) '!D107</f>
        <v>0</v>
      </c>
      <c r="J106" s="43">
        <f>'Мед.реаб.(АПУ,ДС,КС) '!D107</f>
        <v>19282946</v>
      </c>
      <c r="K106" s="43">
        <f t="shared" si="7"/>
        <v>568702437</v>
      </c>
      <c r="L106" s="50">
        <v>26532538.770000003</v>
      </c>
      <c r="M106" s="50">
        <f t="shared" si="5"/>
        <v>595234975.76999998</v>
      </c>
    </row>
    <row r="107" spans="1:13" s="1" customFormat="1" x14ac:dyDescent="0.2">
      <c r="A107" s="24">
        <v>94</v>
      </c>
      <c r="B107" s="25" t="s">
        <v>163</v>
      </c>
      <c r="C107" s="10" t="s">
        <v>32</v>
      </c>
      <c r="D107" s="43">
        <f>КС!D108</f>
        <v>42580153</v>
      </c>
      <c r="E107" s="43">
        <f>'Свод 2024 БП'!E108</f>
        <v>11402529</v>
      </c>
      <c r="F107" s="43">
        <f>'Свод 2024 БП'!F108</f>
        <v>125340017</v>
      </c>
      <c r="G107" s="43"/>
      <c r="H107" s="43">
        <f>' СМП '!D108</f>
        <v>0</v>
      </c>
      <c r="I107" s="43">
        <f>'Гемодиализ (пр.03-24) '!D108</f>
        <v>0</v>
      </c>
      <c r="J107" s="43">
        <f>'Мед.реаб.(АПУ,ДС,КС) '!D108</f>
        <v>0</v>
      </c>
      <c r="K107" s="43">
        <f t="shared" si="7"/>
        <v>179322699</v>
      </c>
      <c r="L107" s="50">
        <v>15442154.830000002</v>
      </c>
      <c r="M107" s="50">
        <f t="shared" si="5"/>
        <v>194764853.83000001</v>
      </c>
    </row>
    <row r="108" spans="1:13" s="1" customFormat="1" x14ac:dyDescent="0.2">
      <c r="A108" s="24">
        <v>95</v>
      </c>
      <c r="B108" s="25" t="s">
        <v>164</v>
      </c>
      <c r="C108" s="10" t="s">
        <v>55</v>
      </c>
      <c r="D108" s="43">
        <f>КС!D109</f>
        <v>60836543</v>
      </c>
      <c r="E108" s="43">
        <f>'Свод 2024 БП'!E109</f>
        <v>16066259</v>
      </c>
      <c r="F108" s="43">
        <f>'Свод 2024 БП'!F109</f>
        <v>195374376</v>
      </c>
      <c r="G108" s="43"/>
      <c r="H108" s="43">
        <f>' СМП '!D109</f>
        <v>0</v>
      </c>
      <c r="I108" s="43">
        <f>'Гемодиализ (пр.03-24) '!D109</f>
        <v>0</v>
      </c>
      <c r="J108" s="43">
        <f>'Мед.реаб.(АПУ,ДС,КС) '!D109</f>
        <v>0</v>
      </c>
      <c r="K108" s="43">
        <f t="shared" si="7"/>
        <v>272277178</v>
      </c>
      <c r="L108" s="50">
        <v>19578749</v>
      </c>
      <c r="M108" s="50">
        <f t="shared" si="5"/>
        <v>291855927</v>
      </c>
    </row>
    <row r="109" spans="1:13" s="1" customFormat="1" x14ac:dyDescent="0.2">
      <c r="A109" s="24">
        <v>96</v>
      </c>
      <c r="B109" s="11" t="s">
        <v>165</v>
      </c>
      <c r="C109" s="10" t="s">
        <v>34</v>
      </c>
      <c r="D109" s="43">
        <f>КС!D110</f>
        <v>93207528</v>
      </c>
      <c r="E109" s="43">
        <f>'Свод 2024 БП'!E110</f>
        <v>28510965</v>
      </c>
      <c r="F109" s="43">
        <f>'Свод 2024 БП'!F110</f>
        <v>308610536</v>
      </c>
      <c r="G109" s="43"/>
      <c r="H109" s="43">
        <f>' СМП '!D110</f>
        <v>0</v>
      </c>
      <c r="I109" s="43">
        <f>'Гемодиализ (пр.03-24) '!D110</f>
        <v>0</v>
      </c>
      <c r="J109" s="43">
        <f>'Мед.реаб.(АПУ,ДС,КС) '!D110</f>
        <v>0</v>
      </c>
      <c r="K109" s="43">
        <f t="shared" si="7"/>
        <v>430329029</v>
      </c>
      <c r="L109" s="50">
        <v>31573083.229999997</v>
      </c>
      <c r="M109" s="50">
        <f t="shared" si="5"/>
        <v>461902112.23000002</v>
      </c>
    </row>
    <row r="110" spans="1:13" s="1" customFormat="1" x14ac:dyDescent="0.2">
      <c r="A110" s="24">
        <v>97</v>
      </c>
      <c r="B110" s="13" t="s">
        <v>166</v>
      </c>
      <c r="C110" s="10" t="s">
        <v>229</v>
      </c>
      <c r="D110" s="43">
        <f>КС!D111</f>
        <v>40768522</v>
      </c>
      <c r="E110" s="43">
        <f>'Свод 2024 БП'!E111</f>
        <v>12511036</v>
      </c>
      <c r="F110" s="43">
        <f>'Свод 2024 БП'!F111</f>
        <v>162232114</v>
      </c>
      <c r="G110" s="43"/>
      <c r="H110" s="43">
        <f>' СМП '!D111</f>
        <v>0</v>
      </c>
      <c r="I110" s="43">
        <f>'Гемодиализ (пр.03-24) '!D111</f>
        <v>0</v>
      </c>
      <c r="J110" s="43">
        <f>'Мед.реаб.(АПУ,ДС,КС) '!D111</f>
        <v>3594686</v>
      </c>
      <c r="K110" s="43">
        <f t="shared" si="7"/>
        <v>219106358</v>
      </c>
      <c r="L110" s="50">
        <v>14499026.5</v>
      </c>
      <c r="M110" s="50">
        <f t="shared" si="5"/>
        <v>233605384.5</v>
      </c>
    </row>
    <row r="111" spans="1:13" s="1" customFormat="1" ht="13.5" customHeight="1" x14ac:dyDescent="0.2">
      <c r="A111" s="24">
        <v>98</v>
      </c>
      <c r="B111" s="11" t="s">
        <v>167</v>
      </c>
      <c r="C111" s="10" t="s">
        <v>168</v>
      </c>
      <c r="D111" s="43">
        <f>КС!D112</f>
        <v>0</v>
      </c>
      <c r="E111" s="43">
        <f>'Свод 2024 БП'!E112</f>
        <v>0</v>
      </c>
      <c r="F111" s="43">
        <f>'Свод 2024 БП'!F112</f>
        <v>1658763</v>
      </c>
      <c r="G111" s="43"/>
      <c r="H111" s="43">
        <f>' СМП '!D112</f>
        <v>0</v>
      </c>
      <c r="I111" s="43">
        <f>'Гемодиализ (пр.03-24) '!D112</f>
        <v>226329633</v>
      </c>
      <c r="J111" s="43">
        <f>'Мед.реаб.(АПУ,ДС,КС) '!D112</f>
        <v>0</v>
      </c>
      <c r="K111" s="43">
        <f t="shared" si="7"/>
        <v>227988396</v>
      </c>
      <c r="L111" s="50">
        <v>0</v>
      </c>
      <c r="M111" s="50">
        <f t="shared" si="5"/>
        <v>227988396</v>
      </c>
    </row>
    <row r="112" spans="1:13" s="1" customFormat="1" x14ac:dyDescent="0.2">
      <c r="A112" s="24">
        <v>99</v>
      </c>
      <c r="B112" s="11" t="s">
        <v>169</v>
      </c>
      <c r="C112" s="10" t="s">
        <v>170</v>
      </c>
      <c r="D112" s="43">
        <f>КС!D113</f>
        <v>0</v>
      </c>
      <c r="E112" s="43">
        <f>'Свод 2024 БП'!E113</f>
        <v>91626599</v>
      </c>
      <c r="F112" s="43">
        <f>'Свод 2024 БП'!F113</f>
        <v>0</v>
      </c>
      <c r="G112" s="43"/>
      <c r="H112" s="43">
        <f>' СМП '!D113</f>
        <v>0</v>
      </c>
      <c r="I112" s="43">
        <f>'Гемодиализ (пр.03-24) '!D113</f>
        <v>0</v>
      </c>
      <c r="J112" s="43">
        <f>'Мед.реаб.(АПУ,ДС,КС) '!D113</f>
        <v>0</v>
      </c>
      <c r="K112" s="43">
        <f t="shared" si="7"/>
        <v>91626599</v>
      </c>
      <c r="L112" s="50">
        <v>0</v>
      </c>
      <c r="M112" s="50">
        <f t="shared" si="5"/>
        <v>91626599</v>
      </c>
    </row>
    <row r="113" spans="1:13" s="1" customFormat="1" x14ac:dyDescent="0.2">
      <c r="A113" s="24">
        <v>100</v>
      </c>
      <c r="B113" s="25" t="s">
        <v>171</v>
      </c>
      <c r="C113" s="10" t="s">
        <v>172</v>
      </c>
      <c r="D113" s="43">
        <f>КС!D114</f>
        <v>0</v>
      </c>
      <c r="E113" s="43">
        <f>'Свод 2024 БП'!E114</f>
        <v>224810</v>
      </c>
      <c r="F113" s="43">
        <f>'Свод 2024 БП'!F114</f>
        <v>29471</v>
      </c>
      <c r="G113" s="43"/>
      <c r="H113" s="43">
        <f>' СМП '!D114</f>
        <v>0</v>
      </c>
      <c r="I113" s="43">
        <f>'Гемодиализ (пр.03-24) '!D114</f>
        <v>0</v>
      </c>
      <c r="J113" s="43">
        <f>'Мед.реаб.(АПУ,ДС,КС) '!D114</f>
        <v>0</v>
      </c>
      <c r="K113" s="43">
        <f t="shared" si="7"/>
        <v>254281</v>
      </c>
      <c r="L113" s="50">
        <v>0</v>
      </c>
      <c r="M113" s="50">
        <f t="shared" si="5"/>
        <v>254281</v>
      </c>
    </row>
    <row r="114" spans="1:13" s="1" customFormat="1" ht="12.75" customHeight="1" x14ac:dyDescent="0.2">
      <c r="A114" s="24">
        <v>101</v>
      </c>
      <c r="B114" s="25" t="s">
        <v>173</v>
      </c>
      <c r="C114" s="10" t="s">
        <v>174</v>
      </c>
      <c r="D114" s="43">
        <f>КС!D115</f>
        <v>0</v>
      </c>
      <c r="E114" s="43">
        <f>'Свод 2024 БП'!E115</f>
        <v>161698</v>
      </c>
      <c r="F114" s="43">
        <f>'Свод 2024 БП'!F115</f>
        <v>0</v>
      </c>
      <c r="G114" s="43"/>
      <c r="H114" s="43">
        <f>' СМП '!D115</f>
        <v>0</v>
      </c>
      <c r="I114" s="43">
        <f>'Гемодиализ (пр.03-24) '!D115</f>
        <v>0</v>
      </c>
      <c r="J114" s="43">
        <f>'Мед.реаб.(АПУ,ДС,КС) '!D115</f>
        <v>0</v>
      </c>
      <c r="K114" s="43">
        <f t="shared" si="7"/>
        <v>161698</v>
      </c>
      <c r="L114" s="50">
        <v>0</v>
      </c>
      <c r="M114" s="50">
        <f t="shared" si="5"/>
        <v>161698</v>
      </c>
    </row>
    <row r="115" spans="1:13" s="1" customFormat="1" ht="24" x14ac:dyDescent="0.2">
      <c r="A115" s="24">
        <v>102</v>
      </c>
      <c r="B115" s="25" t="s">
        <v>175</v>
      </c>
      <c r="C115" s="10" t="s">
        <v>176</v>
      </c>
      <c r="D115" s="43">
        <f>КС!D116</f>
        <v>0</v>
      </c>
      <c r="E115" s="43">
        <f>'Свод 2024 БП'!E116</f>
        <v>305656</v>
      </c>
      <c r="F115" s="43">
        <f>'Свод 2024 БП'!F116</f>
        <v>0</v>
      </c>
      <c r="G115" s="43"/>
      <c r="H115" s="43">
        <f>' СМП '!D116</f>
        <v>0</v>
      </c>
      <c r="I115" s="43">
        <f>'Гемодиализ (пр.03-24) '!D116</f>
        <v>0</v>
      </c>
      <c r="J115" s="43">
        <f>'Мед.реаб.(АПУ,ДС,КС) '!D116</f>
        <v>0</v>
      </c>
      <c r="K115" s="43">
        <f t="shared" si="7"/>
        <v>305656</v>
      </c>
      <c r="L115" s="50">
        <v>0</v>
      </c>
      <c r="M115" s="50">
        <f t="shared" si="5"/>
        <v>305656</v>
      </c>
    </row>
    <row r="116" spans="1:13" s="1" customFormat="1" x14ac:dyDescent="0.2">
      <c r="A116" s="24">
        <v>103</v>
      </c>
      <c r="B116" s="25" t="s">
        <v>177</v>
      </c>
      <c r="C116" s="10" t="s">
        <v>178</v>
      </c>
      <c r="D116" s="43">
        <f>КС!D117</f>
        <v>0</v>
      </c>
      <c r="E116" s="43">
        <f>'Свод 2024 БП'!E117</f>
        <v>0</v>
      </c>
      <c r="F116" s="43">
        <f>'Свод 2024 БП'!F117</f>
        <v>3637593</v>
      </c>
      <c r="G116" s="43"/>
      <c r="H116" s="43">
        <f>' СМП '!D117</f>
        <v>0</v>
      </c>
      <c r="I116" s="43">
        <f>'Гемодиализ (пр.03-24) '!D117</f>
        <v>0</v>
      </c>
      <c r="J116" s="43">
        <f>'Мед.реаб.(АПУ,ДС,КС) '!D117</f>
        <v>0</v>
      </c>
      <c r="K116" s="43">
        <f t="shared" si="7"/>
        <v>3637593</v>
      </c>
      <c r="L116" s="50">
        <v>0</v>
      </c>
      <c r="M116" s="50">
        <f t="shared" si="5"/>
        <v>3637593</v>
      </c>
    </row>
    <row r="117" spans="1:13" s="1" customFormat="1" x14ac:dyDescent="0.2">
      <c r="A117" s="24">
        <v>104</v>
      </c>
      <c r="B117" s="25" t="s">
        <v>179</v>
      </c>
      <c r="C117" s="10" t="s">
        <v>180</v>
      </c>
      <c r="D117" s="43">
        <f>КС!D118</f>
        <v>0</v>
      </c>
      <c r="E117" s="43">
        <f>'Свод 2024 БП'!E118</f>
        <v>26498501</v>
      </c>
      <c r="F117" s="43">
        <f>'Свод 2024 БП'!F118</f>
        <v>6248257</v>
      </c>
      <c r="G117" s="43"/>
      <c r="H117" s="43">
        <f>' СМП '!D118</f>
        <v>0</v>
      </c>
      <c r="I117" s="43">
        <f>'Гемодиализ (пр.03-24) '!D118</f>
        <v>870151647</v>
      </c>
      <c r="J117" s="43">
        <f>'Мед.реаб.(АПУ,ДС,КС) '!D118</f>
        <v>0</v>
      </c>
      <c r="K117" s="43">
        <f t="shared" si="7"/>
        <v>902898405</v>
      </c>
      <c r="L117" s="50">
        <v>0</v>
      </c>
      <c r="M117" s="50">
        <f t="shared" si="5"/>
        <v>902898405</v>
      </c>
    </row>
    <row r="118" spans="1:13" s="1" customFormat="1" x14ac:dyDescent="0.2">
      <c r="A118" s="24">
        <v>105</v>
      </c>
      <c r="B118" s="17" t="s">
        <v>181</v>
      </c>
      <c r="C118" s="15" t="s">
        <v>182</v>
      </c>
      <c r="D118" s="43">
        <f>КС!D119</f>
        <v>0</v>
      </c>
      <c r="E118" s="43">
        <f>'Свод 2024 БП'!E119</f>
        <v>0</v>
      </c>
      <c r="F118" s="43">
        <f>'Свод 2024 БП'!F119</f>
        <v>81877911</v>
      </c>
      <c r="G118" s="43"/>
      <c r="H118" s="43">
        <f>' СМП '!D119</f>
        <v>0</v>
      </c>
      <c r="I118" s="43">
        <f>'Гемодиализ (пр.03-24) '!D119</f>
        <v>0</v>
      </c>
      <c r="J118" s="43">
        <f>'Мед.реаб.(АПУ,ДС,КС) '!D119</f>
        <v>0</v>
      </c>
      <c r="K118" s="43">
        <f t="shared" si="7"/>
        <v>81877911</v>
      </c>
      <c r="L118" s="50">
        <v>0</v>
      </c>
      <c r="M118" s="50">
        <f t="shared" si="5"/>
        <v>81877911</v>
      </c>
    </row>
    <row r="119" spans="1:13" s="1" customFormat="1" x14ac:dyDescent="0.2">
      <c r="A119" s="24">
        <v>106</v>
      </c>
      <c r="B119" s="13" t="s">
        <v>183</v>
      </c>
      <c r="C119" s="10" t="s">
        <v>184</v>
      </c>
      <c r="D119" s="43">
        <f>КС!D120</f>
        <v>209113796</v>
      </c>
      <c r="E119" s="43">
        <f>'Свод 2024 БП'!E120</f>
        <v>42969961</v>
      </c>
      <c r="F119" s="43">
        <f>'Свод 2024 БП'!F120</f>
        <v>8386639</v>
      </c>
      <c r="G119" s="43"/>
      <c r="H119" s="43">
        <f>' СМП '!D120</f>
        <v>0</v>
      </c>
      <c r="I119" s="43">
        <f>'Гемодиализ (пр.03-24) '!D120</f>
        <v>0</v>
      </c>
      <c r="J119" s="43">
        <f>'Мед.реаб.(АПУ,ДС,КС) '!D120</f>
        <v>0</v>
      </c>
      <c r="K119" s="43">
        <f t="shared" si="7"/>
        <v>260470396</v>
      </c>
      <c r="L119" s="50">
        <v>0</v>
      </c>
      <c r="M119" s="50">
        <f t="shared" si="5"/>
        <v>260470396</v>
      </c>
    </row>
    <row r="120" spans="1:13" s="1" customFormat="1" ht="11.25" customHeight="1" x14ac:dyDescent="0.2">
      <c r="A120" s="24">
        <v>107</v>
      </c>
      <c r="B120" s="25" t="s">
        <v>185</v>
      </c>
      <c r="C120" s="10" t="s">
        <v>186</v>
      </c>
      <c r="D120" s="43">
        <f>КС!D121</f>
        <v>0</v>
      </c>
      <c r="E120" s="43">
        <f>'Свод 2024 БП'!E121</f>
        <v>0</v>
      </c>
      <c r="F120" s="43">
        <f>'Свод 2024 БП'!F121</f>
        <v>27769</v>
      </c>
      <c r="G120" s="43"/>
      <c r="H120" s="43">
        <f>' СМП '!D121</f>
        <v>0</v>
      </c>
      <c r="I120" s="43">
        <f>'Гемодиализ (пр.03-24) '!D121</f>
        <v>0</v>
      </c>
      <c r="J120" s="43">
        <f>'Мед.реаб.(АПУ,ДС,КС) '!D121</f>
        <v>0</v>
      </c>
      <c r="K120" s="43">
        <f t="shared" si="7"/>
        <v>27769</v>
      </c>
      <c r="L120" s="50">
        <v>0</v>
      </c>
      <c r="M120" s="50">
        <f t="shared" si="5"/>
        <v>27769</v>
      </c>
    </row>
    <row r="121" spans="1:13" s="1" customFormat="1" x14ac:dyDescent="0.2">
      <c r="A121" s="24">
        <v>108</v>
      </c>
      <c r="B121" s="11" t="s">
        <v>187</v>
      </c>
      <c r="C121" s="18" t="s">
        <v>188</v>
      </c>
      <c r="D121" s="43">
        <f>КС!D122</f>
        <v>0</v>
      </c>
      <c r="E121" s="43">
        <f>'Свод 2024 БП'!E122</f>
        <v>14669875</v>
      </c>
      <c r="F121" s="43">
        <f>'Свод 2024 БП'!F122</f>
        <v>0</v>
      </c>
      <c r="G121" s="43"/>
      <c r="H121" s="43">
        <f>' СМП '!D122</f>
        <v>0</v>
      </c>
      <c r="I121" s="43">
        <f>'Гемодиализ (пр.03-24) '!D122</f>
        <v>0</v>
      </c>
      <c r="J121" s="43">
        <f>'Мед.реаб.(АПУ,ДС,КС) '!D122</f>
        <v>0</v>
      </c>
      <c r="K121" s="43">
        <f t="shared" si="7"/>
        <v>14669875</v>
      </c>
      <c r="L121" s="50">
        <v>0</v>
      </c>
      <c r="M121" s="50">
        <f t="shared" si="5"/>
        <v>14669875</v>
      </c>
    </row>
    <row r="122" spans="1:13" s="1" customFormat="1" x14ac:dyDescent="0.2">
      <c r="A122" s="24">
        <v>109</v>
      </c>
      <c r="B122" s="25" t="s">
        <v>189</v>
      </c>
      <c r="C122" s="10" t="s">
        <v>273</v>
      </c>
      <c r="D122" s="43">
        <f>КС!D123</f>
        <v>15758185</v>
      </c>
      <c r="E122" s="43">
        <f>'Свод 2024 БП'!E123</f>
        <v>182968</v>
      </c>
      <c r="F122" s="43">
        <f>'Свод 2024 БП'!F123</f>
        <v>4993578</v>
      </c>
      <c r="G122" s="43"/>
      <c r="H122" s="43">
        <f>' СМП '!D123</f>
        <v>0</v>
      </c>
      <c r="I122" s="43">
        <f>'Гемодиализ (пр.03-24) '!D123</f>
        <v>0</v>
      </c>
      <c r="J122" s="43">
        <f>'Мед.реаб.(АПУ,ДС,КС) '!D123</f>
        <v>0</v>
      </c>
      <c r="K122" s="43">
        <f t="shared" si="7"/>
        <v>20934731</v>
      </c>
      <c r="L122" s="50">
        <v>0</v>
      </c>
      <c r="M122" s="50">
        <f t="shared" si="5"/>
        <v>20934731</v>
      </c>
    </row>
    <row r="123" spans="1:13" s="1" customFormat="1" ht="14.25" customHeight="1" x14ac:dyDescent="0.2">
      <c r="A123" s="24">
        <v>110</v>
      </c>
      <c r="B123" s="13" t="s">
        <v>190</v>
      </c>
      <c r="C123" s="10" t="s">
        <v>260</v>
      </c>
      <c r="D123" s="43">
        <f>КС!D124</f>
        <v>0</v>
      </c>
      <c r="E123" s="43">
        <f>'Свод 2024 БП'!E124</f>
        <v>127652</v>
      </c>
      <c r="F123" s="43">
        <f>'Свод 2024 БП'!F124</f>
        <v>4958093</v>
      </c>
      <c r="G123" s="43"/>
      <c r="H123" s="43">
        <f>' СМП '!D124</f>
        <v>0</v>
      </c>
      <c r="I123" s="43">
        <f>'Гемодиализ (пр.03-24) '!D124</f>
        <v>0</v>
      </c>
      <c r="J123" s="43">
        <f>'Мед.реаб.(АПУ,ДС,КС) '!D124</f>
        <v>0</v>
      </c>
      <c r="K123" s="43">
        <f t="shared" si="7"/>
        <v>5085745</v>
      </c>
      <c r="L123" s="50">
        <v>0</v>
      </c>
      <c r="M123" s="50">
        <f t="shared" si="5"/>
        <v>5085745</v>
      </c>
    </row>
    <row r="124" spans="1:13" s="1" customFormat="1" x14ac:dyDescent="0.2">
      <c r="A124" s="24">
        <v>111</v>
      </c>
      <c r="B124" s="13" t="s">
        <v>191</v>
      </c>
      <c r="C124" s="10" t="s">
        <v>385</v>
      </c>
      <c r="D124" s="43">
        <f>КС!D125</f>
        <v>0</v>
      </c>
      <c r="E124" s="43">
        <f>'Свод 2024 БП'!E125</f>
        <v>0</v>
      </c>
      <c r="F124" s="43">
        <f>'Свод 2024 БП'!F125</f>
        <v>0</v>
      </c>
      <c r="G124" s="43"/>
      <c r="H124" s="43">
        <f>' СМП '!D125</f>
        <v>0</v>
      </c>
      <c r="I124" s="43">
        <f>'Гемодиализ (пр.03-24) '!D125</f>
        <v>0</v>
      </c>
      <c r="J124" s="43">
        <f>'Мед.реаб.(АПУ,ДС,КС) '!D125</f>
        <v>0</v>
      </c>
      <c r="K124" s="43">
        <f t="shared" si="7"/>
        <v>0</v>
      </c>
      <c r="L124" s="50">
        <v>72635774.399999991</v>
      </c>
      <c r="M124" s="50">
        <f t="shared" si="5"/>
        <v>72635774.399999991</v>
      </c>
    </row>
    <row r="125" spans="1:13" s="1" customFormat="1" x14ac:dyDescent="0.2">
      <c r="A125" s="24">
        <v>112</v>
      </c>
      <c r="B125" s="13" t="s">
        <v>192</v>
      </c>
      <c r="C125" s="10" t="s">
        <v>193</v>
      </c>
      <c r="D125" s="43">
        <f>КС!D126</f>
        <v>0</v>
      </c>
      <c r="E125" s="43">
        <f>'Свод 2024 БП'!E126</f>
        <v>0</v>
      </c>
      <c r="F125" s="43">
        <f>'Свод 2024 БП'!F126</f>
        <v>0</v>
      </c>
      <c r="G125" s="43"/>
      <c r="H125" s="43">
        <f>' СМП '!D126</f>
        <v>0</v>
      </c>
      <c r="I125" s="43">
        <f>'Гемодиализ (пр.03-24) '!D126</f>
        <v>0</v>
      </c>
      <c r="J125" s="43">
        <f>'Мед.реаб.(АПУ,ДС,КС) '!D126</f>
        <v>0</v>
      </c>
      <c r="K125" s="43">
        <f t="shared" si="7"/>
        <v>0</v>
      </c>
      <c r="L125" s="50">
        <v>42896783.159999996</v>
      </c>
      <c r="M125" s="50">
        <f t="shared" si="5"/>
        <v>42896783.159999996</v>
      </c>
    </row>
    <row r="126" spans="1:13" s="1" customFormat="1" ht="13.5" customHeight="1" x14ac:dyDescent="0.2">
      <c r="A126" s="24">
        <v>113</v>
      </c>
      <c r="B126" s="13" t="s">
        <v>194</v>
      </c>
      <c r="C126" s="10" t="s">
        <v>394</v>
      </c>
      <c r="D126" s="43">
        <f>КС!D127</f>
        <v>0</v>
      </c>
      <c r="E126" s="43">
        <f>'Свод 2024 БП'!E127</f>
        <v>37396158</v>
      </c>
      <c r="F126" s="43">
        <f>'Свод 2024 БП'!F127</f>
        <v>0</v>
      </c>
      <c r="G126" s="43"/>
      <c r="H126" s="43">
        <f>' СМП '!D127</f>
        <v>0</v>
      </c>
      <c r="I126" s="43">
        <f>'Гемодиализ (пр.03-24) '!D127</f>
        <v>0</v>
      </c>
      <c r="J126" s="43">
        <f>'Мед.реаб.(АПУ,ДС,КС) '!D127</f>
        <v>0</v>
      </c>
      <c r="K126" s="43">
        <f t="shared" si="7"/>
        <v>37396158</v>
      </c>
      <c r="L126" s="50">
        <v>0</v>
      </c>
      <c r="M126" s="50">
        <f t="shared" si="5"/>
        <v>37396158</v>
      </c>
    </row>
    <row r="127" spans="1:13" s="1" customFormat="1" x14ac:dyDescent="0.2">
      <c r="A127" s="24">
        <v>114</v>
      </c>
      <c r="B127" s="25" t="s">
        <v>195</v>
      </c>
      <c r="C127" s="10" t="s">
        <v>196</v>
      </c>
      <c r="D127" s="43">
        <f>КС!D128</f>
        <v>0</v>
      </c>
      <c r="E127" s="43">
        <f>'Свод 2024 БП'!E128</f>
        <v>0</v>
      </c>
      <c r="F127" s="43">
        <f>'Свод 2024 БП'!F128</f>
        <v>1777777</v>
      </c>
      <c r="G127" s="43"/>
      <c r="H127" s="43">
        <f>' СМП '!D128</f>
        <v>0</v>
      </c>
      <c r="I127" s="43">
        <f>'Гемодиализ (пр.03-24) '!D128</f>
        <v>238010728</v>
      </c>
      <c r="J127" s="43">
        <f>'Мед.реаб.(АПУ,ДС,КС) '!D128</f>
        <v>0</v>
      </c>
      <c r="K127" s="43">
        <f t="shared" si="7"/>
        <v>239788505</v>
      </c>
      <c r="L127" s="50">
        <v>0</v>
      </c>
      <c r="M127" s="50">
        <f t="shared" si="5"/>
        <v>239788505</v>
      </c>
    </row>
    <row r="128" spans="1:13" s="1" customFormat="1" ht="24" x14ac:dyDescent="0.2">
      <c r="A128" s="24">
        <v>115</v>
      </c>
      <c r="B128" s="25" t="s">
        <v>197</v>
      </c>
      <c r="C128" s="53" t="s">
        <v>352</v>
      </c>
      <c r="D128" s="43">
        <f>КС!D129</f>
        <v>0</v>
      </c>
      <c r="E128" s="43">
        <f>'Свод 2024 БП'!E129</f>
        <v>183819</v>
      </c>
      <c r="F128" s="43">
        <f>'Свод 2024 БП'!F129</f>
        <v>0</v>
      </c>
      <c r="G128" s="43"/>
      <c r="H128" s="43">
        <f>' СМП '!D129</f>
        <v>0</v>
      </c>
      <c r="I128" s="43">
        <f>'Гемодиализ (пр.03-24) '!D129</f>
        <v>0</v>
      </c>
      <c r="J128" s="43">
        <f>'Мед.реаб.(АПУ,ДС,КС) '!D129</f>
        <v>0</v>
      </c>
      <c r="K128" s="43">
        <f t="shared" si="7"/>
        <v>183819</v>
      </c>
      <c r="L128" s="50">
        <v>0</v>
      </c>
      <c r="M128" s="50">
        <f t="shared" si="5"/>
        <v>183819</v>
      </c>
    </row>
    <row r="129" spans="1:13" s="1" customFormat="1" x14ac:dyDescent="0.2">
      <c r="A129" s="24">
        <v>116</v>
      </c>
      <c r="B129" s="25" t="s">
        <v>198</v>
      </c>
      <c r="C129" s="10" t="s">
        <v>235</v>
      </c>
      <c r="D129" s="43">
        <f>КС!D130</f>
        <v>2178630218</v>
      </c>
      <c r="E129" s="43">
        <f>'Свод 2024 БП'!E130</f>
        <v>49302731</v>
      </c>
      <c r="F129" s="43">
        <f>'Свод 2024 БП'!F130</f>
        <v>247445737</v>
      </c>
      <c r="G129" s="43"/>
      <c r="H129" s="43">
        <f>' СМП '!D130</f>
        <v>0</v>
      </c>
      <c r="I129" s="43">
        <f>'Гемодиализ (пр.03-24) '!D130</f>
        <v>24997281</v>
      </c>
      <c r="J129" s="43">
        <f>'Мед.реаб.(АПУ,ДС,КС) '!D131</f>
        <v>96401414</v>
      </c>
      <c r="K129" s="43">
        <f t="shared" si="7"/>
        <v>2596777381</v>
      </c>
      <c r="L129" s="50">
        <v>0</v>
      </c>
      <c r="M129" s="50">
        <f t="shared" si="5"/>
        <v>2596777381</v>
      </c>
    </row>
    <row r="130" spans="1:13" s="1" customFormat="1" ht="10.5" customHeight="1" x14ac:dyDescent="0.2">
      <c r="A130" s="24">
        <v>117</v>
      </c>
      <c r="B130" s="25" t="s">
        <v>199</v>
      </c>
      <c r="C130" s="10" t="s">
        <v>200</v>
      </c>
      <c r="D130" s="43">
        <f>КС!D131</f>
        <v>3117302895</v>
      </c>
      <c r="E130" s="43">
        <f>'Свод 2024 БП'!E131</f>
        <v>3483026578</v>
      </c>
      <c r="F130" s="43">
        <f>'Свод 2024 БП'!F131</f>
        <v>457442198</v>
      </c>
      <c r="G130" s="43"/>
      <c r="H130" s="43">
        <f>' СМП '!D131</f>
        <v>0</v>
      </c>
      <c r="I130" s="43">
        <f>'Гемодиализ (пр.03-24) '!D131</f>
        <v>0</v>
      </c>
      <c r="J130" s="43">
        <f>'Мед.реаб.(АПУ,ДС,КС) '!D132</f>
        <v>15899826</v>
      </c>
      <c r="K130" s="43">
        <f t="shared" si="7"/>
        <v>7073671497</v>
      </c>
      <c r="L130" s="50">
        <v>41790643.340000004</v>
      </c>
      <c r="M130" s="50">
        <f t="shared" ref="M130:M147" si="8">K130+L130</f>
        <v>7115462140.3400002</v>
      </c>
    </row>
    <row r="131" spans="1:13" s="1" customFormat="1" x14ac:dyDescent="0.2">
      <c r="A131" s="24">
        <v>118</v>
      </c>
      <c r="B131" s="25" t="s">
        <v>201</v>
      </c>
      <c r="C131" s="10" t="s">
        <v>42</v>
      </c>
      <c r="D131" s="43">
        <f>КС!D132</f>
        <v>1380867820</v>
      </c>
      <c r="E131" s="43">
        <f>'Свод 2024 БП'!E132</f>
        <v>5056310</v>
      </c>
      <c r="F131" s="43">
        <f>'Свод 2024 БП'!F132</f>
        <v>62537803</v>
      </c>
      <c r="G131" s="43"/>
      <c r="H131" s="43">
        <f>' СМП '!D132</f>
        <v>0</v>
      </c>
      <c r="I131" s="43">
        <f>'Гемодиализ (пр.03-24) '!D132</f>
        <v>2890695</v>
      </c>
      <c r="J131" s="43">
        <f>'Мед.реаб.(АПУ,ДС,КС) '!D133</f>
        <v>34663230</v>
      </c>
      <c r="K131" s="43">
        <f t="shared" si="7"/>
        <v>1486015858</v>
      </c>
      <c r="L131" s="50">
        <v>0</v>
      </c>
      <c r="M131" s="50">
        <f t="shared" si="8"/>
        <v>1486015858</v>
      </c>
    </row>
    <row r="132" spans="1:13" s="1" customFormat="1" x14ac:dyDescent="0.2">
      <c r="A132" s="24">
        <v>119</v>
      </c>
      <c r="B132" s="11" t="s">
        <v>202</v>
      </c>
      <c r="C132" s="10" t="s">
        <v>48</v>
      </c>
      <c r="D132" s="43">
        <f>КС!D133</f>
        <v>1097356723</v>
      </c>
      <c r="E132" s="43">
        <f>'Свод 2024 БП'!E133</f>
        <v>80913908</v>
      </c>
      <c r="F132" s="43">
        <f>'Свод 2024 БП'!F133</f>
        <v>108960838</v>
      </c>
      <c r="G132" s="43"/>
      <c r="H132" s="43">
        <f>' СМП '!D133</f>
        <v>0</v>
      </c>
      <c r="I132" s="43">
        <f>'Гемодиализ (пр.03-24) '!D133</f>
        <v>18719355</v>
      </c>
      <c r="J132" s="43">
        <f>'Мед.реаб.(АПУ,ДС,КС) '!D134</f>
        <v>75157036</v>
      </c>
      <c r="K132" s="43">
        <f t="shared" ref="K132:K146" si="9">D132+E132+F132+H132+I132+J132</f>
        <v>1381107860</v>
      </c>
      <c r="L132" s="50">
        <v>1021611.3</v>
      </c>
      <c r="M132" s="50">
        <f t="shared" si="8"/>
        <v>1382129471.3</v>
      </c>
    </row>
    <row r="133" spans="1:13" s="1" customFormat="1" x14ac:dyDescent="0.2">
      <c r="A133" s="24">
        <v>120</v>
      </c>
      <c r="B133" s="11" t="s">
        <v>203</v>
      </c>
      <c r="C133" s="10" t="s">
        <v>237</v>
      </c>
      <c r="D133" s="43">
        <f>КС!D134</f>
        <v>319974476</v>
      </c>
      <c r="E133" s="43">
        <f>'Свод 2024 БП'!E134</f>
        <v>42991452</v>
      </c>
      <c r="F133" s="43">
        <f>'Свод 2024 БП'!F134</f>
        <v>86188991</v>
      </c>
      <c r="G133" s="43"/>
      <c r="H133" s="43">
        <f>' СМП '!D134</f>
        <v>0</v>
      </c>
      <c r="I133" s="43">
        <f>'Гемодиализ (пр.03-24) '!D134</f>
        <v>0</v>
      </c>
      <c r="J133" s="43">
        <f>'Мед.реаб.(АПУ,ДС,КС) '!D135</f>
        <v>0</v>
      </c>
      <c r="K133" s="43">
        <f t="shared" si="9"/>
        <v>449154919</v>
      </c>
      <c r="L133" s="50">
        <v>84474748.639999986</v>
      </c>
      <c r="M133" s="50">
        <f t="shared" si="8"/>
        <v>533629667.63999999</v>
      </c>
    </row>
    <row r="134" spans="1:13" s="1" customFormat="1" x14ac:dyDescent="0.2">
      <c r="A134" s="24">
        <v>121</v>
      </c>
      <c r="B134" s="11" t="s">
        <v>204</v>
      </c>
      <c r="C134" s="10" t="s">
        <v>50</v>
      </c>
      <c r="D134" s="43">
        <f>КС!D135</f>
        <v>1030962337</v>
      </c>
      <c r="E134" s="43">
        <f>'Свод 2024 БП'!E135</f>
        <v>28157781</v>
      </c>
      <c r="F134" s="43">
        <f>'Свод 2024 БП'!F135</f>
        <v>96184228</v>
      </c>
      <c r="G134" s="43"/>
      <c r="H134" s="43">
        <f>' СМП '!D135</f>
        <v>0</v>
      </c>
      <c r="I134" s="43">
        <f>'Гемодиализ (пр.03-24) '!D135</f>
        <v>0</v>
      </c>
      <c r="J134" s="43">
        <f>'Мед.реаб.(АПУ,ДС,КС) '!D136</f>
        <v>0</v>
      </c>
      <c r="K134" s="43">
        <f t="shared" si="9"/>
        <v>1155304346</v>
      </c>
      <c r="L134" s="50">
        <v>0</v>
      </c>
      <c r="M134" s="50">
        <f t="shared" si="8"/>
        <v>1155304346</v>
      </c>
    </row>
    <row r="135" spans="1:13" s="1" customFormat="1" x14ac:dyDescent="0.2">
      <c r="A135" s="24">
        <v>122</v>
      </c>
      <c r="B135" s="25" t="s">
        <v>205</v>
      </c>
      <c r="C135" s="10" t="s">
        <v>49</v>
      </c>
      <c r="D135" s="43">
        <f>КС!D136</f>
        <v>0</v>
      </c>
      <c r="E135" s="43">
        <f>'Свод 2024 БП'!E136</f>
        <v>96261989</v>
      </c>
      <c r="F135" s="43">
        <f>'Свод 2024 БП'!F136</f>
        <v>118673678</v>
      </c>
      <c r="G135" s="43"/>
      <c r="H135" s="43">
        <f>' СМП '!D136</f>
        <v>0</v>
      </c>
      <c r="I135" s="43">
        <f>'Гемодиализ (пр.03-24) '!D136</f>
        <v>0</v>
      </c>
      <c r="J135" s="43">
        <f>'Мед.реаб.(АПУ,ДС,КС) '!D137</f>
        <v>0</v>
      </c>
      <c r="K135" s="43">
        <f t="shared" si="9"/>
        <v>214935667</v>
      </c>
      <c r="L135" s="50">
        <v>0</v>
      </c>
      <c r="M135" s="50">
        <f t="shared" si="8"/>
        <v>214935667</v>
      </c>
    </row>
    <row r="136" spans="1:13" s="1" customFormat="1" x14ac:dyDescent="0.2">
      <c r="A136" s="24">
        <v>123</v>
      </c>
      <c r="B136" s="25" t="s">
        <v>206</v>
      </c>
      <c r="C136" s="10" t="s">
        <v>207</v>
      </c>
      <c r="D136" s="43">
        <f>КС!D137</f>
        <v>0</v>
      </c>
      <c r="E136" s="43">
        <f>'Свод 2024 БП'!E137</f>
        <v>0</v>
      </c>
      <c r="F136" s="43">
        <f>'Свод 2024 БП'!F137</f>
        <v>11779529</v>
      </c>
      <c r="G136" s="43"/>
      <c r="H136" s="43">
        <f>' СМП '!D137</f>
        <v>0</v>
      </c>
      <c r="I136" s="43">
        <f>'Гемодиализ (пр.03-24) '!D137</f>
        <v>0</v>
      </c>
      <c r="J136" s="43">
        <f>'Мед.реаб.(АПУ,ДС,КС) '!D138</f>
        <v>162405457</v>
      </c>
      <c r="K136" s="43">
        <f t="shared" si="9"/>
        <v>174184986</v>
      </c>
      <c r="L136" s="50">
        <v>0</v>
      </c>
      <c r="M136" s="50">
        <f t="shared" si="8"/>
        <v>174184986</v>
      </c>
    </row>
    <row r="137" spans="1:13" s="1" customFormat="1" x14ac:dyDescent="0.2">
      <c r="A137" s="24">
        <v>124</v>
      </c>
      <c r="B137" s="25" t="s">
        <v>208</v>
      </c>
      <c r="C137" s="10" t="s">
        <v>43</v>
      </c>
      <c r="D137" s="43">
        <f>КС!D138</f>
        <v>304039853</v>
      </c>
      <c r="E137" s="43">
        <f>'Свод 2024 БП'!E138</f>
        <v>7017356</v>
      </c>
      <c r="F137" s="43">
        <f>'Свод 2024 БП'!F138</f>
        <v>33929716</v>
      </c>
      <c r="G137" s="43"/>
      <c r="H137" s="43">
        <f>' СМП '!D138</f>
        <v>0</v>
      </c>
      <c r="I137" s="43">
        <f>'Гемодиализ (пр.03-24) '!D138</f>
        <v>0</v>
      </c>
      <c r="J137" s="43">
        <f>'Мед.реаб.(АПУ,ДС,КС) '!D139</f>
        <v>220766222</v>
      </c>
      <c r="K137" s="43">
        <f t="shared" si="9"/>
        <v>565753147</v>
      </c>
      <c r="L137" s="50">
        <v>68395550.200000003</v>
      </c>
      <c r="M137" s="50">
        <f t="shared" si="8"/>
        <v>634148697.20000005</v>
      </c>
    </row>
    <row r="138" spans="1:13" s="1" customFormat="1" x14ac:dyDescent="0.2">
      <c r="A138" s="24">
        <v>125</v>
      </c>
      <c r="B138" s="11" t="s">
        <v>209</v>
      </c>
      <c r="C138" s="10" t="s">
        <v>236</v>
      </c>
      <c r="D138" s="43">
        <f>КС!D139</f>
        <v>1211875042</v>
      </c>
      <c r="E138" s="43">
        <f>'Свод 2024 БП'!E139</f>
        <v>43032250</v>
      </c>
      <c r="F138" s="43">
        <f>'Свод 2024 БП'!F139</f>
        <v>409479141</v>
      </c>
      <c r="G138" s="43"/>
      <c r="H138" s="43">
        <f>' СМП '!D139</f>
        <v>0</v>
      </c>
      <c r="I138" s="43">
        <f>'Гемодиализ (пр.03-24) '!D139</f>
        <v>756540</v>
      </c>
      <c r="J138" s="43">
        <f>'Мед.реаб.(АПУ,ДС,КС) '!D140</f>
        <v>92972711</v>
      </c>
      <c r="K138" s="43">
        <f t="shared" si="9"/>
        <v>1758115684</v>
      </c>
      <c r="L138" s="50">
        <v>1340976</v>
      </c>
      <c r="M138" s="50">
        <f t="shared" si="8"/>
        <v>1759456660</v>
      </c>
    </row>
    <row r="139" spans="1:13" s="1" customFormat="1" x14ac:dyDescent="0.2">
      <c r="A139" s="24">
        <v>126</v>
      </c>
      <c r="B139" s="13" t="s">
        <v>210</v>
      </c>
      <c r="C139" s="10" t="s">
        <v>211</v>
      </c>
      <c r="D139" s="43">
        <f>КС!D140</f>
        <v>1013061110</v>
      </c>
      <c r="E139" s="43">
        <f>'Свод 2024 БП'!E140</f>
        <v>56602638</v>
      </c>
      <c r="F139" s="43">
        <f>'Свод 2024 БП'!F140</f>
        <v>526708103</v>
      </c>
      <c r="G139" s="43"/>
      <c r="H139" s="43">
        <f>' СМП '!D140</f>
        <v>0</v>
      </c>
      <c r="I139" s="43">
        <f>'Гемодиализ (пр.03-24) '!D140</f>
        <v>1323945</v>
      </c>
      <c r="J139" s="43">
        <f>'Мед.реаб.(АПУ,ДС,КС) '!D141</f>
        <v>66132687</v>
      </c>
      <c r="K139" s="43">
        <f t="shared" si="9"/>
        <v>1663828483</v>
      </c>
      <c r="L139" s="50">
        <v>16149253.459999999</v>
      </c>
      <c r="M139" s="50">
        <f t="shared" si="8"/>
        <v>1679977736.46</v>
      </c>
    </row>
    <row r="140" spans="1:13" s="1" customFormat="1" x14ac:dyDescent="0.2">
      <c r="A140" s="24">
        <v>127</v>
      </c>
      <c r="B140" s="25" t="s">
        <v>212</v>
      </c>
      <c r="C140" s="10" t="s">
        <v>213</v>
      </c>
      <c r="D140" s="43">
        <f>КС!D141</f>
        <v>744124886</v>
      </c>
      <c r="E140" s="43">
        <f>'Свод 2024 БП'!E141</f>
        <v>141114392</v>
      </c>
      <c r="F140" s="43">
        <f>'Свод 2024 БП'!F141</f>
        <v>52387204</v>
      </c>
      <c r="G140" s="43"/>
      <c r="H140" s="43">
        <f>' СМП '!D141</f>
        <v>0</v>
      </c>
      <c r="I140" s="43">
        <f>'Гемодиализ (пр.03-24) '!D141</f>
        <v>1323945</v>
      </c>
      <c r="J140" s="43">
        <f>'Мед.реаб.(АПУ,ДС,КС) '!D142</f>
        <v>0</v>
      </c>
      <c r="K140" s="43">
        <f t="shared" si="9"/>
        <v>938950427</v>
      </c>
      <c r="L140" s="50">
        <v>0</v>
      </c>
      <c r="M140" s="50">
        <f t="shared" si="8"/>
        <v>938950427</v>
      </c>
    </row>
    <row r="141" spans="1:13" s="1" customFormat="1" x14ac:dyDescent="0.2">
      <c r="A141" s="24">
        <v>128</v>
      </c>
      <c r="B141" s="11" t="s">
        <v>214</v>
      </c>
      <c r="C141" s="10" t="s">
        <v>215</v>
      </c>
      <c r="D141" s="43">
        <f>КС!D142</f>
        <v>0</v>
      </c>
      <c r="E141" s="43">
        <f>'Свод 2024 БП'!E142</f>
        <v>0</v>
      </c>
      <c r="F141" s="43">
        <f>'Свод 2024 БП'!F142</f>
        <v>62811065</v>
      </c>
      <c r="G141" s="43"/>
      <c r="H141" s="43">
        <f>' СМП '!D142</f>
        <v>0</v>
      </c>
      <c r="I141" s="43">
        <f>'Гемодиализ (пр.03-24) '!D142</f>
        <v>0</v>
      </c>
      <c r="J141" s="43">
        <f>'Мед.реаб.(АПУ,ДС,КС) '!D143</f>
        <v>0</v>
      </c>
      <c r="K141" s="43">
        <f t="shared" si="9"/>
        <v>62811065</v>
      </c>
      <c r="L141" s="50">
        <v>0</v>
      </c>
      <c r="M141" s="50">
        <f t="shared" si="8"/>
        <v>62811065</v>
      </c>
    </row>
    <row r="142" spans="1:13" s="1" customFormat="1" ht="12.75" x14ac:dyDescent="0.2">
      <c r="A142" s="24">
        <v>129</v>
      </c>
      <c r="B142" s="19" t="s">
        <v>216</v>
      </c>
      <c r="C142" s="12" t="s">
        <v>217</v>
      </c>
      <c r="D142" s="43">
        <f>КС!D143</f>
        <v>0</v>
      </c>
      <c r="E142" s="43">
        <f>'Свод 2024 БП'!E143</f>
        <v>99803320</v>
      </c>
      <c r="F142" s="43">
        <f>'Свод 2024 БП'!F143</f>
        <v>434076953</v>
      </c>
      <c r="G142" s="43"/>
      <c r="H142" s="43">
        <f>' СМП '!D143</f>
        <v>0</v>
      </c>
      <c r="I142" s="43">
        <f>'Гемодиализ (пр.03-24) '!D143</f>
        <v>0</v>
      </c>
      <c r="J142" s="43">
        <f>'Мед.реаб.(АПУ,ДС,КС) '!D144</f>
        <v>0</v>
      </c>
      <c r="K142" s="43">
        <f t="shared" si="9"/>
        <v>533880273</v>
      </c>
      <c r="L142" s="50">
        <v>75396000</v>
      </c>
      <c r="M142" s="50">
        <f t="shared" si="8"/>
        <v>609276273</v>
      </c>
    </row>
    <row r="143" spans="1:13" s="1" customFormat="1" ht="12.75" x14ac:dyDescent="0.2">
      <c r="A143" s="24">
        <v>130</v>
      </c>
      <c r="B143" s="35" t="s">
        <v>261</v>
      </c>
      <c r="C143" s="36" t="s">
        <v>262</v>
      </c>
      <c r="D143" s="43">
        <f>КС!D144</f>
        <v>0</v>
      </c>
      <c r="E143" s="43">
        <f>'Свод 2024 БП'!E144</f>
        <v>0</v>
      </c>
      <c r="F143" s="43">
        <f>'Свод 2024 БП'!F144</f>
        <v>0</v>
      </c>
      <c r="G143" s="43"/>
      <c r="H143" s="43">
        <f>' СМП '!D144</f>
        <v>0</v>
      </c>
      <c r="I143" s="43">
        <f>'Гемодиализ (пр.03-24) '!D144</f>
        <v>0</v>
      </c>
      <c r="J143" s="43">
        <f>'Мед.реаб.(АПУ,ДС,КС) '!D145</f>
        <v>0</v>
      </c>
      <c r="K143" s="43">
        <f t="shared" si="9"/>
        <v>0</v>
      </c>
      <c r="L143" s="50">
        <v>502837742.63</v>
      </c>
      <c r="M143" s="50">
        <f t="shared" si="8"/>
        <v>502837742.63</v>
      </c>
    </row>
    <row r="144" spans="1:13" s="1" customFormat="1" ht="12.75" x14ac:dyDescent="0.2">
      <c r="A144" s="24">
        <v>131</v>
      </c>
      <c r="B144" s="37" t="s">
        <v>263</v>
      </c>
      <c r="C144" s="38" t="s">
        <v>264</v>
      </c>
      <c r="D144" s="43">
        <f>КС!D145</f>
        <v>0</v>
      </c>
      <c r="E144" s="43">
        <f>'Свод 2024 БП'!E145</f>
        <v>0</v>
      </c>
      <c r="F144" s="43">
        <f>'Свод 2024 БП'!F145</f>
        <v>0</v>
      </c>
      <c r="G144" s="43"/>
      <c r="H144" s="43">
        <f>' СМП '!D145</f>
        <v>0</v>
      </c>
      <c r="I144" s="43">
        <f>'Гемодиализ (пр.03-24) '!D145</f>
        <v>0</v>
      </c>
      <c r="J144" s="43">
        <f>'Мед.реаб.(АПУ,ДС,КС) '!D146</f>
        <v>0</v>
      </c>
      <c r="K144" s="43">
        <f t="shared" si="9"/>
        <v>0</v>
      </c>
      <c r="L144" s="50">
        <v>325656535.59000003</v>
      </c>
      <c r="M144" s="50">
        <f t="shared" si="8"/>
        <v>325656535.59000003</v>
      </c>
    </row>
    <row r="145" spans="1:13" s="1" customFormat="1" ht="12.75" x14ac:dyDescent="0.2">
      <c r="A145" s="24">
        <v>132</v>
      </c>
      <c r="B145" s="39" t="s">
        <v>265</v>
      </c>
      <c r="C145" s="40" t="s">
        <v>266</v>
      </c>
      <c r="D145" s="43">
        <f>КС!D146</f>
        <v>0</v>
      </c>
      <c r="E145" s="43">
        <f>'Свод 2024 БП'!E146</f>
        <v>0</v>
      </c>
      <c r="F145" s="43">
        <f>'Свод 2024 БП'!F146</f>
        <v>0</v>
      </c>
      <c r="G145" s="43"/>
      <c r="H145" s="43">
        <f>' СМП '!D146</f>
        <v>0</v>
      </c>
      <c r="I145" s="43">
        <f>'Гемодиализ (пр.03-24) '!D146</f>
        <v>0</v>
      </c>
      <c r="J145" s="43">
        <f>'Мед.реаб.(АПУ,ДС,КС) '!D147</f>
        <v>0</v>
      </c>
      <c r="K145" s="43">
        <f t="shared" si="9"/>
        <v>0</v>
      </c>
      <c r="L145" s="50">
        <v>2021776968.8100002</v>
      </c>
      <c r="M145" s="50">
        <f t="shared" si="8"/>
        <v>2021776968.8100002</v>
      </c>
    </row>
    <row r="146" spans="1:13" s="1" customFormat="1" x14ac:dyDescent="0.2">
      <c r="A146" s="24">
        <v>133</v>
      </c>
      <c r="B146" s="24" t="s">
        <v>271</v>
      </c>
      <c r="C146" s="41" t="s">
        <v>272</v>
      </c>
      <c r="D146" s="43">
        <f>КС!D147</f>
        <v>0</v>
      </c>
      <c r="E146" s="43">
        <f>'Свод 2024 БП'!E147</f>
        <v>0</v>
      </c>
      <c r="F146" s="43">
        <f>'Свод 2024 БП'!F147</f>
        <v>0</v>
      </c>
      <c r="G146" s="43"/>
      <c r="H146" s="43">
        <f>' СМП '!D147</f>
        <v>0</v>
      </c>
      <c r="I146" s="43">
        <f>'Гемодиализ (пр.03-24) '!D147</f>
        <v>0</v>
      </c>
      <c r="J146" s="43">
        <f>'Мед.реаб.(АПУ,ДС,КС) '!D148</f>
        <v>31152939</v>
      </c>
      <c r="K146" s="43">
        <f t="shared" si="9"/>
        <v>31152939</v>
      </c>
      <c r="L146" s="50">
        <v>0</v>
      </c>
      <c r="M146" s="50">
        <f t="shared" si="8"/>
        <v>31152939</v>
      </c>
    </row>
    <row r="147" spans="1:13" s="1" customFormat="1" x14ac:dyDescent="0.2">
      <c r="A147" s="24">
        <v>134</v>
      </c>
      <c r="B147" s="88" t="s">
        <v>362</v>
      </c>
      <c r="C147" s="41" t="s">
        <v>361</v>
      </c>
      <c r="D147" s="57">
        <f>КС!D148</f>
        <v>0</v>
      </c>
      <c r="E147" s="57">
        <f>'Свод 2024 БП'!E148</f>
        <v>0</v>
      </c>
      <c r="F147" s="57">
        <f>'Свод 2024 БП'!F148</f>
        <v>0</v>
      </c>
      <c r="G147" s="57"/>
      <c r="H147" s="57">
        <f>' СМП '!D148</f>
        <v>0</v>
      </c>
      <c r="I147" s="57">
        <f>'Гемодиализ (пр.03-24) '!D148</f>
        <v>0</v>
      </c>
      <c r="J147" s="57">
        <f>'Мед.реаб.(АПУ,ДС,КС) '!D149</f>
        <v>0</v>
      </c>
      <c r="K147" s="57">
        <f t="shared" ref="K147" si="10">D147+E147+F147+H147+I147+J147</f>
        <v>0</v>
      </c>
      <c r="L147" s="86">
        <v>65359838</v>
      </c>
      <c r="M147" s="86">
        <f t="shared" si="8"/>
        <v>65359838</v>
      </c>
    </row>
    <row r="148" spans="1:13" s="1" customFormat="1" x14ac:dyDescent="0.2">
      <c r="A148" s="24">
        <v>135</v>
      </c>
      <c r="B148" s="88" t="s">
        <v>389</v>
      </c>
      <c r="C148" s="41" t="s">
        <v>383</v>
      </c>
      <c r="D148" s="57">
        <f>КС!D149</f>
        <v>0</v>
      </c>
      <c r="E148" s="57">
        <f>'Свод 2024 БП'!E149</f>
        <v>26042658</v>
      </c>
      <c r="F148" s="57">
        <f>'Свод 2024 БП'!F149</f>
        <v>0</v>
      </c>
      <c r="G148" s="57"/>
      <c r="H148" s="57">
        <f>' СМП '!D149</f>
        <v>0</v>
      </c>
      <c r="I148" s="57">
        <f>'Гемодиализ (пр.03-24) '!D149</f>
        <v>0</v>
      </c>
      <c r="J148" s="57">
        <f>'Мед.реаб.(АПУ,ДС,КС) '!D150</f>
        <v>0</v>
      </c>
      <c r="K148" s="57">
        <f t="shared" ref="K148" si="11">D148+E148+F148+H148+I148+J148</f>
        <v>26042658</v>
      </c>
      <c r="L148" s="86">
        <v>0</v>
      </c>
      <c r="M148" s="86">
        <f t="shared" ref="M148" si="12">K148+L148</f>
        <v>26042658</v>
      </c>
    </row>
    <row r="149" spans="1:13" s="1" customFormat="1" x14ac:dyDescent="0.2">
      <c r="A149" s="24">
        <v>136</v>
      </c>
      <c r="B149" s="88" t="s">
        <v>407</v>
      </c>
      <c r="C149" s="41" t="s">
        <v>406</v>
      </c>
      <c r="D149" s="57">
        <f>КС!D150</f>
        <v>0</v>
      </c>
      <c r="E149" s="57">
        <f>'Свод 2024 БП'!E150</f>
        <v>184103</v>
      </c>
      <c r="F149" s="57">
        <f>'Свод 2024 БП'!F150</f>
        <v>0</v>
      </c>
      <c r="G149" s="57"/>
      <c r="H149" s="57">
        <f>' СМП '!D150</f>
        <v>0</v>
      </c>
      <c r="I149" s="57">
        <f>'Гемодиализ (пр.03-24) '!D150</f>
        <v>0</v>
      </c>
      <c r="J149" s="57">
        <f>'Мед.реаб.(АПУ,ДС,КС) '!D151</f>
        <v>0</v>
      </c>
      <c r="K149" s="57">
        <f t="shared" ref="K149" si="13">D149+E149+F149+H149+I149+J149</f>
        <v>184103</v>
      </c>
      <c r="L149" s="86">
        <v>0</v>
      </c>
      <c r="M149" s="86">
        <f t="shared" ref="M149" si="14">K149+L149</f>
        <v>184103</v>
      </c>
    </row>
    <row r="151" spans="1:13" x14ac:dyDescent="0.2">
      <c r="E151" s="4"/>
      <c r="F151" s="4"/>
      <c r="G151" s="4"/>
      <c r="H151" s="4"/>
      <c r="I151" s="4"/>
      <c r="K151" s="4"/>
      <c r="L151" s="4"/>
      <c r="M151" s="4"/>
    </row>
  </sheetData>
  <mergeCells count="18">
    <mergeCell ref="A89:A92"/>
    <mergeCell ref="B89:B92"/>
    <mergeCell ref="F4:G6"/>
    <mergeCell ref="A1:M1"/>
    <mergeCell ref="A3:A6"/>
    <mergeCell ref="B3:B6"/>
    <mergeCell ref="C3:C6"/>
    <mergeCell ref="D3:K3"/>
    <mergeCell ref="D4:D6"/>
    <mergeCell ref="E4:E6"/>
    <mergeCell ref="H4:H6"/>
    <mergeCell ref="I4:I6"/>
    <mergeCell ref="M3:M6"/>
    <mergeCell ref="J4:J6"/>
    <mergeCell ref="K4:K6"/>
    <mergeCell ref="A7:C7"/>
    <mergeCell ref="A10:C10"/>
    <mergeCell ref="L3:L6"/>
  </mergeCells>
  <pageMargins left="0" right="0" top="0" bottom="0" header="0" footer="0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U156"/>
  <sheetViews>
    <sheetView zoomScale="98" zoomScaleNormal="98" workbookViewId="0">
      <pane xSplit="4" ySplit="8" topLeftCell="E45" activePane="bottomRight" state="frozen"/>
      <selection pane="topRight" activeCell="E1" sqref="E1"/>
      <selection pane="bottomLeft" activeCell="A9" sqref="A9"/>
      <selection pane="bottomRight" activeCell="C68" sqref="C6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1.140625" style="8" bestFit="1" customWidth="1"/>
    <col min="5" max="5" width="16.140625" style="8" customWidth="1"/>
    <col min="6" max="6" width="14.140625" style="8" customWidth="1"/>
    <col min="7" max="10" width="12.7109375" style="8" customWidth="1"/>
    <col min="11" max="11" width="18.7109375" style="8" customWidth="1"/>
    <col min="12" max="12" width="7.5703125" style="8" customWidth="1"/>
    <col min="13" max="16384" width="9.140625" style="8"/>
  </cols>
  <sheetData>
    <row r="2" spans="1:16" ht="32.25" customHeight="1" x14ac:dyDescent="0.2">
      <c r="A2" s="211" t="s">
        <v>390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6" x14ac:dyDescent="0.2">
      <c r="C3" s="9"/>
      <c r="K3" s="8" t="s">
        <v>291</v>
      </c>
    </row>
    <row r="4" spans="1:16" s="2" customFormat="1" ht="15.75" customHeight="1" x14ac:dyDescent="0.2">
      <c r="A4" s="201" t="s">
        <v>46</v>
      </c>
      <c r="B4" s="201" t="s">
        <v>58</v>
      </c>
      <c r="C4" s="202" t="s">
        <v>47</v>
      </c>
      <c r="D4" s="246" t="s">
        <v>239</v>
      </c>
      <c r="E4" s="245" t="s">
        <v>57</v>
      </c>
      <c r="F4" s="245"/>
      <c r="G4" s="245"/>
      <c r="H4" s="245"/>
      <c r="I4" s="245"/>
      <c r="J4" s="245"/>
      <c r="K4" s="245"/>
    </row>
    <row r="5" spans="1:16" ht="25.5" customHeight="1" x14ac:dyDescent="0.2">
      <c r="A5" s="201"/>
      <c r="B5" s="201"/>
      <c r="C5" s="202"/>
      <c r="D5" s="247"/>
      <c r="E5" s="245" t="s">
        <v>330</v>
      </c>
      <c r="F5" s="245" t="s">
        <v>331</v>
      </c>
      <c r="G5" s="245" t="s">
        <v>332</v>
      </c>
      <c r="H5" s="245" t="s">
        <v>333</v>
      </c>
      <c r="I5" s="245" t="s">
        <v>334</v>
      </c>
      <c r="J5" s="245" t="s">
        <v>335</v>
      </c>
      <c r="K5" s="245" t="s">
        <v>336</v>
      </c>
    </row>
    <row r="6" spans="1:16" ht="14.25" customHeight="1" x14ac:dyDescent="0.2">
      <c r="A6" s="201"/>
      <c r="B6" s="201"/>
      <c r="C6" s="202"/>
      <c r="D6" s="247"/>
      <c r="E6" s="245"/>
      <c r="F6" s="245"/>
      <c r="G6" s="245"/>
      <c r="H6" s="245"/>
      <c r="I6" s="245"/>
      <c r="J6" s="245"/>
      <c r="K6" s="245"/>
    </row>
    <row r="7" spans="1:16" ht="7.5" customHeight="1" x14ac:dyDescent="0.2">
      <c r="A7" s="201"/>
      <c r="B7" s="201"/>
      <c r="C7" s="202"/>
      <c r="D7" s="248"/>
      <c r="E7" s="245"/>
      <c r="F7" s="245"/>
      <c r="G7" s="245"/>
      <c r="H7" s="245"/>
      <c r="I7" s="245"/>
      <c r="J7" s="245"/>
      <c r="K7" s="245"/>
    </row>
    <row r="8" spans="1:16" s="2" customFormat="1" x14ac:dyDescent="0.2">
      <c r="A8" s="172" t="s">
        <v>234</v>
      </c>
      <c r="B8" s="172"/>
      <c r="C8" s="172"/>
      <c r="D8" s="116">
        <f>D9+D10+D11</f>
        <v>1718594746</v>
      </c>
      <c r="E8" s="116">
        <f t="shared" ref="E8:K8" si="0">E9+E10+E11</f>
        <v>636366672</v>
      </c>
      <c r="F8" s="116">
        <f t="shared" si="0"/>
        <v>313016061</v>
      </c>
      <c r="G8" s="116">
        <f t="shared" si="0"/>
        <v>241630157</v>
      </c>
      <c r="H8" s="116">
        <f t="shared" si="0"/>
        <v>144365612</v>
      </c>
      <c r="I8" s="116">
        <f t="shared" si="0"/>
        <v>146910985</v>
      </c>
      <c r="J8" s="116">
        <f t="shared" si="0"/>
        <v>43917047</v>
      </c>
      <c r="K8" s="116">
        <f t="shared" si="0"/>
        <v>192388212</v>
      </c>
      <c r="L8" s="73"/>
      <c r="M8" s="73"/>
      <c r="N8" s="73"/>
      <c r="O8" s="73"/>
      <c r="P8" s="73"/>
    </row>
    <row r="9" spans="1:16" s="3" customFormat="1" ht="11.25" customHeight="1" x14ac:dyDescent="0.2">
      <c r="A9" s="5"/>
      <c r="B9" s="5"/>
      <c r="C9" s="260" t="s">
        <v>56</v>
      </c>
      <c r="D9" s="70">
        <v>8706155</v>
      </c>
      <c r="E9" s="43">
        <v>4034657</v>
      </c>
      <c r="F9" s="43">
        <v>4668728</v>
      </c>
      <c r="G9" s="43">
        <v>271</v>
      </c>
      <c r="H9" s="43">
        <v>4</v>
      </c>
      <c r="I9" s="43">
        <v>1</v>
      </c>
      <c r="J9" s="43">
        <v>0</v>
      </c>
      <c r="K9" s="43">
        <v>2494</v>
      </c>
      <c r="L9" s="73"/>
      <c r="M9" s="73"/>
    </row>
    <row r="10" spans="1:16" s="3" customFormat="1" ht="22.5" customHeight="1" x14ac:dyDescent="0.2">
      <c r="A10" s="5"/>
      <c r="B10" s="5"/>
      <c r="C10" s="260" t="s">
        <v>299</v>
      </c>
      <c r="D10" s="70">
        <f t="shared" ref="D10" si="1">SUM(E10:K10)</f>
        <v>0</v>
      </c>
      <c r="E10" s="43"/>
      <c r="F10" s="43"/>
      <c r="G10" s="43"/>
      <c r="H10" s="43"/>
      <c r="I10" s="43"/>
      <c r="J10" s="43"/>
      <c r="K10" s="43"/>
      <c r="L10" s="73"/>
      <c r="M10" s="73"/>
    </row>
    <row r="11" spans="1:16" s="2" customFormat="1" x14ac:dyDescent="0.2">
      <c r="A11" s="172" t="s">
        <v>233</v>
      </c>
      <c r="B11" s="172"/>
      <c r="C11" s="172"/>
      <c r="D11" s="44">
        <f t="shared" ref="D11:K11" si="2">SUM(D12:D148)-D90</f>
        <v>1709888591</v>
      </c>
      <c r="E11" s="44">
        <f t="shared" si="2"/>
        <v>632332015</v>
      </c>
      <c r="F11" s="44">
        <f t="shared" si="2"/>
        <v>308347333</v>
      </c>
      <c r="G11" s="44">
        <f t="shared" si="2"/>
        <v>241629886</v>
      </c>
      <c r="H11" s="44">
        <f t="shared" si="2"/>
        <v>144365608</v>
      </c>
      <c r="I11" s="44">
        <f t="shared" si="2"/>
        <v>146910984</v>
      </c>
      <c r="J11" s="44">
        <f t="shared" si="2"/>
        <v>43917047</v>
      </c>
      <c r="K11" s="44">
        <f t="shared" si="2"/>
        <v>192385718</v>
      </c>
      <c r="L11" s="73"/>
      <c r="M11" s="73"/>
    </row>
    <row r="12" spans="1:16" s="1" customFormat="1" ht="12" customHeight="1" x14ac:dyDescent="0.2">
      <c r="A12" s="24">
        <v>1</v>
      </c>
      <c r="B12" s="11" t="s">
        <v>59</v>
      </c>
      <c r="C12" s="10" t="s">
        <v>44</v>
      </c>
      <c r="D12" s="70">
        <f t="shared" ref="D12:D72" si="3">SUM(E12:K12)</f>
        <v>1444898</v>
      </c>
      <c r="E12" s="71">
        <v>0</v>
      </c>
      <c r="F12" s="71">
        <v>0</v>
      </c>
      <c r="G12" s="71">
        <v>1067410</v>
      </c>
      <c r="H12" s="71">
        <v>377488</v>
      </c>
      <c r="I12" s="71">
        <v>0</v>
      </c>
      <c r="J12" s="71">
        <v>0</v>
      </c>
      <c r="K12" s="71">
        <v>0</v>
      </c>
      <c r="L12" s="48"/>
      <c r="M12" s="48"/>
    </row>
    <row r="13" spans="1:16" s="1" customFormat="1" ht="12.75" x14ac:dyDescent="0.2">
      <c r="A13" s="24">
        <v>2</v>
      </c>
      <c r="B13" s="13" t="s">
        <v>60</v>
      </c>
      <c r="C13" s="10" t="s">
        <v>218</v>
      </c>
      <c r="D13" s="70">
        <f t="shared" si="3"/>
        <v>1538679</v>
      </c>
      <c r="E13" s="71">
        <v>0</v>
      </c>
      <c r="F13" s="71">
        <v>0</v>
      </c>
      <c r="G13" s="71">
        <v>1088733</v>
      </c>
      <c r="H13" s="71">
        <v>449946</v>
      </c>
      <c r="I13" s="71">
        <v>0</v>
      </c>
      <c r="J13" s="71">
        <v>0</v>
      </c>
      <c r="K13" s="71">
        <v>0</v>
      </c>
      <c r="L13" s="48"/>
      <c r="M13" s="48"/>
    </row>
    <row r="14" spans="1:16" s="1" customFormat="1" ht="12.75" x14ac:dyDescent="0.2">
      <c r="A14" s="24">
        <v>3</v>
      </c>
      <c r="B14" s="25" t="s">
        <v>61</v>
      </c>
      <c r="C14" s="10" t="s">
        <v>5</v>
      </c>
      <c r="D14" s="70">
        <f t="shared" si="3"/>
        <v>15366169</v>
      </c>
      <c r="E14" s="71">
        <v>7430806</v>
      </c>
      <c r="F14" s="71">
        <v>0</v>
      </c>
      <c r="G14" s="71">
        <v>3576049</v>
      </c>
      <c r="H14" s="71">
        <v>1438764</v>
      </c>
      <c r="I14" s="71">
        <v>2920550</v>
      </c>
      <c r="J14" s="71">
        <v>0</v>
      </c>
      <c r="K14" s="71">
        <v>0</v>
      </c>
      <c r="L14" s="48"/>
      <c r="M14" s="48"/>
    </row>
    <row r="15" spans="1:16" s="1" customFormat="1" ht="14.25" customHeight="1" x14ac:dyDescent="0.2">
      <c r="A15" s="24">
        <v>4</v>
      </c>
      <c r="B15" s="11" t="s">
        <v>62</v>
      </c>
      <c r="C15" s="10" t="s">
        <v>219</v>
      </c>
      <c r="D15" s="70">
        <f t="shared" si="3"/>
        <v>1234635</v>
      </c>
      <c r="E15" s="71">
        <v>0</v>
      </c>
      <c r="F15" s="71">
        <v>0</v>
      </c>
      <c r="G15" s="71">
        <v>797767</v>
      </c>
      <c r="H15" s="71">
        <v>436868</v>
      </c>
      <c r="I15" s="71">
        <v>0</v>
      </c>
      <c r="J15" s="71">
        <v>0</v>
      </c>
      <c r="K15" s="71">
        <v>0</v>
      </c>
      <c r="L15" s="48"/>
      <c r="M15" s="48"/>
    </row>
    <row r="16" spans="1:16" s="1" customFormat="1" ht="12.75" x14ac:dyDescent="0.2">
      <c r="A16" s="24">
        <v>5</v>
      </c>
      <c r="B16" s="11" t="s">
        <v>63</v>
      </c>
      <c r="C16" s="10" t="s">
        <v>8</v>
      </c>
      <c r="D16" s="70">
        <f t="shared" si="3"/>
        <v>1829703</v>
      </c>
      <c r="E16" s="71">
        <v>0</v>
      </c>
      <c r="F16" s="71">
        <v>0</v>
      </c>
      <c r="G16" s="71">
        <v>1290849</v>
      </c>
      <c r="H16" s="71">
        <v>538854</v>
      </c>
      <c r="I16" s="71">
        <v>0</v>
      </c>
      <c r="J16" s="71">
        <v>0</v>
      </c>
      <c r="K16" s="71">
        <v>0</v>
      </c>
      <c r="L16" s="48"/>
      <c r="M16" s="48"/>
    </row>
    <row r="17" spans="1:13" s="1" customFormat="1" ht="12.75" x14ac:dyDescent="0.2">
      <c r="A17" s="24">
        <v>6</v>
      </c>
      <c r="B17" s="25" t="s">
        <v>64</v>
      </c>
      <c r="C17" s="10" t="s">
        <v>65</v>
      </c>
      <c r="D17" s="70">
        <f t="shared" si="3"/>
        <v>72650029</v>
      </c>
      <c r="E17" s="71">
        <v>33204952</v>
      </c>
      <c r="F17" s="71">
        <v>9259637</v>
      </c>
      <c r="G17" s="71">
        <v>3912701</v>
      </c>
      <c r="H17" s="71">
        <v>5101938</v>
      </c>
      <c r="I17" s="71">
        <v>8036605</v>
      </c>
      <c r="J17" s="71">
        <v>0</v>
      </c>
      <c r="K17" s="71">
        <v>13134196</v>
      </c>
      <c r="L17" s="48"/>
      <c r="M17" s="48"/>
    </row>
    <row r="18" spans="1:13" s="1" customFormat="1" ht="12.75" x14ac:dyDescent="0.2">
      <c r="A18" s="24">
        <v>7</v>
      </c>
      <c r="B18" s="11" t="s">
        <v>66</v>
      </c>
      <c r="C18" s="10" t="s">
        <v>220</v>
      </c>
      <c r="D18" s="70">
        <f t="shared" si="3"/>
        <v>13453951</v>
      </c>
      <c r="E18" s="71">
        <v>4886150</v>
      </c>
      <c r="F18" s="71">
        <v>0</v>
      </c>
      <c r="G18" s="71">
        <v>1227713</v>
      </c>
      <c r="H18" s="71">
        <v>1901879</v>
      </c>
      <c r="I18" s="71">
        <v>0</v>
      </c>
      <c r="J18" s="71">
        <v>0</v>
      </c>
      <c r="K18" s="71">
        <v>5438209</v>
      </c>
      <c r="L18" s="48"/>
      <c r="M18" s="48"/>
    </row>
    <row r="19" spans="1:13" s="1" customFormat="1" ht="12.75" x14ac:dyDescent="0.2">
      <c r="A19" s="24">
        <v>8</v>
      </c>
      <c r="B19" s="25" t="s">
        <v>67</v>
      </c>
      <c r="C19" s="10" t="s">
        <v>17</v>
      </c>
      <c r="D19" s="70">
        <f t="shared" si="3"/>
        <v>1175507</v>
      </c>
      <c r="E19" s="71">
        <v>0</v>
      </c>
      <c r="F19" s="71">
        <v>0</v>
      </c>
      <c r="G19" s="71">
        <v>687741</v>
      </c>
      <c r="H19" s="71">
        <v>487766</v>
      </c>
      <c r="I19" s="71">
        <v>0</v>
      </c>
      <c r="J19" s="71">
        <v>0</v>
      </c>
      <c r="K19" s="71">
        <v>0</v>
      </c>
      <c r="L19" s="48"/>
      <c r="M19" s="48"/>
    </row>
    <row r="20" spans="1:13" s="1" customFormat="1" ht="12.75" x14ac:dyDescent="0.2">
      <c r="A20" s="24">
        <v>9</v>
      </c>
      <c r="B20" s="25" t="s">
        <v>68</v>
      </c>
      <c r="C20" s="10" t="s">
        <v>6</v>
      </c>
      <c r="D20" s="70">
        <f t="shared" si="3"/>
        <v>1568450</v>
      </c>
      <c r="E20" s="71">
        <v>0</v>
      </c>
      <c r="F20" s="71">
        <v>0</v>
      </c>
      <c r="G20" s="71">
        <v>1068900</v>
      </c>
      <c r="H20" s="71">
        <v>499550</v>
      </c>
      <c r="I20" s="71">
        <v>0</v>
      </c>
      <c r="J20" s="71">
        <v>0</v>
      </c>
      <c r="K20" s="71">
        <v>0</v>
      </c>
      <c r="L20" s="48"/>
      <c r="M20" s="48"/>
    </row>
    <row r="21" spans="1:13" s="1" customFormat="1" ht="12.75" x14ac:dyDescent="0.2">
      <c r="A21" s="24">
        <v>10</v>
      </c>
      <c r="B21" s="25" t="s">
        <v>69</v>
      </c>
      <c r="C21" s="10" t="s">
        <v>18</v>
      </c>
      <c r="D21" s="70">
        <f t="shared" si="3"/>
        <v>2141820</v>
      </c>
      <c r="E21" s="71">
        <v>0</v>
      </c>
      <c r="F21" s="71">
        <v>0</v>
      </c>
      <c r="G21" s="71">
        <v>1458700</v>
      </c>
      <c r="H21" s="71">
        <v>683120</v>
      </c>
      <c r="I21" s="71">
        <v>0</v>
      </c>
      <c r="J21" s="71">
        <v>0</v>
      </c>
      <c r="K21" s="71">
        <v>0</v>
      </c>
      <c r="L21" s="48"/>
      <c r="M21" s="48"/>
    </row>
    <row r="22" spans="1:13" s="1" customFormat="1" ht="12.75" x14ac:dyDescent="0.2">
      <c r="A22" s="24">
        <v>11</v>
      </c>
      <c r="B22" s="25" t="s">
        <v>70</v>
      </c>
      <c r="C22" s="10" t="s">
        <v>7</v>
      </c>
      <c r="D22" s="70">
        <f t="shared" si="3"/>
        <v>1735756</v>
      </c>
      <c r="E22" s="71">
        <v>0</v>
      </c>
      <c r="F22" s="71">
        <v>0</v>
      </c>
      <c r="G22" s="71">
        <v>1236206</v>
      </c>
      <c r="H22" s="71">
        <v>499550</v>
      </c>
      <c r="I22" s="71">
        <v>0</v>
      </c>
      <c r="J22" s="71">
        <v>0</v>
      </c>
      <c r="K22" s="71">
        <v>0</v>
      </c>
      <c r="L22" s="48"/>
      <c r="M22" s="48"/>
    </row>
    <row r="23" spans="1:13" s="1" customFormat="1" ht="12.75" x14ac:dyDescent="0.2">
      <c r="A23" s="24">
        <v>12</v>
      </c>
      <c r="B23" s="25" t="s">
        <v>71</v>
      </c>
      <c r="C23" s="10" t="s">
        <v>19</v>
      </c>
      <c r="D23" s="70">
        <f t="shared" si="3"/>
        <v>2411107</v>
      </c>
      <c r="E23" s="71">
        <v>0</v>
      </c>
      <c r="F23" s="71">
        <v>0</v>
      </c>
      <c r="G23" s="71">
        <v>1235536</v>
      </c>
      <c r="H23" s="71">
        <v>1175571</v>
      </c>
      <c r="I23" s="71">
        <v>0</v>
      </c>
      <c r="J23" s="71">
        <v>0</v>
      </c>
      <c r="K23" s="71">
        <v>0</v>
      </c>
      <c r="L23" s="48"/>
      <c r="M23" s="48"/>
    </row>
    <row r="24" spans="1:13" s="1" customFormat="1" ht="12.75" x14ac:dyDescent="0.2">
      <c r="A24" s="24">
        <v>13</v>
      </c>
      <c r="B24" s="25" t="s">
        <v>240</v>
      </c>
      <c r="C24" s="10" t="s">
        <v>241</v>
      </c>
      <c r="D24" s="70">
        <f t="shared" si="3"/>
        <v>5732609</v>
      </c>
      <c r="E24" s="71">
        <v>0</v>
      </c>
      <c r="F24" s="71">
        <v>0</v>
      </c>
      <c r="G24" s="71">
        <v>5660286</v>
      </c>
      <c r="H24" s="71">
        <v>72323</v>
      </c>
      <c r="I24" s="71">
        <v>0</v>
      </c>
      <c r="J24" s="71">
        <v>0</v>
      </c>
      <c r="K24" s="71">
        <v>0</v>
      </c>
      <c r="L24" s="48"/>
      <c r="M24" s="48"/>
    </row>
    <row r="25" spans="1:13" s="1" customFormat="1" ht="12.75" x14ac:dyDescent="0.2">
      <c r="A25" s="24">
        <v>14</v>
      </c>
      <c r="B25" s="25" t="s">
        <v>72</v>
      </c>
      <c r="C25" s="10" t="s">
        <v>22</v>
      </c>
      <c r="D25" s="70">
        <f t="shared" si="3"/>
        <v>1097978</v>
      </c>
      <c r="E25" s="71">
        <v>0</v>
      </c>
      <c r="F25" s="71">
        <v>0</v>
      </c>
      <c r="G25" s="71">
        <v>292485</v>
      </c>
      <c r="H25" s="71">
        <v>805493</v>
      </c>
      <c r="I25" s="71">
        <v>0</v>
      </c>
      <c r="J25" s="71">
        <v>0</v>
      </c>
      <c r="K25" s="71">
        <v>0</v>
      </c>
      <c r="L25" s="48"/>
      <c r="M25" s="48"/>
    </row>
    <row r="26" spans="1:13" s="1" customFormat="1" ht="12.75" x14ac:dyDescent="0.2">
      <c r="A26" s="24">
        <v>15</v>
      </c>
      <c r="B26" s="25" t="s">
        <v>73</v>
      </c>
      <c r="C26" s="10" t="s">
        <v>10</v>
      </c>
      <c r="D26" s="70">
        <f t="shared" si="3"/>
        <v>2746880</v>
      </c>
      <c r="E26" s="71">
        <v>0</v>
      </c>
      <c r="F26" s="71">
        <v>0</v>
      </c>
      <c r="G26" s="71">
        <f>794403+1076243</f>
        <v>1870646</v>
      </c>
      <c r="H26" s="71">
        <v>876234</v>
      </c>
      <c r="I26" s="71">
        <v>0</v>
      </c>
      <c r="J26" s="71">
        <v>0</v>
      </c>
      <c r="K26" s="71">
        <v>0</v>
      </c>
      <c r="L26" s="48"/>
      <c r="M26" s="48"/>
    </row>
    <row r="27" spans="1:13" s="1" customFormat="1" ht="12.75" x14ac:dyDescent="0.2">
      <c r="A27" s="24">
        <v>16</v>
      </c>
      <c r="B27" s="25" t="s">
        <v>74</v>
      </c>
      <c r="C27" s="10" t="s">
        <v>221</v>
      </c>
      <c r="D27" s="70">
        <f t="shared" si="3"/>
        <v>12077186</v>
      </c>
      <c r="E27" s="71">
        <v>7546420</v>
      </c>
      <c r="F27" s="71">
        <v>0</v>
      </c>
      <c r="G27" s="71">
        <v>3072164</v>
      </c>
      <c r="H27" s="71">
        <v>1458602</v>
      </c>
      <c r="I27" s="71">
        <v>0</v>
      </c>
      <c r="J27" s="71">
        <v>0</v>
      </c>
      <c r="K27" s="71">
        <v>0</v>
      </c>
      <c r="L27" s="48"/>
      <c r="M27" s="48"/>
    </row>
    <row r="28" spans="1:13" s="1" customFormat="1" ht="12.75" x14ac:dyDescent="0.2">
      <c r="A28" s="24">
        <v>17</v>
      </c>
      <c r="B28" s="25" t="s">
        <v>75</v>
      </c>
      <c r="C28" s="10" t="s">
        <v>9</v>
      </c>
      <c r="D28" s="70">
        <f t="shared" si="3"/>
        <v>59576623</v>
      </c>
      <c r="E28" s="71">
        <v>23133642</v>
      </c>
      <c r="F28" s="71">
        <v>6520342</v>
      </c>
      <c r="G28" s="71">
        <f>7888877-1076243</f>
        <v>6812634</v>
      </c>
      <c r="H28" s="71">
        <v>3155667</v>
      </c>
      <c r="I28" s="71">
        <v>8489772</v>
      </c>
      <c r="J28" s="71">
        <v>0</v>
      </c>
      <c r="K28" s="71">
        <v>11464566</v>
      </c>
      <c r="L28" s="48"/>
      <c r="M28" s="48"/>
    </row>
    <row r="29" spans="1:13" s="1" customFormat="1" ht="12.75" x14ac:dyDescent="0.2">
      <c r="A29" s="24">
        <v>18</v>
      </c>
      <c r="B29" s="11" t="s">
        <v>76</v>
      </c>
      <c r="C29" s="10" t="s">
        <v>11</v>
      </c>
      <c r="D29" s="70">
        <f t="shared" si="3"/>
        <v>657563</v>
      </c>
      <c r="E29" s="71">
        <v>0</v>
      </c>
      <c r="F29" s="71">
        <v>0</v>
      </c>
      <c r="G29" s="71">
        <v>335214</v>
      </c>
      <c r="H29" s="71">
        <v>322349</v>
      </c>
      <c r="I29" s="71">
        <v>0</v>
      </c>
      <c r="J29" s="71">
        <v>0</v>
      </c>
      <c r="K29" s="71">
        <v>0</v>
      </c>
      <c r="L29" s="48"/>
      <c r="M29" s="48"/>
    </row>
    <row r="30" spans="1:13" s="1" customFormat="1" ht="12.75" x14ac:dyDescent="0.2">
      <c r="A30" s="24">
        <v>19</v>
      </c>
      <c r="B30" s="11" t="s">
        <v>77</v>
      </c>
      <c r="C30" s="10" t="s">
        <v>222</v>
      </c>
      <c r="D30" s="70">
        <f t="shared" si="3"/>
        <v>306437</v>
      </c>
      <c r="E30" s="71">
        <v>0</v>
      </c>
      <c r="F30" s="71">
        <v>0</v>
      </c>
      <c r="G30" s="71">
        <v>0</v>
      </c>
      <c r="H30" s="71">
        <v>306437</v>
      </c>
      <c r="I30" s="71">
        <v>0</v>
      </c>
      <c r="J30" s="71">
        <v>0</v>
      </c>
      <c r="K30" s="71">
        <v>0</v>
      </c>
      <c r="L30" s="48"/>
      <c r="M30" s="48"/>
    </row>
    <row r="31" spans="1:13" s="1" customFormat="1" ht="12.75" x14ac:dyDescent="0.2">
      <c r="A31" s="24">
        <v>20</v>
      </c>
      <c r="B31" s="11" t="s">
        <v>78</v>
      </c>
      <c r="C31" s="10" t="s">
        <v>79</v>
      </c>
      <c r="D31" s="70">
        <f t="shared" si="3"/>
        <v>9743741</v>
      </c>
      <c r="E31" s="71">
        <v>3726725</v>
      </c>
      <c r="F31" s="71">
        <v>0</v>
      </c>
      <c r="G31" s="71">
        <v>3975222</v>
      </c>
      <c r="H31" s="71">
        <v>2041794</v>
      </c>
      <c r="I31" s="71">
        <v>0</v>
      </c>
      <c r="J31" s="71">
        <v>0</v>
      </c>
      <c r="K31" s="71">
        <v>0</v>
      </c>
      <c r="L31" s="48"/>
      <c r="M31" s="48"/>
    </row>
    <row r="32" spans="1:13" s="1" customFormat="1" ht="12.75" x14ac:dyDescent="0.2">
      <c r="A32" s="24">
        <v>21</v>
      </c>
      <c r="B32" s="11" t="s">
        <v>80</v>
      </c>
      <c r="C32" s="10" t="s">
        <v>40</v>
      </c>
      <c r="D32" s="70">
        <f t="shared" si="3"/>
        <v>30568478</v>
      </c>
      <c r="E32" s="71">
        <v>10019149</v>
      </c>
      <c r="F32" s="71">
        <v>6031349</v>
      </c>
      <c r="G32" s="71">
        <v>5441554</v>
      </c>
      <c r="H32" s="71">
        <v>1643710</v>
      </c>
      <c r="I32" s="71">
        <v>0</v>
      </c>
      <c r="J32" s="71">
        <v>0</v>
      </c>
      <c r="K32" s="71">
        <v>7432716</v>
      </c>
      <c r="L32" s="48"/>
      <c r="M32" s="48"/>
    </row>
    <row r="33" spans="1:13" s="1" customFormat="1" ht="12.75" x14ac:dyDescent="0.2">
      <c r="A33" s="24">
        <v>22</v>
      </c>
      <c r="B33" s="25" t="s">
        <v>81</v>
      </c>
      <c r="C33" s="10" t="s">
        <v>82</v>
      </c>
      <c r="D33" s="70">
        <f t="shared" si="3"/>
        <v>1142186</v>
      </c>
      <c r="E33" s="71">
        <v>0</v>
      </c>
      <c r="F33" s="71">
        <v>0</v>
      </c>
      <c r="G33" s="71">
        <v>714867</v>
      </c>
      <c r="H33" s="71">
        <v>427319</v>
      </c>
      <c r="I33" s="71">
        <v>0</v>
      </c>
      <c r="J33" s="71">
        <v>0</v>
      </c>
      <c r="K33" s="71">
        <v>0</v>
      </c>
      <c r="L33" s="48"/>
      <c r="M33" s="48"/>
    </row>
    <row r="34" spans="1:13" s="1" customFormat="1" ht="12" customHeight="1" x14ac:dyDescent="0.2">
      <c r="A34" s="24">
        <v>23</v>
      </c>
      <c r="B34" s="25" t="s">
        <v>83</v>
      </c>
      <c r="C34" s="10" t="s">
        <v>84</v>
      </c>
      <c r="D34" s="70">
        <f t="shared" si="3"/>
        <v>6031349</v>
      </c>
      <c r="E34" s="71">
        <v>0</v>
      </c>
      <c r="F34" s="71">
        <v>6031349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48"/>
      <c r="M34" s="48"/>
    </row>
    <row r="35" spans="1:13" s="1" customFormat="1" ht="24" x14ac:dyDescent="0.2">
      <c r="A35" s="24">
        <v>24</v>
      </c>
      <c r="B35" s="25" t="s">
        <v>85</v>
      </c>
      <c r="C35" s="10" t="s">
        <v>86</v>
      </c>
      <c r="D35" s="70">
        <f t="shared" si="3"/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48"/>
      <c r="M35" s="48"/>
    </row>
    <row r="36" spans="1:13" s="1" customFormat="1" ht="12.75" x14ac:dyDescent="0.2">
      <c r="A36" s="24">
        <v>25</v>
      </c>
      <c r="B36" s="11" t="s">
        <v>87</v>
      </c>
      <c r="C36" s="10" t="s">
        <v>88</v>
      </c>
      <c r="D36" s="70">
        <f t="shared" si="3"/>
        <v>102354504</v>
      </c>
      <c r="E36" s="71">
        <v>34235746</v>
      </c>
      <c r="F36" s="71">
        <v>11218814</v>
      </c>
      <c r="G36" s="71">
        <v>16431565</v>
      </c>
      <c r="H36" s="71">
        <v>10190387</v>
      </c>
      <c r="I36" s="71">
        <v>9992160</v>
      </c>
      <c r="J36" s="71">
        <v>0</v>
      </c>
      <c r="K36" s="71">
        <v>20285832</v>
      </c>
      <c r="L36" s="48"/>
      <c r="M36" s="48"/>
    </row>
    <row r="37" spans="1:13" s="1" customFormat="1" ht="15.75" customHeight="1" x14ac:dyDescent="0.2">
      <c r="A37" s="24">
        <v>26</v>
      </c>
      <c r="B37" s="25" t="s">
        <v>89</v>
      </c>
      <c r="C37" s="10" t="s">
        <v>90</v>
      </c>
      <c r="D37" s="70">
        <f t="shared" si="3"/>
        <v>3494887</v>
      </c>
      <c r="E37" s="71">
        <v>0</v>
      </c>
      <c r="F37" s="71">
        <v>0</v>
      </c>
      <c r="G37" s="71">
        <v>3099373</v>
      </c>
      <c r="H37" s="71">
        <v>395514</v>
      </c>
      <c r="I37" s="71">
        <v>0</v>
      </c>
      <c r="J37" s="71">
        <v>0</v>
      </c>
      <c r="K37" s="71">
        <v>0</v>
      </c>
      <c r="L37" s="48"/>
      <c r="M37" s="48"/>
    </row>
    <row r="38" spans="1:13" s="1" customFormat="1" ht="12.75" x14ac:dyDescent="0.2">
      <c r="A38" s="24">
        <v>27</v>
      </c>
      <c r="B38" s="13" t="s">
        <v>91</v>
      </c>
      <c r="C38" s="10" t="s">
        <v>92</v>
      </c>
      <c r="D38" s="70">
        <f t="shared" si="3"/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48"/>
      <c r="M38" s="48"/>
    </row>
    <row r="39" spans="1:13" s="1" customFormat="1" ht="12.75" x14ac:dyDescent="0.2">
      <c r="A39" s="24">
        <v>28</v>
      </c>
      <c r="B39" s="11" t="s">
        <v>93</v>
      </c>
      <c r="C39" s="42" t="s">
        <v>275</v>
      </c>
      <c r="D39" s="70">
        <f t="shared" si="3"/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48"/>
      <c r="M39" s="48"/>
    </row>
    <row r="40" spans="1:13" s="1" customFormat="1" ht="12.75" x14ac:dyDescent="0.2">
      <c r="A40" s="24">
        <v>29</v>
      </c>
      <c r="B40" s="13" t="s">
        <v>94</v>
      </c>
      <c r="C40" s="10" t="s">
        <v>41</v>
      </c>
      <c r="D40" s="70">
        <f t="shared" si="3"/>
        <v>35957432</v>
      </c>
      <c r="E40" s="71">
        <v>11864020</v>
      </c>
      <c r="F40" s="71">
        <v>0</v>
      </c>
      <c r="G40" s="71">
        <v>4799251</v>
      </c>
      <c r="H40" s="71">
        <v>2973619</v>
      </c>
      <c r="I40" s="71">
        <v>5436424</v>
      </c>
      <c r="J40" s="71">
        <v>0</v>
      </c>
      <c r="K40" s="71">
        <v>10884118</v>
      </c>
      <c r="L40" s="48"/>
      <c r="M40" s="48"/>
    </row>
    <row r="41" spans="1:13" s="1" customFormat="1" ht="12.75" x14ac:dyDescent="0.2">
      <c r="A41" s="24">
        <v>30</v>
      </c>
      <c r="B41" s="11" t="s">
        <v>95</v>
      </c>
      <c r="C41" s="10" t="s">
        <v>39</v>
      </c>
      <c r="D41" s="70">
        <f t="shared" si="3"/>
        <v>30920168</v>
      </c>
      <c r="E41" s="71">
        <v>9674385</v>
      </c>
      <c r="F41" s="71">
        <v>0</v>
      </c>
      <c r="G41" s="71">
        <v>7234800</v>
      </c>
      <c r="H41" s="71">
        <v>4195460</v>
      </c>
      <c r="I41" s="71">
        <v>3874356</v>
      </c>
      <c r="J41" s="71">
        <v>0</v>
      </c>
      <c r="K41" s="71">
        <v>5941167</v>
      </c>
      <c r="L41" s="48"/>
      <c r="M41" s="48"/>
    </row>
    <row r="42" spans="1:13" s="1" customFormat="1" ht="12.75" x14ac:dyDescent="0.2">
      <c r="A42" s="24">
        <v>31</v>
      </c>
      <c r="B42" s="13" t="s">
        <v>96</v>
      </c>
      <c r="C42" s="10" t="s">
        <v>16</v>
      </c>
      <c r="D42" s="70">
        <f t="shared" si="3"/>
        <v>1927899</v>
      </c>
      <c r="E42" s="71">
        <v>0</v>
      </c>
      <c r="F42" s="71">
        <v>0</v>
      </c>
      <c r="G42" s="71">
        <v>1376459</v>
      </c>
      <c r="H42" s="71">
        <v>551440</v>
      </c>
      <c r="I42" s="71">
        <v>0</v>
      </c>
      <c r="J42" s="71">
        <v>0</v>
      </c>
      <c r="K42" s="71">
        <v>0</v>
      </c>
      <c r="L42" s="48"/>
      <c r="M42" s="48"/>
    </row>
    <row r="43" spans="1:13" s="1" customFormat="1" ht="12.75" x14ac:dyDescent="0.2">
      <c r="A43" s="24">
        <v>32</v>
      </c>
      <c r="B43" s="25" t="s">
        <v>97</v>
      </c>
      <c r="C43" s="10" t="s">
        <v>21</v>
      </c>
      <c r="D43" s="70">
        <f t="shared" si="3"/>
        <v>15325400</v>
      </c>
      <c r="E43" s="71">
        <v>6691576</v>
      </c>
      <c r="F43" s="71">
        <v>0</v>
      </c>
      <c r="G43" s="71">
        <v>4217689</v>
      </c>
      <c r="H43" s="71">
        <v>2021439</v>
      </c>
      <c r="I43" s="71">
        <v>2394696</v>
      </c>
      <c r="J43" s="71">
        <v>0</v>
      </c>
      <c r="K43" s="71">
        <v>0</v>
      </c>
      <c r="L43" s="48"/>
      <c r="M43" s="48"/>
    </row>
    <row r="44" spans="1:13" s="1" customFormat="1" ht="12.75" x14ac:dyDescent="0.2">
      <c r="A44" s="24">
        <v>33</v>
      </c>
      <c r="B44" s="13" t="s">
        <v>98</v>
      </c>
      <c r="C44" s="10" t="s">
        <v>25</v>
      </c>
      <c r="D44" s="70">
        <f t="shared" si="3"/>
        <v>2549695</v>
      </c>
      <c r="E44" s="71">
        <v>0</v>
      </c>
      <c r="F44" s="71">
        <v>0</v>
      </c>
      <c r="G44" s="71">
        <v>1806281</v>
      </c>
      <c r="H44" s="71">
        <v>743414</v>
      </c>
      <c r="I44" s="71">
        <v>0</v>
      </c>
      <c r="J44" s="71">
        <v>0</v>
      </c>
      <c r="K44" s="71">
        <v>0</v>
      </c>
      <c r="L44" s="48"/>
      <c r="M44" s="48"/>
    </row>
    <row r="45" spans="1:13" s="1" customFormat="1" ht="12.75" x14ac:dyDescent="0.2">
      <c r="A45" s="24">
        <v>34</v>
      </c>
      <c r="B45" s="11" t="s">
        <v>99</v>
      </c>
      <c r="C45" s="10" t="s">
        <v>223</v>
      </c>
      <c r="D45" s="70">
        <f t="shared" si="3"/>
        <v>20498412</v>
      </c>
      <c r="E45" s="71">
        <v>13861431</v>
      </c>
      <c r="F45" s="71">
        <v>0</v>
      </c>
      <c r="G45" s="71">
        <v>4701138</v>
      </c>
      <c r="H45" s="71">
        <v>1935843</v>
      </c>
      <c r="I45" s="71">
        <v>0</v>
      </c>
      <c r="J45" s="71">
        <v>0</v>
      </c>
      <c r="K45" s="71">
        <v>0</v>
      </c>
      <c r="L45" s="48"/>
      <c r="M45" s="48"/>
    </row>
    <row r="46" spans="1:13" s="1" customFormat="1" ht="12.75" x14ac:dyDescent="0.2">
      <c r="A46" s="24">
        <v>35</v>
      </c>
      <c r="B46" s="14" t="s">
        <v>100</v>
      </c>
      <c r="C46" s="15" t="s">
        <v>224</v>
      </c>
      <c r="D46" s="70">
        <f t="shared" si="3"/>
        <v>2304943</v>
      </c>
      <c r="E46" s="71">
        <v>0</v>
      </c>
      <c r="F46" s="71">
        <v>0</v>
      </c>
      <c r="G46" s="71">
        <v>1629660</v>
      </c>
      <c r="H46" s="71">
        <v>675283</v>
      </c>
      <c r="I46" s="71">
        <v>0</v>
      </c>
      <c r="J46" s="71">
        <v>0</v>
      </c>
      <c r="K46" s="71">
        <v>0</v>
      </c>
      <c r="L46" s="48"/>
      <c r="M46" s="48"/>
    </row>
    <row r="47" spans="1:13" s="1" customFormat="1" ht="12.75" x14ac:dyDescent="0.2">
      <c r="A47" s="24">
        <v>36</v>
      </c>
      <c r="B47" s="11" t="s">
        <v>101</v>
      </c>
      <c r="C47" s="10" t="s">
        <v>225</v>
      </c>
      <c r="D47" s="70">
        <f t="shared" si="3"/>
        <v>725988</v>
      </c>
      <c r="E47" s="71">
        <v>0</v>
      </c>
      <c r="F47" s="71">
        <v>0</v>
      </c>
      <c r="G47" s="71">
        <v>346379</v>
      </c>
      <c r="H47" s="71">
        <v>379609</v>
      </c>
      <c r="I47" s="71">
        <v>0</v>
      </c>
      <c r="J47" s="71">
        <v>0</v>
      </c>
      <c r="K47" s="71">
        <v>0</v>
      </c>
      <c r="L47" s="48"/>
      <c r="M47" s="48"/>
    </row>
    <row r="48" spans="1:13" s="1" customFormat="1" ht="12.75" x14ac:dyDescent="0.2">
      <c r="A48" s="24">
        <v>37</v>
      </c>
      <c r="B48" s="11" t="s">
        <v>102</v>
      </c>
      <c r="C48" s="10" t="s">
        <v>24</v>
      </c>
      <c r="D48" s="70">
        <f t="shared" si="3"/>
        <v>1439589</v>
      </c>
      <c r="E48" s="71">
        <v>0</v>
      </c>
      <c r="F48" s="71">
        <v>0</v>
      </c>
      <c r="G48" s="71">
        <v>676446</v>
      </c>
      <c r="H48" s="71">
        <v>763143</v>
      </c>
      <c r="I48" s="71">
        <v>0</v>
      </c>
      <c r="J48" s="71">
        <v>0</v>
      </c>
      <c r="K48" s="71">
        <v>0</v>
      </c>
      <c r="L48" s="48"/>
      <c r="M48" s="48"/>
    </row>
    <row r="49" spans="1:13" s="1" customFormat="1" ht="12.75" x14ac:dyDescent="0.2">
      <c r="A49" s="24">
        <v>38</v>
      </c>
      <c r="B49" s="25" t="s">
        <v>103</v>
      </c>
      <c r="C49" s="10" t="s">
        <v>20</v>
      </c>
      <c r="D49" s="70">
        <f t="shared" si="3"/>
        <v>1107253</v>
      </c>
      <c r="E49" s="71">
        <v>0</v>
      </c>
      <c r="F49" s="71">
        <v>0</v>
      </c>
      <c r="G49" s="71">
        <v>797628</v>
      </c>
      <c r="H49" s="71">
        <v>309625</v>
      </c>
      <c r="I49" s="71">
        <v>0</v>
      </c>
      <c r="J49" s="71">
        <v>0</v>
      </c>
      <c r="K49" s="71">
        <v>0</v>
      </c>
      <c r="L49" s="48"/>
      <c r="M49" s="48"/>
    </row>
    <row r="50" spans="1:13" s="1" customFormat="1" ht="12.75" x14ac:dyDescent="0.2">
      <c r="A50" s="24">
        <v>39</v>
      </c>
      <c r="B50" s="13" t="s">
        <v>104</v>
      </c>
      <c r="C50" s="10" t="s">
        <v>105</v>
      </c>
      <c r="D50" s="70">
        <f t="shared" si="3"/>
        <v>5899976</v>
      </c>
      <c r="E50" s="71">
        <v>2233723</v>
      </c>
      <c r="F50" s="71">
        <v>741181</v>
      </c>
      <c r="G50" s="71">
        <v>1101998</v>
      </c>
      <c r="H50" s="71">
        <v>515787</v>
      </c>
      <c r="I50" s="71">
        <v>497259</v>
      </c>
      <c r="J50" s="71">
        <v>0</v>
      </c>
      <c r="K50" s="71">
        <v>810028</v>
      </c>
      <c r="L50" s="48"/>
      <c r="M50" s="48"/>
    </row>
    <row r="51" spans="1:13" s="1" customFormat="1" ht="12.75" x14ac:dyDescent="0.2">
      <c r="A51" s="24">
        <v>40</v>
      </c>
      <c r="B51" s="25" t="s">
        <v>106</v>
      </c>
      <c r="C51" s="10" t="s">
        <v>107</v>
      </c>
      <c r="D51" s="70">
        <f t="shared" si="3"/>
        <v>57084963</v>
      </c>
      <c r="E51" s="71">
        <v>12393895</v>
      </c>
      <c r="F51" s="71">
        <v>11033634</v>
      </c>
      <c r="G51" s="71">
        <v>6916043</v>
      </c>
      <c r="H51" s="71">
        <v>4591161</v>
      </c>
      <c r="I51" s="71">
        <v>3102782</v>
      </c>
      <c r="J51" s="71">
        <v>0</v>
      </c>
      <c r="K51" s="71">
        <v>19047448</v>
      </c>
      <c r="L51" s="48"/>
      <c r="M51" s="48"/>
    </row>
    <row r="52" spans="1:13" s="1" customFormat="1" ht="12.75" x14ac:dyDescent="0.2">
      <c r="A52" s="24">
        <v>41</v>
      </c>
      <c r="B52" s="11" t="s">
        <v>108</v>
      </c>
      <c r="C52" s="10" t="s">
        <v>230</v>
      </c>
      <c r="D52" s="70">
        <f t="shared" si="3"/>
        <v>1920844</v>
      </c>
      <c r="E52" s="71">
        <v>0</v>
      </c>
      <c r="F52" s="71">
        <v>0</v>
      </c>
      <c r="G52" s="71">
        <v>1307971</v>
      </c>
      <c r="H52" s="71">
        <v>612873</v>
      </c>
      <c r="I52" s="71">
        <v>0</v>
      </c>
      <c r="J52" s="71">
        <v>0</v>
      </c>
      <c r="K52" s="71">
        <v>0</v>
      </c>
      <c r="L52" s="48"/>
      <c r="M52" s="48"/>
    </row>
    <row r="53" spans="1:13" s="1" customFormat="1" ht="10.5" customHeight="1" x14ac:dyDescent="0.2">
      <c r="A53" s="24">
        <v>42</v>
      </c>
      <c r="B53" s="11" t="s">
        <v>109</v>
      </c>
      <c r="C53" s="10" t="s">
        <v>2</v>
      </c>
      <c r="D53" s="70">
        <f t="shared" si="3"/>
        <v>15588563</v>
      </c>
      <c r="E53" s="71">
        <v>5006473</v>
      </c>
      <c r="F53" s="71">
        <v>0</v>
      </c>
      <c r="G53" s="71">
        <v>4997767</v>
      </c>
      <c r="H53" s="71">
        <v>2090421</v>
      </c>
      <c r="I53" s="71">
        <v>3493902</v>
      </c>
      <c r="J53" s="71">
        <v>0</v>
      </c>
      <c r="K53" s="71">
        <v>0</v>
      </c>
      <c r="L53" s="48"/>
      <c r="M53" s="48"/>
    </row>
    <row r="54" spans="1:13" s="1" customFormat="1" ht="12.75" x14ac:dyDescent="0.2">
      <c r="A54" s="24">
        <v>43</v>
      </c>
      <c r="B54" s="25" t="s">
        <v>110</v>
      </c>
      <c r="C54" s="10" t="s">
        <v>3</v>
      </c>
      <c r="D54" s="70">
        <f t="shared" si="3"/>
        <v>1437756</v>
      </c>
      <c r="E54" s="71">
        <v>0</v>
      </c>
      <c r="F54" s="71">
        <v>0</v>
      </c>
      <c r="G54" s="71">
        <v>979161</v>
      </c>
      <c r="H54" s="71">
        <v>458595</v>
      </c>
      <c r="I54" s="71">
        <v>0</v>
      </c>
      <c r="J54" s="71">
        <v>0</v>
      </c>
      <c r="K54" s="71">
        <v>0</v>
      </c>
      <c r="L54" s="48"/>
      <c r="M54" s="48"/>
    </row>
    <row r="55" spans="1:13" s="1" customFormat="1" ht="12.75" x14ac:dyDescent="0.2">
      <c r="A55" s="24">
        <v>44</v>
      </c>
      <c r="B55" s="25" t="s">
        <v>111</v>
      </c>
      <c r="C55" s="10" t="s">
        <v>226</v>
      </c>
      <c r="D55" s="70">
        <f t="shared" si="3"/>
        <v>1393207</v>
      </c>
      <c r="E55" s="71">
        <v>0</v>
      </c>
      <c r="F55" s="71">
        <v>0</v>
      </c>
      <c r="G55" s="71">
        <v>662604</v>
      </c>
      <c r="H55" s="71">
        <v>730603</v>
      </c>
      <c r="I55" s="71">
        <v>0</v>
      </c>
      <c r="J55" s="71">
        <v>0</v>
      </c>
      <c r="K55" s="71">
        <v>0</v>
      </c>
      <c r="L55" s="48"/>
      <c r="M55" s="48"/>
    </row>
    <row r="56" spans="1:13" s="1" customFormat="1" ht="12.75" x14ac:dyDescent="0.2">
      <c r="A56" s="24">
        <v>45</v>
      </c>
      <c r="B56" s="13" t="s">
        <v>112</v>
      </c>
      <c r="C56" s="10" t="s">
        <v>0</v>
      </c>
      <c r="D56" s="70">
        <f t="shared" si="3"/>
        <v>9193387</v>
      </c>
      <c r="E56" s="71">
        <v>4117447</v>
      </c>
      <c r="F56" s="71">
        <v>0</v>
      </c>
      <c r="G56" s="71">
        <v>2104849</v>
      </c>
      <c r="H56" s="71">
        <v>875433</v>
      </c>
      <c r="I56" s="71">
        <v>2095658</v>
      </c>
      <c r="J56" s="71">
        <v>0</v>
      </c>
      <c r="K56" s="71">
        <v>0</v>
      </c>
      <c r="L56" s="48"/>
      <c r="M56" s="48"/>
    </row>
    <row r="57" spans="1:13" s="1" customFormat="1" ht="10.5" customHeight="1" x14ac:dyDescent="0.2">
      <c r="A57" s="24">
        <v>46</v>
      </c>
      <c r="B57" s="25" t="s">
        <v>113</v>
      </c>
      <c r="C57" s="10" t="s">
        <v>4</v>
      </c>
      <c r="D57" s="70">
        <f t="shared" si="3"/>
        <v>299909</v>
      </c>
      <c r="E57" s="71">
        <v>0</v>
      </c>
      <c r="F57" s="71">
        <v>0</v>
      </c>
      <c r="G57" s="71">
        <v>0</v>
      </c>
      <c r="H57" s="71">
        <v>299909</v>
      </c>
      <c r="I57" s="71">
        <v>0</v>
      </c>
      <c r="J57" s="71">
        <v>0</v>
      </c>
      <c r="K57" s="71">
        <v>0</v>
      </c>
      <c r="L57" s="48"/>
      <c r="M57" s="48"/>
    </row>
    <row r="58" spans="1:13" s="1" customFormat="1" ht="12.75" x14ac:dyDescent="0.2">
      <c r="A58" s="24">
        <v>47</v>
      </c>
      <c r="B58" s="13" t="s">
        <v>114</v>
      </c>
      <c r="C58" s="10" t="s">
        <v>1</v>
      </c>
      <c r="D58" s="70">
        <f t="shared" si="3"/>
        <v>1821326</v>
      </c>
      <c r="E58" s="71">
        <v>0</v>
      </c>
      <c r="F58" s="71">
        <v>0</v>
      </c>
      <c r="G58" s="71">
        <v>1231638</v>
      </c>
      <c r="H58" s="71">
        <v>589688</v>
      </c>
      <c r="I58" s="71">
        <v>0</v>
      </c>
      <c r="J58" s="71">
        <v>0</v>
      </c>
      <c r="K58" s="71">
        <v>0</v>
      </c>
      <c r="L58" s="48"/>
      <c r="M58" s="48"/>
    </row>
    <row r="59" spans="1:13" s="1" customFormat="1" ht="12.75" x14ac:dyDescent="0.2">
      <c r="A59" s="24">
        <v>48</v>
      </c>
      <c r="B59" s="25" t="s">
        <v>115</v>
      </c>
      <c r="C59" s="10" t="s">
        <v>227</v>
      </c>
      <c r="D59" s="70">
        <f t="shared" si="3"/>
        <v>3089052</v>
      </c>
      <c r="E59" s="71">
        <v>0</v>
      </c>
      <c r="F59" s="71">
        <v>0</v>
      </c>
      <c r="G59" s="71">
        <v>2189160</v>
      </c>
      <c r="H59" s="71">
        <v>899892</v>
      </c>
      <c r="I59" s="71">
        <v>0</v>
      </c>
      <c r="J59" s="71">
        <v>0</v>
      </c>
      <c r="K59" s="71">
        <v>0</v>
      </c>
      <c r="L59" s="48"/>
      <c r="M59" s="48"/>
    </row>
    <row r="60" spans="1:13" s="1" customFormat="1" ht="12.75" x14ac:dyDescent="0.2">
      <c r="A60" s="24">
        <v>49</v>
      </c>
      <c r="B60" s="25" t="s">
        <v>116</v>
      </c>
      <c r="C60" s="10" t="s">
        <v>26</v>
      </c>
      <c r="D60" s="70">
        <f t="shared" si="3"/>
        <v>22954562</v>
      </c>
      <c r="E60" s="71">
        <v>9579063</v>
      </c>
      <c r="F60" s="71">
        <v>0</v>
      </c>
      <c r="G60" s="71">
        <v>6384521</v>
      </c>
      <c r="H60" s="71">
        <v>2605305</v>
      </c>
      <c r="I60" s="71">
        <v>4385673</v>
      </c>
      <c r="J60" s="71">
        <v>0</v>
      </c>
      <c r="K60" s="71">
        <v>0</v>
      </c>
      <c r="L60" s="48"/>
      <c r="M60" s="48"/>
    </row>
    <row r="61" spans="1:13" s="1" customFormat="1" ht="12.75" x14ac:dyDescent="0.2">
      <c r="A61" s="24">
        <v>50</v>
      </c>
      <c r="B61" s="25" t="s">
        <v>117</v>
      </c>
      <c r="C61" s="10" t="s">
        <v>228</v>
      </c>
      <c r="D61" s="70">
        <f t="shared" si="3"/>
        <v>1654169</v>
      </c>
      <c r="E61" s="71">
        <v>0</v>
      </c>
      <c r="F61" s="71">
        <v>0</v>
      </c>
      <c r="G61" s="71">
        <v>1170690</v>
      </c>
      <c r="H61" s="71">
        <v>483479</v>
      </c>
      <c r="I61" s="71">
        <v>0</v>
      </c>
      <c r="J61" s="71">
        <v>0</v>
      </c>
      <c r="K61" s="71">
        <v>0</v>
      </c>
      <c r="L61" s="48"/>
      <c r="M61" s="48"/>
    </row>
    <row r="62" spans="1:13" s="1" customFormat="1" ht="12.75" x14ac:dyDescent="0.2">
      <c r="A62" s="24">
        <v>51</v>
      </c>
      <c r="B62" s="25" t="s">
        <v>232</v>
      </c>
      <c r="C62" s="10" t="s">
        <v>231</v>
      </c>
      <c r="D62" s="70">
        <f t="shared" si="3"/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48"/>
      <c r="M62" s="48"/>
    </row>
    <row r="63" spans="1:13" s="1" customFormat="1" ht="12.75" x14ac:dyDescent="0.2">
      <c r="A63" s="24">
        <v>52</v>
      </c>
      <c r="B63" s="25" t="s">
        <v>242</v>
      </c>
      <c r="C63" s="10" t="s">
        <v>243</v>
      </c>
      <c r="D63" s="70">
        <f t="shared" si="3"/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48"/>
      <c r="M63" s="48"/>
    </row>
    <row r="64" spans="1:13" s="1" customFormat="1" ht="12.75" x14ac:dyDescent="0.2">
      <c r="A64" s="24">
        <v>53</v>
      </c>
      <c r="B64" s="25" t="s">
        <v>118</v>
      </c>
      <c r="C64" s="10" t="s">
        <v>54</v>
      </c>
      <c r="D64" s="70">
        <f t="shared" si="3"/>
        <v>1834207</v>
      </c>
      <c r="E64" s="71">
        <v>0</v>
      </c>
      <c r="F64" s="71">
        <v>0</v>
      </c>
      <c r="G64" s="71">
        <v>1476866</v>
      </c>
      <c r="H64" s="71">
        <v>357341</v>
      </c>
      <c r="I64" s="71">
        <v>0</v>
      </c>
      <c r="J64" s="71">
        <v>0</v>
      </c>
      <c r="K64" s="71">
        <v>0</v>
      </c>
      <c r="L64" s="48"/>
      <c r="M64" s="48"/>
    </row>
    <row r="65" spans="1:13" s="1" customFormat="1" ht="12.75" x14ac:dyDescent="0.2">
      <c r="A65" s="24">
        <v>54</v>
      </c>
      <c r="B65" s="13" t="s">
        <v>119</v>
      </c>
      <c r="C65" s="10" t="s">
        <v>244</v>
      </c>
      <c r="D65" s="70">
        <f t="shared" si="3"/>
        <v>1442508</v>
      </c>
      <c r="E65" s="71">
        <v>0</v>
      </c>
      <c r="F65" s="71">
        <v>0</v>
      </c>
      <c r="G65" s="71">
        <v>1161513</v>
      </c>
      <c r="H65" s="71">
        <v>280995</v>
      </c>
      <c r="I65" s="71">
        <v>0</v>
      </c>
      <c r="J65" s="71">
        <v>0</v>
      </c>
      <c r="K65" s="71">
        <v>0</v>
      </c>
      <c r="L65" s="48"/>
      <c r="M65" s="48"/>
    </row>
    <row r="66" spans="1:13" s="1" customFormat="1" ht="24" x14ac:dyDescent="0.2">
      <c r="A66" s="24">
        <v>55</v>
      </c>
      <c r="B66" s="11" t="s">
        <v>120</v>
      </c>
      <c r="C66" s="10" t="s">
        <v>121</v>
      </c>
      <c r="D66" s="70">
        <f t="shared" si="3"/>
        <v>2041807</v>
      </c>
      <c r="E66" s="71">
        <v>0</v>
      </c>
      <c r="F66" s="71">
        <v>0</v>
      </c>
      <c r="G66" s="71">
        <v>1644172</v>
      </c>
      <c r="H66" s="71">
        <v>397635</v>
      </c>
      <c r="I66" s="71">
        <v>0</v>
      </c>
      <c r="J66" s="71">
        <v>0</v>
      </c>
      <c r="K66" s="71">
        <v>0</v>
      </c>
      <c r="L66" s="48"/>
      <c r="M66" s="48"/>
    </row>
    <row r="67" spans="1:13" s="1" customFormat="1" ht="23.25" customHeight="1" x14ac:dyDescent="0.2">
      <c r="A67" s="24">
        <v>56</v>
      </c>
      <c r="B67" s="13" t="s">
        <v>122</v>
      </c>
      <c r="C67" s="10" t="s">
        <v>245</v>
      </c>
      <c r="D67" s="70">
        <f t="shared" si="3"/>
        <v>2621677</v>
      </c>
      <c r="E67" s="71">
        <v>0</v>
      </c>
      <c r="F67" s="71">
        <v>0</v>
      </c>
      <c r="G67" s="71">
        <v>2110583</v>
      </c>
      <c r="H67" s="71">
        <v>511094</v>
      </c>
      <c r="I67" s="71">
        <v>0</v>
      </c>
      <c r="J67" s="71">
        <v>0</v>
      </c>
      <c r="K67" s="71">
        <v>0</v>
      </c>
      <c r="L67" s="48"/>
      <c r="M67" s="48"/>
    </row>
    <row r="68" spans="1:13" s="1" customFormat="1" ht="24.75" customHeight="1" x14ac:dyDescent="0.2">
      <c r="A68" s="24">
        <v>57</v>
      </c>
      <c r="B68" s="25" t="s">
        <v>123</v>
      </c>
      <c r="C68" s="10" t="s">
        <v>408</v>
      </c>
      <c r="D68" s="70">
        <f t="shared" si="3"/>
        <v>1589696</v>
      </c>
      <c r="E68" s="71">
        <v>0</v>
      </c>
      <c r="F68" s="71">
        <v>0</v>
      </c>
      <c r="G68" s="71">
        <v>1280071</v>
      </c>
      <c r="H68" s="71">
        <v>309625</v>
      </c>
      <c r="I68" s="71">
        <v>0</v>
      </c>
      <c r="J68" s="71">
        <v>0</v>
      </c>
      <c r="K68" s="71">
        <v>0</v>
      </c>
      <c r="L68" s="48"/>
      <c r="M68" s="48"/>
    </row>
    <row r="69" spans="1:13" s="1" customFormat="1" ht="24" x14ac:dyDescent="0.2">
      <c r="A69" s="24">
        <v>58</v>
      </c>
      <c r="B69" s="11" t="s">
        <v>124</v>
      </c>
      <c r="C69" s="10" t="s">
        <v>246</v>
      </c>
      <c r="D69" s="70">
        <f t="shared" si="3"/>
        <v>0</v>
      </c>
      <c r="E69" s="71">
        <v>0</v>
      </c>
      <c r="F69" s="71">
        <v>0</v>
      </c>
      <c r="G69" s="71">
        <v>0</v>
      </c>
      <c r="H69" s="71">
        <v>0</v>
      </c>
      <c r="I69" s="71">
        <v>0</v>
      </c>
      <c r="J69" s="71">
        <v>0</v>
      </c>
      <c r="K69" s="71">
        <v>0</v>
      </c>
      <c r="L69" s="48"/>
      <c r="M69" s="48"/>
    </row>
    <row r="70" spans="1:13" s="1" customFormat="1" ht="24" x14ac:dyDescent="0.2">
      <c r="A70" s="24">
        <v>59</v>
      </c>
      <c r="B70" s="11" t="s">
        <v>125</v>
      </c>
      <c r="C70" s="10" t="s">
        <v>247</v>
      </c>
      <c r="D70" s="70">
        <f t="shared" si="3"/>
        <v>0</v>
      </c>
      <c r="E70" s="71">
        <v>0</v>
      </c>
      <c r="F70" s="71">
        <v>0</v>
      </c>
      <c r="G70" s="71">
        <v>0</v>
      </c>
      <c r="H70" s="71">
        <v>0</v>
      </c>
      <c r="I70" s="71">
        <v>0</v>
      </c>
      <c r="J70" s="71">
        <v>0</v>
      </c>
      <c r="K70" s="71">
        <v>0</v>
      </c>
      <c r="L70" s="48"/>
      <c r="M70" s="48"/>
    </row>
    <row r="71" spans="1:13" s="1" customFormat="1" ht="12.75" x14ac:dyDescent="0.2">
      <c r="A71" s="24">
        <v>60</v>
      </c>
      <c r="B71" s="13" t="s">
        <v>126</v>
      </c>
      <c r="C71" s="10" t="s">
        <v>248</v>
      </c>
      <c r="D71" s="70">
        <f t="shared" si="3"/>
        <v>7939479</v>
      </c>
      <c r="E71" s="71">
        <v>0</v>
      </c>
      <c r="F71" s="71">
        <v>0</v>
      </c>
      <c r="G71" s="71">
        <v>5408030</v>
      </c>
      <c r="H71" s="71">
        <v>2531449</v>
      </c>
      <c r="I71" s="71">
        <v>0</v>
      </c>
      <c r="J71" s="71">
        <v>0</v>
      </c>
      <c r="K71" s="71">
        <v>0</v>
      </c>
      <c r="L71" s="48"/>
      <c r="M71" s="48"/>
    </row>
    <row r="72" spans="1:13" s="1" customFormat="1" ht="12.75" x14ac:dyDescent="0.2">
      <c r="A72" s="24">
        <v>61</v>
      </c>
      <c r="B72" s="13" t="s">
        <v>127</v>
      </c>
      <c r="C72" s="10" t="s">
        <v>53</v>
      </c>
      <c r="D72" s="70">
        <f t="shared" si="3"/>
        <v>8293716</v>
      </c>
      <c r="E72" s="71">
        <v>3633291</v>
      </c>
      <c r="F72" s="71">
        <v>0</v>
      </c>
      <c r="G72" s="71">
        <v>3309526</v>
      </c>
      <c r="H72" s="71">
        <v>1350899</v>
      </c>
      <c r="I72" s="71">
        <v>0</v>
      </c>
      <c r="J72" s="71">
        <v>0</v>
      </c>
      <c r="K72" s="71">
        <v>0</v>
      </c>
      <c r="L72" s="48"/>
      <c r="M72" s="48"/>
    </row>
    <row r="73" spans="1:13" s="1" customFormat="1" ht="12.75" x14ac:dyDescent="0.2">
      <c r="A73" s="24">
        <v>62</v>
      </c>
      <c r="B73" s="13" t="s">
        <v>128</v>
      </c>
      <c r="C73" s="10" t="s">
        <v>249</v>
      </c>
      <c r="D73" s="70">
        <f t="shared" ref="D73:D93" si="4">SUM(E73:K73)</f>
        <v>10815823</v>
      </c>
      <c r="E73" s="71">
        <v>0</v>
      </c>
      <c r="F73" s="71">
        <v>0</v>
      </c>
      <c r="G73" s="71">
        <v>7311967</v>
      </c>
      <c r="H73" s="71">
        <v>3503856</v>
      </c>
      <c r="I73" s="71">
        <v>0</v>
      </c>
      <c r="J73" s="71">
        <v>0</v>
      </c>
      <c r="K73" s="71">
        <v>0</v>
      </c>
      <c r="L73" s="48"/>
      <c r="M73" s="48"/>
    </row>
    <row r="74" spans="1:13" s="1" customFormat="1" ht="24" x14ac:dyDescent="0.2">
      <c r="A74" s="24">
        <v>63</v>
      </c>
      <c r="B74" s="13" t="s">
        <v>129</v>
      </c>
      <c r="C74" s="10" t="s">
        <v>250</v>
      </c>
      <c r="D74" s="70">
        <f t="shared" si="4"/>
        <v>0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  <c r="J74" s="71">
        <v>0</v>
      </c>
      <c r="K74" s="71">
        <v>0</v>
      </c>
      <c r="L74" s="48"/>
      <c r="M74" s="48"/>
    </row>
    <row r="75" spans="1:13" s="1" customFormat="1" ht="24" x14ac:dyDescent="0.2">
      <c r="A75" s="24">
        <v>64</v>
      </c>
      <c r="B75" s="11" t="s">
        <v>130</v>
      </c>
      <c r="C75" s="10" t="s">
        <v>251</v>
      </c>
      <c r="D75" s="70">
        <f t="shared" si="4"/>
        <v>0</v>
      </c>
      <c r="E75" s="71">
        <v>0</v>
      </c>
      <c r="F75" s="71">
        <v>0</v>
      </c>
      <c r="G75" s="71">
        <v>0</v>
      </c>
      <c r="H75" s="71">
        <v>0</v>
      </c>
      <c r="I75" s="71">
        <v>0</v>
      </c>
      <c r="J75" s="71">
        <v>0</v>
      </c>
      <c r="K75" s="71">
        <v>0</v>
      </c>
      <c r="L75" s="48"/>
      <c r="M75" s="48"/>
    </row>
    <row r="76" spans="1:13" s="1" customFormat="1" ht="24" x14ac:dyDescent="0.2">
      <c r="A76" s="24">
        <v>65</v>
      </c>
      <c r="B76" s="13" t="s">
        <v>131</v>
      </c>
      <c r="C76" s="10" t="s">
        <v>252</v>
      </c>
      <c r="D76" s="70">
        <f t="shared" si="4"/>
        <v>0</v>
      </c>
      <c r="E76" s="71">
        <v>0</v>
      </c>
      <c r="F76" s="71">
        <v>0</v>
      </c>
      <c r="G76" s="71">
        <v>0</v>
      </c>
      <c r="H76" s="71">
        <v>0</v>
      </c>
      <c r="I76" s="71">
        <v>0</v>
      </c>
      <c r="J76" s="71">
        <v>0</v>
      </c>
      <c r="K76" s="71">
        <v>0</v>
      </c>
      <c r="L76" s="48"/>
      <c r="M76" s="48"/>
    </row>
    <row r="77" spans="1:13" s="1" customFormat="1" ht="24" x14ac:dyDescent="0.2">
      <c r="A77" s="24">
        <v>66</v>
      </c>
      <c r="B77" s="13" t="s">
        <v>132</v>
      </c>
      <c r="C77" s="10" t="s">
        <v>253</v>
      </c>
      <c r="D77" s="70">
        <f t="shared" si="4"/>
        <v>0</v>
      </c>
      <c r="E77" s="71">
        <v>0</v>
      </c>
      <c r="F77" s="71">
        <v>0</v>
      </c>
      <c r="G77" s="71">
        <v>0</v>
      </c>
      <c r="H77" s="71">
        <v>0</v>
      </c>
      <c r="I77" s="71">
        <v>0</v>
      </c>
      <c r="J77" s="71">
        <v>0</v>
      </c>
      <c r="K77" s="71">
        <v>0</v>
      </c>
      <c r="L77" s="48"/>
      <c r="M77" s="48"/>
    </row>
    <row r="78" spans="1:13" s="1" customFormat="1" ht="24" x14ac:dyDescent="0.2">
      <c r="A78" s="24">
        <v>67</v>
      </c>
      <c r="B78" s="11" t="s">
        <v>133</v>
      </c>
      <c r="C78" s="10" t="s">
        <v>254</v>
      </c>
      <c r="D78" s="70">
        <f t="shared" si="4"/>
        <v>0</v>
      </c>
      <c r="E78" s="71">
        <v>0</v>
      </c>
      <c r="F78" s="71">
        <v>0</v>
      </c>
      <c r="G78" s="71">
        <v>0</v>
      </c>
      <c r="H78" s="71">
        <v>0</v>
      </c>
      <c r="I78" s="71">
        <v>0</v>
      </c>
      <c r="J78" s="71">
        <v>0</v>
      </c>
      <c r="K78" s="71">
        <v>0</v>
      </c>
      <c r="L78" s="48"/>
      <c r="M78" s="48"/>
    </row>
    <row r="79" spans="1:13" s="1" customFormat="1" ht="24" x14ac:dyDescent="0.2">
      <c r="A79" s="24">
        <v>68</v>
      </c>
      <c r="B79" s="11" t="s">
        <v>134</v>
      </c>
      <c r="C79" s="10" t="s">
        <v>255</v>
      </c>
      <c r="D79" s="70">
        <f t="shared" si="4"/>
        <v>0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>
        <v>0</v>
      </c>
      <c r="K79" s="71">
        <v>0</v>
      </c>
      <c r="L79" s="48"/>
      <c r="M79" s="48"/>
    </row>
    <row r="80" spans="1:13" s="1" customFormat="1" ht="24" x14ac:dyDescent="0.2">
      <c r="A80" s="24">
        <v>69</v>
      </c>
      <c r="B80" s="11" t="s">
        <v>135</v>
      </c>
      <c r="C80" s="10" t="s">
        <v>256</v>
      </c>
      <c r="D80" s="70">
        <f t="shared" si="4"/>
        <v>0</v>
      </c>
      <c r="E80" s="71">
        <v>0</v>
      </c>
      <c r="F80" s="71">
        <v>0</v>
      </c>
      <c r="G80" s="71">
        <v>0</v>
      </c>
      <c r="H80" s="71">
        <v>0</v>
      </c>
      <c r="I80" s="71">
        <v>0</v>
      </c>
      <c r="J80" s="71">
        <v>0</v>
      </c>
      <c r="K80" s="71">
        <v>0</v>
      </c>
      <c r="L80" s="48"/>
      <c r="M80" s="48"/>
    </row>
    <row r="81" spans="1:13" s="1" customFormat="1" ht="12.75" x14ac:dyDescent="0.2">
      <c r="A81" s="24">
        <v>70</v>
      </c>
      <c r="B81" s="25" t="s">
        <v>136</v>
      </c>
      <c r="C81" s="10" t="s">
        <v>137</v>
      </c>
      <c r="D81" s="70">
        <f t="shared" si="4"/>
        <v>11707132</v>
      </c>
      <c r="E81" s="71">
        <v>4772489</v>
      </c>
      <c r="F81" s="71">
        <v>0</v>
      </c>
      <c r="G81" s="71">
        <v>4985745</v>
      </c>
      <c r="H81" s="71">
        <v>1948898</v>
      </c>
      <c r="I81" s="71">
        <v>0</v>
      </c>
      <c r="J81" s="71">
        <v>0</v>
      </c>
      <c r="K81" s="71">
        <v>0</v>
      </c>
      <c r="L81" s="48"/>
      <c r="M81" s="48"/>
    </row>
    <row r="82" spans="1:13" s="1" customFormat="1" ht="12.75" x14ac:dyDescent="0.2">
      <c r="A82" s="24">
        <v>71</v>
      </c>
      <c r="B82" s="11" t="s">
        <v>138</v>
      </c>
      <c r="C82" s="10" t="s">
        <v>257</v>
      </c>
      <c r="D82" s="70">
        <f t="shared" si="4"/>
        <v>26070029</v>
      </c>
      <c r="E82" s="71">
        <v>13281144</v>
      </c>
      <c r="F82" s="71">
        <v>0</v>
      </c>
      <c r="G82" s="71">
        <v>10071461</v>
      </c>
      <c r="H82" s="71">
        <v>2717424</v>
      </c>
      <c r="I82" s="71">
        <v>0</v>
      </c>
      <c r="J82" s="71">
        <v>0</v>
      </c>
      <c r="K82" s="71">
        <v>0</v>
      </c>
      <c r="L82" s="48"/>
      <c r="M82" s="48"/>
    </row>
    <row r="83" spans="1:13" s="1" customFormat="1" ht="12.75" x14ac:dyDescent="0.2">
      <c r="A83" s="24">
        <v>72</v>
      </c>
      <c r="B83" s="25" t="s">
        <v>139</v>
      </c>
      <c r="C83" s="10" t="s">
        <v>36</v>
      </c>
      <c r="D83" s="70">
        <f t="shared" si="4"/>
        <v>23159809</v>
      </c>
      <c r="E83" s="71">
        <v>11322995</v>
      </c>
      <c r="F83" s="71">
        <v>0</v>
      </c>
      <c r="G83" s="71">
        <v>8514380</v>
      </c>
      <c r="H83" s="71">
        <v>3322434</v>
      </c>
      <c r="I83" s="71">
        <v>0</v>
      </c>
      <c r="J83" s="71">
        <v>0</v>
      </c>
      <c r="K83" s="71">
        <v>0</v>
      </c>
      <c r="L83" s="48"/>
      <c r="M83" s="48"/>
    </row>
    <row r="84" spans="1:13" s="1" customFormat="1" ht="12.75" x14ac:dyDescent="0.2">
      <c r="A84" s="24">
        <v>73</v>
      </c>
      <c r="B84" s="11" t="s">
        <v>140</v>
      </c>
      <c r="C84" s="10" t="s">
        <v>38</v>
      </c>
      <c r="D84" s="70">
        <f t="shared" si="4"/>
        <v>9230198</v>
      </c>
      <c r="E84" s="71">
        <v>3932703</v>
      </c>
      <c r="F84" s="71">
        <v>0</v>
      </c>
      <c r="G84" s="71">
        <v>3581222</v>
      </c>
      <c r="H84" s="71">
        <v>1716273</v>
      </c>
      <c r="I84" s="71">
        <v>0</v>
      </c>
      <c r="J84" s="71">
        <v>0</v>
      </c>
      <c r="K84" s="71">
        <v>0</v>
      </c>
      <c r="L84" s="48"/>
      <c r="M84" s="48"/>
    </row>
    <row r="85" spans="1:13" s="1" customFormat="1" ht="13.5" customHeight="1" x14ac:dyDescent="0.2">
      <c r="A85" s="24">
        <v>74</v>
      </c>
      <c r="B85" s="11" t="s">
        <v>141</v>
      </c>
      <c r="C85" s="10" t="s">
        <v>37</v>
      </c>
      <c r="D85" s="70">
        <f t="shared" si="4"/>
        <v>137377322</v>
      </c>
      <c r="E85" s="71">
        <v>48069915</v>
      </c>
      <c r="F85" s="71">
        <v>0</v>
      </c>
      <c r="G85" s="71">
        <v>9504150</v>
      </c>
      <c r="H85" s="71">
        <v>6456804</v>
      </c>
      <c r="I85" s="71">
        <v>24486802</v>
      </c>
      <c r="J85" s="71">
        <v>0</v>
      </c>
      <c r="K85" s="71">
        <v>48859651</v>
      </c>
      <c r="L85" s="48"/>
      <c r="M85" s="48"/>
    </row>
    <row r="86" spans="1:13" s="1" customFormat="1" ht="14.25" customHeight="1" x14ac:dyDescent="0.2">
      <c r="A86" s="24">
        <v>75</v>
      </c>
      <c r="B86" s="11" t="s">
        <v>142</v>
      </c>
      <c r="C86" s="10" t="s">
        <v>52</v>
      </c>
      <c r="D86" s="70">
        <f t="shared" si="4"/>
        <v>20336071</v>
      </c>
      <c r="E86" s="71">
        <v>12324614</v>
      </c>
      <c r="F86" s="71">
        <v>6503264</v>
      </c>
      <c r="G86" s="71">
        <v>1214473</v>
      </c>
      <c r="H86" s="71">
        <v>293720</v>
      </c>
      <c r="I86" s="71">
        <v>0</v>
      </c>
      <c r="J86" s="71">
        <v>0</v>
      </c>
      <c r="K86" s="71">
        <v>0</v>
      </c>
      <c r="L86" s="48"/>
      <c r="M86" s="48"/>
    </row>
    <row r="87" spans="1:13" s="1" customFormat="1" ht="12.75" x14ac:dyDescent="0.2">
      <c r="A87" s="24">
        <v>76</v>
      </c>
      <c r="B87" s="11" t="s">
        <v>143</v>
      </c>
      <c r="C87" s="10" t="s">
        <v>238</v>
      </c>
      <c r="D87" s="70">
        <f t="shared" si="4"/>
        <v>15549197</v>
      </c>
      <c r="E87" s="71">
        <v>2436019</v>
      </c>
      <c r="F87" s="71">
        <v>0</v>
      </c>
      <c r="G87" s="71">
        <v>7705899</v>
      </c>
      <c r="H87" s="71">
        <v>5407279</v>
      </c>
      <c r="I87" s="71">
        <v>0</v>
      </c>
      <c r="J87" s="71">
        <v>0</v>
      </c>
      <c r="K87" s="71">
        <v>0</v>
      </c>
      <c r="L87" s="48"/>
      <c r="M87" s="48"/>
    </row>
    <row r="88" spans="1:13" s="1" customFormat="1" ht="12.75" x14ac:dyDescent="0.2">
      <c r="A88" s="24">
        <v>77</v>
      </c>
      <c r="B88" s="11" t="s">
        <v>144</v>
      </c>
      <c r="C88" s="10" t="s">
        <v>355</v>
      </c>
      <c r="D88" s="70">
        <f t="shared" si="4"/>
        <v>0</v>
      </c>
      <c r="E88" s="71">
        <v>0</v>
      </c>
      <c r="F88" s="71">
        <v>0</v>
      </c>
      <c r="G88" s="71">
        <v>0</v>
      </c>
      <c r="H88" s="71">
        <v>0</v>
      </c>
      <c r="I88" s="71">
        <v>0</v>
      </c>
      <c r="J88" s="71">
        <v>0</v>
      </c>
      <c r="K88" s="71">
        <v>0</v>
      </c>
      <c r="L88" s="48"/>
      <c r="M88" s="48"/>
    </row>
    <row r="89" spans="1:13" s="1" customFormat="1" ht="12.75" x14ac:dyDescent="0.2">
      <c r="A89" s="24">
        <v>78</v>
      </c>
      <c r="B89" s="13" t="s">
        <v>145</v>
      </c>
      <c r="C89" s="10" t="s">
        <v>270</v>
      </c>
      <c r="D89" s="70">
        <f t="shared" si="4"/>
        <v>0</v>
      </c>
      <c r="E89" s="71">
        <v>0</v>
      </c>
      <c r="F89" s="71">
        <v>0</v>
      </c>
      <c r="G89" s="71">
        <v>0</v>
      </c>
      <c r="H89" s="71">
        <v>0</v>
      </c>
      <c r="I89" s="71">
        <v>0</v>
      </c>
      <c r="J89" s="71">
        <v>0</v>
      </c>
      <c r="K89" s="71">
        <v>0</v>
      </c>
      <c r="L89" s="48"/>
      <c r="M89" s="48"/>
    </row>
    <row r="90" spans="1:13" s="1" customFormat="1" ht="24" x14ac:dyDescent="0.2">
      <c r="A90" s="176">
        <v>79</v>
      </c>
      <c r="B90" s="179" t="s">
        <v>146</v>
      </c>
      <c r="C90" s="16" t="s">
        <v>258</v>
      </c>
      <c r="D90" s="70">
        <f t="shared" si="4"/>
        <v>4039017</v>
      </c>
      <c r="E90" s="71">
        <v>2695648</v>
      </c>
      <c r="F90" s="71">
        <v>393003</v>
      </c>
      <c r="G90" s="71">
        <v>427827</v>
      </c>
      <c r="H90" s="71">
        <v>208250</v>
      </c>
      <c r="I90" s="71">
        <v>0</v>
      </c>
      <c r="J90" s="71">
        <v>0</v>
      </c>
      <c r="K90" s="71">
        <v>314289</v>
      </c>
      <c r="L90" s="48"/>
      <c r="M90" s="48"/>
    </row>
    <row r="91" spans="1:13" s="1" customFormat="1" ht="36" x14ac:dyDescent="0.2">
      <c r="A91" s="177"/>
      <c r="B91" s="180"/>
      <c r="C91" s="10" t="s">
        <v>353</v>
      </c>
      <c r="D91" s="70">
        <f t="shared" si="4"/>
        <v>4039017</v>
      </c>
      <c r="E91" s="71">
        <v>2695648</v>
      </c>
      <c r="F91" s="71">
        <v>393003</v>
      </c>
      <c r="G91" s="71">
        <v>427827</v>
      </c>
      <c r="H91" s="71">
        <v>208250</v>
      </c>
      <c r="I91" s="71">
        <v>0</v>
      </c>
      <c r="J91" s="71">
        <v>0</v>
      </c>
      <c r="K91" s="71">
        <v>314289</v>
      </c>
      <c r="L91" s="48"/>
      <c r="M91" s="48"/>
    </row>
    <row r="92" spans="1:13" s="1" customFormat="1" ht="24" x14ac:dyDescent="0.2">
      <c r="A92" s="177"/>
      <c r="B92" s="180"/>
      <c r="C92" s="10" t="s">
        <v>259</v>
      </c>
      <c r="D92" s="70">
        <f t="shared" si="4"/>
        <v>0</v>
      </c>
      <c r="E92" s="71">
        <v>0</v>
      </c>
      <c r="F92" s="71">
        <v>0</v>
      </c>
      <c r="G92" s="71">
        <v>0</v>
      </c>
      <c r="H92" s="71">
        <v>0</v>
      </c>
      <c r="I92" s="71">
        <v>0</v>
      </c>
      <c r="J92" s="71">
        <v>0</v>
      </c>
      <c r="K92" s="71">
        <v>0</v>
      </c>
      <c r="L92" s="48"/>
      <c r="M92" s="48"/>
    </row>
    <row r="93" spans="1:13" s="1" customFormat="1" ht="36" x14ac:dyDescent="0.2">
      <c r="A93" s="178"/>
      <c r="B93" s="181"/>
      <c r="C93" s="27" t="s">
        <v>354</v>
      </c>
      <c r="D93" s="70">
        <f t="shared" si="4"/>
        <v>0</v>
      </c>
      <c r="E93" s="71">
        <v>0</v>
      </c>
      <c r="F93" s="71">
        <v>0</v>
      </c>
      <c r="G93" s="71">
        <v>0</v>
      </c>
      <c r="H93" s="71">
        <v>0</v>
      </c>
      <c r="I93" s="71">
        <v>0</v>
      </c>
      <c r="J93" s="71">
        <v>0</v>
      </c>
      <c r="K93" s="71">
        <v>0</v>
      </c>
      <c r="L93" s="48"/>
      <c r="M93" s="48"/>
    </row>
    <row r="94" spans="1:13" s="1" customFormat="1" ht="24" x14ac:dyDescent="0.2">
      <c r="A94" s="24">
        <v>80</v>
      </c>
      <c r="B94" s="13" t="s">
        <v>147</v>
      </c>
      <c r="C94" s="10" t="s">
        <v>51</v>
      </c>
      <c r="D94" s="24">
        <v>0</v>
      </c>
      <c r="E94" s="71">
        <v>0</v>
      </c>
      <c r="F94" s="71">
        <v>0</v>
      </c>
      <c r="G94" s="71">
        <v>0</v>
      </c>
      <c r="H94" s="71">
        <v>0</v>
      </c>
      <c r="I94" s="71">
        <v>0</v>
      </c>
      <c r="J94" s="71">
        <v>0</v>
      </c>
      <c r="K94" s="71">
        <v>0</v>
      </c>
      <c r="L94" s="48"/>
      <c r="M94" s="48"/>
    </row>
    <row r="95" spans="1:13" s="1" customFormat="1" ht="12.75" x14ac:dyDescent="0.2">
      <c r="A95" s="24">
        <v>81</v>
      </c>
      <c r="B95" s="13" t="s">
        <v>148</v>
      </c>
      <c r="C95" s="10" t="s">
        <v>149</v>
      </c>
      <c r="D95" s="70">
        <f t="shared" ref="D95:D124" si="5">SUM(E95:K95)</f>
        <v>483456</v>
      </c>
      <c r="E95" s="71">
        <v>0</v>
      </c>
      <c r="F95" s="71">
        <v>0</v>
      </c>
      <c r="G95" s="71">
        <v>343488</v>
      </c>
      <c r="H95" s="71">
        <v>139968</v>
      </c>
      <c r="I95" s="71">
        <v>0</v>
      </c>
      <c r="J95" s="71">
        <v>0</v>
      </c>
      <c r="K95" s="71">
        <v>0</v>
      </c>
      <c r="L95" s="48"/>
      <c r="M95" s="48"/>
    </row>
    <row r="96" spans="1:13" s="1" customFormat="1" ht="12.75" x14ac:dyDescent="0.2">
      <c r="A96" s="24">
        <v>82</v>
      </c>
      <c r="B96" s="25" t="s">
        <v>150</v>
      </c>
      <c r="C96" s="10" t="s">
        <v>151</v>
      </c>
      <c r="D96" s="70">
        <f t="shared" si="5"/>
        <v>14372393</v>
      </c>
      <c r="E96" s="71">
        <v>6027553</v>
      </c>
      <c r="F96" s="71">
        <v>0</v>
      </c>
      <c r="G96" s="71">
        <v>4569869</v>
      </c>
      <c r="H96" s="71">
        <v>3774971</v>
      </c>
      <c r="I96" s="71">
        <v>0</v>
      </c>
      <c r="J96" s="71">
        <v>0</v>
      </c>
      <c r="K96" s="71">
        <v>0</v>
      </c>
      <c r="L96" s="48"/>
      <c r="M96" s="48"/>
    </row>
    <row r="97" spans="1:13" s="1" customFormat="1" ht="12.75" x14ac:dyDescent="0.2">
      <c r="A97" s="24">
        <v>83</v>
      </c>
      <c r="B97" s="13" t="s">
        <v>152</v>
      </c>
      <c r="C97" s="10" t="s">
        <v>28</v>
      </c>
      <c r="D97" s="70">
        <f t="shared" si="5"/>
        <v>1334886</v>
      </c>
      <c r="E97" s="71">
        <v>0</v>
      </c>
      <c r="F97" s="71">
        <v>0</v>
      </c>
      <c r="G97" s="71">
        <v>978310</v>
      </c>
      <c r="H97" s="71">
        <v>356576</v>
      </c>
      <c r="I97" s="71">
        <v>0</v>
      </c>
      <c r="J97" s="71">
        <v>0</v>
      </c>
      <c r="K97" s="71">
        <v>0</v>
      </c>
      <c r="L97" s="48"/>
      <c r="M97" s="48"/>
    </row>
    <row r="98" spans="1:13" s="1" customFormat="1" ht="12.75" x14ac:dyDescent="0.2">
      <c r="A98" s="24">
        <v>84</v>
      </c>
      <c r="B98" s="25" t="s">
        <v>153</v>
      </c>
      <c r="C98" s="10" t="s">
        <v>12</v>
      </c>
      <c r="D98" s="70">
        <f t="shared" si="5"/>
        <v>898883</v>
      </c>
      <c r="E98" s="71">
        <v>0</v>
      </c>
      <c r="F98" s="71">
        <v>0</v>
      </c>
      <c r="G98" s="71">
        <v>496420</v>
      </c>
      <c r="H98" s="71">
        <v>402463</v>
      </c>
      <c r="I98" s="71">
        <v>0</v>
      </c>
      <c r="J98" s="71">
        <v>0</v>
      </c>
      <c r="K98" s="71">
        <v>0</v>
      </c>
      <c r="L98" s="48"/>
      <c r="M98" s="48"/>
    </row>
    <row r="99" spans="1:13" s="1" customFormat="1" ht="12.75" x14ac:dyDescent="0.2">
      <c r="A99" s="24">
        <v>85</v>
      </c>
      <c r="B99" s="25" t="s">
        <v>154</v>
      </c>
      <c r="C99" s="10" t="s">
        <v>27</v>
      </c>
      <c r="D99" s="70">
        <f t="shared" si="5"/>
        <v>6542832</v>
      </c>
      <c r="E99" s="71">
        <v>2620387</v>
      </c>
      <c r="F99" s="71">
        <v>0</v>
      </c>
      <c r="G99" s="71">
        <v>2805615</v>
      </c>
      <c r="H99" s="71">
        <v>1116830</v>
      </c>
      <c r="I99" s="71">
        <v>0</v>
      </c>
      <c r="J99" s="71">
        <v>0</v>
      </c>
      <c r="K99" s="71">
        <v>0</v>
      </c>
      <c r="L99" s="48"/>
      <c r="M99" s="48"/>
    </row>
    <row r="100" spans="1:13" s="1" customFormat="1" ht="12.75" x14ac:dyDescent="0.2">
      <c r="A100" s="24">
        <v>86</v>
      </c>
      <c r="B100" s="13" t="s">
        <v>155</v>
      </c>
      <c r="C100" s="10" t="s">
        <v>45</v>
      </c>
      <c r="D100" s="70">
        <f t="shared" si="5"/>
        <v>3619609</v>
      </c>
      <c r="E100" s="71">
        <v>2085267</v>
      </c>
      <c r="F100" s="71">
        <v>0</v>
      </c>
      <c r="G100" s="71">
        <v>1037674</v>
      </c>
      <c r="H100" s="71">
        <v>496668</v>
      </c>
      <c r="I100" s="71">
        <v>0</v>
      </c>
      <c r="J100" s="71">
        <v>0</v>
      </c>
      <c r="K100" s="71">
        <v>0</v>
      </c>
      <c r="L100" s="48"/>
      <c r="M100" s="48"/>
    </row>
    <row r="101" spans="1:13" s="1" customFormat="1" ht="12.75" x14ac:dyDescent="0.2">
      <c r="A101" s="24">
        <v>87</v>
      </c>
      <c r="B101" s="13" t="s">
        <v>156</v>
      </c>
      <c r="C101" s="10" t="s">
        <v>33</v>
      </c>
      <c r="D101" s="70">
        <f t="shared" si="5"/>
        <v>5098800</v>
      </c>
      <c r="E101" s="71">
        <v>2968628</v>
      </c>
      <c r="F101" s="71">
        <v>0</v>
      </c>
      <c r="G101" s="71">
        <v>1493892</v>
      </c>
      <c r="H101" s="71">
        <v>636280</v>
      </c>
      <c r="I101" s="71">
        <v>0</v>
      </c>
      <c r="J101" s="71">
        <v>0</v>
      </c>
      <c r="K101" s="71">
        <v>0</v>
      </c>
      <c r="L101" s="48"/>
      <c r="M101" s="48"/>
    </row>
    <row r="102" spans="1:13" s="1" customFormat="1" ht="12.75" x14ac:dyDescent="0.2">
      <c r="A102" s="24">
        <v>88</v>
      </c>
      <c r="B102" s="11" t="s">
        <v>157</v>
      </c>
      <c r="C102" s="10" t="s">
        <v>29</v>
      </c>
      <c r="D102" s="70">
        <f t="shared" si="5"/>
        <v>1136706</v>
      </c>
      <c r="E102" s="71">
        <v>0</v>
      </c>
      <c r="F102" s="71">
        <v>0</v>
      </c>
      <c r="G102" s="71">
        <v>0</v>
      </c>
      <c r="H102" s="71">
        <v>1136706</v>
      </c>
      <c r="I102" s="71">
        <v>0</v>
      </c>
      <c r="J102" s="71">
        <v>0</v>
      </c>
      <c r="K102" s="71">
        <v>0</v>
      </c>
      <c r="L102" s="48"/>
      <c r="M102" s="48"/>
    </row>
    <row r="103" spans="1:13" s="1" customFormat="1" ht="12.75" x14ac:dyDescent="0.2">
      <c r="A103" s="24">
        <v>89</v>
      </c>
      <c r="B103" s="11" t="s">
        <v>158</v>
      </c>
      <c r="C103" s="10" t="s">
        <v>30</v>
      </c>
      <c r="D103" s="70">
        <f t="shared" si="5"/>
        <v>3288826</v>
      </c>
      <c r="E103" s="71">
        <v>0</v>
      </c>
      <c r="F103" s="71">
        <v>0</v>
      </c>
      <c r="G103" s="71">
        <v>2239957</v>
      </c>
      <c r="H103" s="71">
        <v>1048869</v>
      </c>
      <c r="I103" s="71">
        <v>0</v>
      </c>
      <c r="J103" s="71">
        <v>0</v>
      </c>
      <c r="K103" s="71">
        <v>0</v>
      </c>
      <c r="L103" s="48"/>
      <c r="M103" s="48"/>
    </row>
    <row r="104" spans="1:13" s="1" customFormat="1" ht="12.75" x14ac:dyDescent="0.2">
      <c r="A104" s="24">
        <v>90</v>
      </c>
      <c r="B104" s="25" t="s">
        <v>159</v>
      </c>
      <c r="C104" s="10" t="s">
        <v>14</v>
      </c>
      <c r="D104" s="70">
        <f t="shared" si="5"/>
        <v>1159946</v>
      </c>
      <c r="E104" s="71">
        <v>0</v>
      </c>
      <c r="F104" s="71">
        <v>0</v>
      </c>
      <c r="G104" s="71">
        <v>783129</v>
      </c>
      <c r="H104" s="71">
        <v>376817</v>
      </c>
      <c r="I104" s="71">
        <v>0</v>
      </c>
      <c r="J104" s="71">
        <v>0</v>
      </c>
      <c r="K104" s="71">
        <v>0</v>
      </c>
      <c r="L104" s="48"/>
      <c r="M104" s="48"/>
    </row>
    <row r="105" spans="1:13" s="1" customFormat="1" ht="12.75" x14ac:dyDescent="0.2">
      <c r="A105" s="24">
        <v>91</v>
      </c>
      <c r="B105" s="11" t="s">
        <v>160</v>
      </c>
      <c r="C105" s="10" t="s">
        <v>31</v>
      </c>
      <c r="D105" s="70">
        <f t="shared" si="5"/>
        <v>1813419</v>
      </c>
      <c r="E105" s="71">
        <v>0</v>
      </c>
      <c r="F105" s="71">
        <v>0</v>
      </c>
      <c r="G105" s="71">
        <v>1234974</v>
      </c>
      <c r="H105" s="71">
        <v>578445</v>
      </c>
      <c r="I105" s="71">
        <v>0</v>
      </c>
      <c r="J105" s="71">
        <v>0</v>
      </c>
      <c r="K105" s="71">
        <v>0</v>
      </c>
      <c r="L105" s="48"/>
      <c r="M105" s="48"/>
    </row>
    <row r="106" spans="1:13" s="1" customFormat="1" ht="12" customHeight="1" x14ac:dyDescent="0.2">
      <c r="A106" s="24">
        <v>92</v>
      </c>
      <c r="B106" s="11" t="s">
        <v>161</v>
      </c>
      <c r="C106" s="10" t="s">
        <v>15</v>
      </c>
      <c r="D106" s="70">
        <f t="shared" si="5"/>
        <v>1913340</v>
      </c>
      <c r="E106" s="71">
        <v>0</v>
      </c>
      <c r="F106" s="71">
        <v>0</v>
      </c>
      <c r="G106" s="71">
        <v>1358250</v>
      </c>
      <c r="H106" s="71">
        <v>555090</v>
      </c>
      <c r="I106" s="71">
        <v>0</v>
      </c>
      <c r="J106" s="71">
        <v>0</v>
      </c>
      <c r="K106" s="71">
        <v>0</v>
      </c>
      <c r="L106" s="48"/>
      <c r="M106" s="48"/>
    </row>
    <row r="107" spans="1:13" s="1" customFormat="1" ht="12.75" x14ac:dyDescent="0.2">
      <c r="A107" s="24">
        <v>93</v>
      </c>
      <c r="B107" s="13" t="s">
        <v>162</v>
      </c>
      <c r="C107" s="10" t="s">
        <v>13</v>
      </c>
      <c r="D107" s="70">
        <f t="shared" si="5"/>
        <v>13448563</v>
      </c>
      <c r="E107" s="71">
        <v>9958978</v>
      </c>
      <c r="F107" s="71">
        <v>0</v>
      </c>
      <c r="G107" s="71">
        <v>2177082</v>
      </c>
      <c r="H107" s="71">
        <v>1312503</v>
      </c>
      <c r="I107" s="71">
        <v>0</v>
      </c>
      <c r="J107" s="71">
        <v>0</v>
      </c>
      <c r="K107" s="71">
        <v>0</v>
      </c>
      <c r="L107" s="48"/>
      <c r="M107" s="48"/>
    </row>
    <row r="108" spans="1:13" s="1" customFormat="1" ht="12.75" x14ac:dyDescent="0.2">
      <c r="A108" s="24">
        <v>94</v>
      </c>
      <c r="B108" s="25" t="s">
        <v>163</v>
      </c>
      <c r="C108" s="10" t="s">
        <v>32</v>
      </c>
      <c r="D108" s="70">
        <f t="shared" si="5"/>
        <v>1255189</v>
      </c>
      <c r="E108" s="71">
        <v>0</v>
      </c>
      <c r="F108" s="71">
        <v>0</v>
      </c>
      <c r="G108" s="71">
        <v>891486</v>
      </c>
      <c r="H108" s="71">
        <v>363703</v>
      </c>
      <c r="I108" s="71">
        <v>0</v>
      </c>
      <c r="J108" s="71">
        <v>0</v>
      </c>
      <c r="K108" s="71">
        <v>0</v>
      </c>
      <c r="L108" s="48"/>
      <c r="M108" s="48"/>
    </row>
    <row r="109" spans="1:13" s="1" customFormat="1" ht="12.75" x14ac:dyDescent="0.2">
      <c r="A109" s="24">
        <v>95</v>
      </c>
      <c r="B109" s="25" t="s">
        <v>164</v>
      </c>
      <c r="C109" s="10" t="s">
        <v>55</v>
      </c>
      <c r="D109" s="70">
        <f t="shared" si="5"/>
        <v>2213417</v>
      </c>
      <c r="E109" s="71">
        <v>0</v>
      </c>
      <c r="F109" s="71">
        <v>0</v>
      </c>
      <c r="G109" s="71">
        <v>1558612</v>
      </c>
      <c r="H109" s="71">
        <v>654805</v>
      </c>
      <c r="I109" s="71">
        <v>0</v>
      </c>
      <c r="J109" s="71">
        <v>0</v>
      </c>
      <c r="K109" s="71">
        <v>0</v>
      </c>
      <c r="L109" s="48"/>
      <c r="M109" s="48"/>
    </row>
    <row r="110" spans="1:13" s="1" customFormat="1" ht="12.75" x14ac:dyDescent="0.2">
      <c r="A110" s="24">
        <v>96</v>
      </c>
      <c r="B110" s="11" t="s">
        <v>165</v>
      </c>
      <c r="C110" s="10" t="s">
        <v>34</v>
      </c>
      <c r="D110" s="70">
        <f t="shared" si="5"/>
        <v>6198779</v>
      </c>
      <c r="E110" s="71">
        <v>2713924</v>
      </c>
      <c r="F110" s="71">
        <v>0</v>
      </c>
      <c r="G110" s="71">
        <v>2356318</v>
      </c>
      <c r="H110" s="71">
        <v>1128537</v>
      </c>
      <c r="I110" s="71">
        <v>0</v>
      </c>
      <c r="J110" s="71">
        <v>0</v>
      </c>
      <c r="K110" s="71">
        <v>0</v>
      </c>
      <c r="L110" s="48"/>
      <c r="M110" s="48"/>
    </row>
    <row r="111" spans="1:13" s="1" customFormat="1" ht="12.75" x14ac:dyDescent="0.2">
      <c r="A111" s="24">
        <v>97</v>
      </c>
      <c r="B111" s="13" t="s">
        <v>166</v>
      </c>
      <c r="C111" s="10" t="s">
        <v>229</v>
      </c>
      <c r="D111" s="70">
        <f t="shared" si="5"/>
        <v>2701008</v>
      </c>
      <c r="E111" s="71">
        <v>1182784</v>
      </c>
      <c r="F111" s="71">
        <v>0</v>
      </c>
      <c r="G111" s="71">
        <v>1078175</v>
      </c>
      <c r="H111" s="71">
        <v>440049</v>
      </c>
      <c r="I111" s="71">
        <v>0</v>
      </c>
      <c r="J111" s="71">
        <v>0</v>
      </c>
      <c r="K111" s="71">
        <v>0</v>
      </c>
      <c r="L111" s="48"/>
      <c r="M111" s="48"/>
    </row>
    <row r="112" spans="1:13" s="1" customFormat="1" ht="13.5" customHeight="1" x14ac:dyDescent="0.2">
      <c r="A112" s="24">
        <v>98</v>
      </c>
      <c r="B112" s="11" t="s">
        <v>167</v>
      </c>
      <c r="C112" s="10" t="s">
        <v>168</v>
      </c>
      <c r="D112" s="70">
        <f t="shared" si="5"/>
        <v>0</v>
      </c>
      <c r="E112" s="71">
        <v>0</v>
      </c>
      <c r="F112" s="71">
        <v>0</v>
      </c>
      <c r="G112" s="71">
        <v>0</v>
      </c>
      <c r="H112" s="71">
        <v>0</v>
      </c>
      <c r="I112" s="71">
        <v>0</v>
      </c>
      <c r="J112" s="71">
        <v>0</v>
      </c>
      <c r="K112" s="71">
        <v>0</v>
      </c>
      <c r="L112" s="48"/>
      <c r="M112" s="48"/>
    </row>
    <row r="113" spans="1:13" s="1" customFormat="1" ht="12.75" x14ac:dyDescent="0.2">
      <c r="A113" s="24">
        <v>99</v>
      </c>
      <c r="B113" s="11" t="s">
        <v>169</v>
      </c>
      <c r="C113" s="10" t="s">
        <v>170</v>
      </c>
      <c r="D113" s="70">
        <f t="shared" si="5"/>
        <v>0</v>
      </c>
      <c r="E113" s="71">
        <v>0</v>
      </c>
      <c r="F113" s="71">
        <v>0</v>
      </c>
      <c r="G113" s="71">
        <v>0</v>
      </c>
      <c r="H113" s="71">
        <v>0</v>
      </c>
      <c r="I113" s="71">
        <v>0</v>
      </c>
      <c r="J113" s="71">
        <v>0</v>
      </c>
      <c r="K113" s="71">
        <v>0</v>
      </c>
      <c r="L113" s="48"/>
      <c r="M113" s="48"/>
    </row>
    <row r="114" spans="1:13" s="1" customFormat="1" ht="12.75" x14ac:dyDescent="0.2">
      <c r="A114" s="24">
        <v>100</v>
      </c>
      <c r="B114" s="25" t="s">
        <v>171</v>
      </c>
      <c r="C114" s="10" t="s">
        <v>172</v>
      </c>
      <c r="D114" s="70">
        <f t="shared" si="5"/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48"/>
      <c r="M114" s="48"/>
    </row>
    <row r="115" spans="1:13" s="1" customFormat="1" ht="12.75" customHeight="1" x14ac:dyDescent="0.2">
      <c r="A115" s="24">
        <v>101</v>
      </c>
      <c r="B115" s="25" t="s">
        <v>173</v>
      </c>
      <c r="C115" s="10" t="s">
        <v>174</v>
      </c>
      <c r="D115" s="70">
        <f t="shared" si="5"/>
        <v>0</v>
      </c>
      <c r="E115" s="71">
        <v>0</v>
      </c>
      <c r="F115" s="71">
        <v>0</v>
      </c>
      <c r="G115" s="71">
        <v>0</v>
      </c>
      <c r="H115" s="71">
        <v>0</v>
      </c>
      <c r="I115" s="71">
        <v>0</v>
      </c>
      <c r="J115" s="71">
        <v>0</v>
      </c>
      <c r="K115" s="71">
        <v>0</v>
      </c>
      <c r="L115" s="48"/>
      <c r="M115" s="48"/>
    </row>
    <row r="116" spans="1:13" s="1" customFormat="1" ht="24" x14ac:dyDescent="0.2">
      <c r="A116" s="24">
        <v>102</v>
      </c>
      <c r="B116" s="25" t="s">
        <v>175</v>
      </c>
      <c r="C116" s="10" t="s">
        <v>176</v>
      </c>
      <c r="D116" s="70">
        <f t="shared" si="5"/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48"/>
      <c r="M116" s="48"/>
    </row>
    <row r="117" spans="1:13" s="1" customFormat="1" ht="12.75" x14ac:dyDescent="0.2">
      <c r="A117" s="24">
        <v>103</v>
      </c>
      <c r="B117" s="25" t="s">
        <v>177</v>
      </c>
      <c r="C117" s="10" t="s">
        <v>178</v>
      </c>
      <c r="D117" s="70">
        <f t="shared" si="5"/>
        <v>3637593</v>
      </c>
      <c r="E117" s="71">
        <v>0</v>
      </c>
      <c r="F117" s="71">
        <v>3637593</v>
      </c>
      <c r="G117" s="71">
        <v>0</v>
      </c>
      <c r="H117" s="71">
        <v>0</v>
      </c>
      <c r="I117" s="71">
        <v>0</v>
      </c>
      <c r="J117" s="71">
        <v>0</v>
      </c>
      <c r="K117" s="71">
        <v>0</v>
      </c>
      <c r="L117" s="48"/>
      <c r="M117" s="48"/>
    </row>
    <row r="118" spans="1:13" s="1" customFormat="1" ht="12.75" x14ac:dyDescent="0.2">
      <c r="A118" s="24">
        <v>104</v>
      </c>
      <c r="B118" s="25" t="s">
        <v>179</v>
      </c>
      <c r="C118" s="10" t="s">
        <v>180</v>
      </c>
      <c r="D118" s="70">
        <f t="shared" si="5"/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48"/>
      <c r="M118" s="48"/>
    </row>
    <row r="119" spans="1:13" s="1" customFormat="1" ht="12.75" x14ac:dyDescent="0.2">
      <c r="A119" s="24">
        <v>105</v>
      </c>
      <c r="B119" s="17" t="s">
        <v>181</v>
      </c>
      <c r="C119" s="15" t="s">
        <v>182</v>
      </c>
      <c r="D119" s="70">
        <f t="shared" si="5"/>
        <v>81877911</v>
      </c>
      <c r="E119" s="71">
        <v>31145730</v>
      </c>
      <c r="F119" s="71">
        <v>50732181</v>
      </c>
      <c r="G119" s="71">
        <v>0</v>
      </c>
      <c r="H119" s="71">
        <v>0</v>
      </c>
      <c r="I119" s="71">
        <v>0</v>
      </c>
      <c r="J119" s="71">
        <v>0</v>
      </c>
      <c r="K119" s="71">
        <v>0</v>
      </c>
      <c r="L119" s="48"/>
      <c r="M119" s="48"/>
    </row>
    <row r="120" spans="1:13" s="1" customFormat="1" ht="12.75" x14ac:dyDescent="0.2">
      <c r="A120" s="24">
        <v>106</v>
      </c>
      <c r="B120" s="13" t="s">
        <v>183</v>
      </c>
      <c r="C120" s="10" t="s">
        <v>184</v>
      </c>
      <c r="D120" s="70">
        <f t="shared" si="5"/>
        <v>8386639</v>
      </c>
      <c r="E120" s="71">
        <v>0</v>
      </c>
      <c r="F120" s="71">
        <v>8386639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48"/>
      <c r="M120" s="48"/>
    </row>
    <row r="121" spans="1:13" s="1" customFormat="1" ht="11.25" customHeight="1" x14ac:dyDescent="0.2">
      <c r="A121" s="24">
        <v>107</v>
      </c>
      <c r="B121" s="25" t="s">
        <v>185</v>
      </c>
      <c r="C121" s="10" t="s">
        <v>186</v>
      </c>
      <c r="D121" s="70">
        <f t="shared" si="5"/>
        <v>0</v>
      </c>
      <c r="E121" s="71">
        <v>0</v>
      </c>
      <c r="F121" s="71">
        <v>0</v>
      </c>
      <c r="G121" s="71">
        <v>0</v>
      </c>
      <c r="H121" s="71">
        <v>0</v>
      </c>
      <c r="I121" s="71">
        <v>0</v>
      </c>
      <c r="J121" s="71">
        <v>0</v>
      </c>
      <c r="K121" s="71">
        <v>0</v>
      </c>
      <c r="L121" s="48"/>
      <c r="M121" s="48"/>
    </row>
    <row r="122" spans="1:13" s="1" customFormat="1" ht="12.75" x14ac:dyDescent="0.2">
      <c r="A122" s="24">
        <v>108</v>
      </c>
      <c r="B122" s="11" t="s">
        <v>187</v>
      </c>
      <c r="C122" s="18" t="s">
        <v>188</v>
      </c>
      <c r="D122" s="70">
        <f t="shared" si="5"/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48"/>
      <c r="M122" s="48"/>
    </row>
    <row r="123" spans="1:13" s="1" customFormat="1" ht="12.75" x14ac:dyDescent="0.2">
      <c r="A123" s="24">
        <v>109</v>
      </c>
      <c r="B123" s="25" t="s">
        <v>189</v>
      </c>
      <c r="C123" s="10" t="s">
        <v>273</v>
      </c>
      <c r="D123" s="70">
        <f t="shared" si="5"/>
        <v>4993578</v>
      </c>
      <c r="E123" s="71">
        <v>0</v>
      </c>
      <c r="F123" s="71">
        <v>4993578</v>
      </c>
      <c r="G123" s="71">
        <v>0</v>
      </c>
      <c r="H123" s="71">
        <v>0</v>
      </c>
      <c r="I123" s="71">
        <v>0</v>
      </c>
      <c r="J123" s="71">
        <v>0</v>
      </c>
      <c r="K123" s="71">
        <v>0</v>
      </c>
      <c r="L123" s="48"/>
      <c r="M123" s="48"/>
    </row>
    <row r="124" spans="1:13" s="1" customFormat="1" ht="14.25" customHeight="1" x14ac:dyDescent="0.2">
      <c r="A124" s="24">
        <v>110</v>
      </c>
      <c r="B124" s="13" t="s">
        <v>190</v>
      </c>
      <c r="C124" s="10" t="s">
        <v>260</v>
      </c>
      <c r="D124" s="70">
        <f t="shared" si="5"/>
        <v>4871048</v>
      </c>
      <c r="E124" s="71">
        <v>1075515</v>
      </c>
      <c r="F124" s="71">
        <v>3795533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48"/>
      <c r="M124" s="48"/>
    </row>
    <row r="125" spans="1:13" s="1" customFormat="1" ht="12.75" x14ac:dyDescent="0.2">
      <c r="A125" s="24">
        <v>111</v>
      </c>
      <c r="B125" s="13" t="s">
        <v>191</v>
      </c>
      <c r="C125" s="10" t="s">
        <v>385</v>
      </c>
      <c r="D125" s="70">
        <f t="shared" ref="D125:D141" si="6">SUM(E125:K125)</f>
        <v>0</v>
      </c>
      <c r="E125" s="71">
        <v>0</v>
      </c>
      <c r="F125" s="71">
        <v>0</v>
      </c>
      <c r="G125" s="71">
        <v>0</v>
      </c>
      <c r="H125" s="71">
        <v>0</v>
      </c>
      <c r="I125" s="71">
        <v>0</v>
      </c>
      <c r="J125" s="71">
        <v>0</v>
      </c>
      <c r="K125" s="71">
        <v>0</v>
      </c>
      <c r="L125" s="48"/>
      <c r="M125" s="48"/>
    </row>
    <row r="126" spans="1:13" s="1" customFormat="1" ht="12.75" x14ac:dyDescent="0.2">
      <c r="A126" s="24">
        <v>112</v>
      </c>
      <c r="B126" s="13" t="s">
        <v>192</v>
      </c>
      <c r="C126" s="10" t="s">
        <v>193</v>
      </c>
      <c r="D126" s="70">
        <f t="shared" si="6"/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48"/>
      <c r="M126" s="48"/>
    </row>
    <row r="127" spans="1:13" s="1" customFormat="1" ht="13.5" customHeight="1" x14ac:dyDescent="0.2">
      <c r="A127" s="24">
        <v>113</v>
      </c>
      <c r="B127" s="13" t="s">
        <v>194</v>
      </c>
      <c r="C127" s="10" t="s">
        <v>394</v>
      </c>
      <c r="D127" s="70">
        <f t="shared" si="6"/>
        <v>0</v>
      </c>
      <c r="E127" s="71">
        <v>0</v>
      </c>
      <c r="F127" s="71">
        <v>0</v>
      </c>
      <c r="G127" s="71">
        <v>0</v>
      </c>
      <c r="H127" s="71">
        <v>0</v>
      </c>
      <c r="I127" s="71">
        <v>0</v>
      </c>
      <c r="J127" s="71">
        <v>0</v>
      </c>
      <c r="K127" s="71">
        <v>0</v>
      </c>
      <c r="L127" s="48"/>
      <c r="M127" s="48"/>
    </row>
    <row r="128" spans="1:13" s="1" customFormat="1" ht="12.75" x14ac:dyDescent="0.2">
      <c r="A128" s="24">
        <v>114</v>
      </c>
      <c r="B128" s="25" t="s">
        <v>195</v>
      </c>
      <c r="C128" s="10" t="s">
        <v>196</v>
      </c>
      <c r="D128" s="70">
        <f t="shared" si="6"/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48"/>
      <c r="M128" s="48"/>
    </row>
    <row r="129" spans="1:13" s="1" customFormat="1" ht="24" x14ac:dyDescent="0.2">
      <c r="A129" s="24">
        <v>115</v>
      </c>
      <c r="B129" s="25" t="s">
        <v>197</v>
      </c>
      <c r="C129" s="53" t="s">
        <v>352</v>
      </c>
      <c r="D129" s="70">
        <f t="shared" si="6"/>
        <v>0</v>
      </c>
      <c r="E129" s="71">
        <v>0</v>
      </c>
      <c r="F129" s="71">
        <v>0</v>
      </c>
      <c r="G129" s="71">
        <v>0</v>
      </c>
      <c r="H129" s="71">
        <v>0</v>
      </c>
      <c r="I129" s="71">
        <v>0</v>
      </c>
      <c r="J129" s="71">
        <v>0</v>
      </c>
      <c r="K129" s="71">
        <v>0</v>
      </c>
      <c r="L129" s="48"/>
      <c r="M129" s="48"/>
    </row>
    <row r="130" spans="1:13" s="1" customFormat="1" ht="12.75" x14ac:dyDescent="0.2">
      <c r="A130" s="24">
        <v>116</v>
      </c>
      <c r="B130" s="25" t="s">
        <v>198</v>
      </c>
      <c r="C130" s="10" t="s">
        <v>235</v>
      </c>
      <c r="D130" s="70">
        <f t="shared" si="6"/>
        <v>136508089</v>
      </c>
      <c r="E130" s="71">
        <v>56049805</v>
      </c>
      <c r="F130" s="71">
        <v>43166258</v>
      </c>
      <c r="G130" s="71">
        <v>1301098</v>
      </c>
      <c r="H130" s="71">
        <v>4207785</v>
      </c>
      <c r="I130" s="71">
        <v>22512824</v>
      </c>
      <c r="J130" s="71">
        <v>0</v>
      </c>
      <c r="K130" s="71">
        <v>9270319</v>
      </c>
      <c r="L130" s="48"/>
      <c r="M130" s="48"/>
    </row>
    <row r="131" spans="1:13" s="1" customFormat="1" ht="10.5" customHeight="1" x14ac:dyDescent="0.2">
      <c r="A131" s="24">
        <v>117</v>
      </c>
      <c r="B131" s="25" t="s">
        <v>199</v>
      </c>
      <c r="C131" s="10" t="s">
        <v>200</v>
      </c>
      <c r="D131" s="70">
        <f t="shared" si="6"/>
        <v>250728498</v>
      </c>
      <c r="E131" s="71">
        <v>126286550</v>
      </c>
      <c r="F131" s="71">
        <v>72839468</v>
      </c>
      <c r="G131" s="71">
        <v>1805460</v>
      </c>
      <c r="H131" s="71">
        <v>17159128</v>
      </c>
      <c r="I131" s="71">
        <v>32637892</v>
      </c>
      <c r="J131" s="71">
        <v>0</v>
      </c>
      <c r="K131" s="71">
        <v>0</v>
      </c>
      <c r="L131" s="48"/>
      <c r="M131" s="48"/>
    </row>
    <row r="132" spans="1:13" s="1" customFormat="1" ht="12.75" x14ac:dyDescent="0.2">
      <c r="A132" s="24">
        <v>118</v>
      </c>
      <c r="B132" s="25" t="s">
        <v>201</v>
      </c>
      <c r="C132" s="10" t="s">
        <v>42</v>
      </c>
      <c r="D132" s="70">
        <f t="shared" si="6"/>
        <v>26551761</v>
      </c>
      <c r="E132" s="71">
        <v>19032705</v>
      </c>
      <c r="F132" s="71">
        <v>0</v>
      </c>
      <c r="G132" s="71">
        <v>7519056</v>
      </c>
      <c r="H132" s="71">
        <v>0</v>
      </c>
      <c r="I132" s="71">
        <v>0</v>
      </c>
      <c r="J132" s="71">
        <v>0</v>
      </c>
      <c r="K132" s="71">
        <v>0</v>
      </c>
      <c r="L132" s="48"/>
      <c r="M132" s="48"/>
    </row>
    <row r="133" spans="1:13" s="1" customFormat="1" ht="12.75" x14ac:dyDescent="0.2">
      <c r="A133" s="24">
        <v>119</v>
      </c>
      <c r="B133" s="11" t="s">
        <v>202</v>
      </c>
      <c r="C133" s="10" t="s">
        <v>48</v>
      </c>
      <c r="D133" s="70">
        <f t="shared" si="6"/>
        <v>24230007</v>
      </c>
      <c r="E133" s="71">
        <v>8166943</v>
      </c>
      <c r="F133" s="71">
        <v>8982975</v>
      </c>
      <c r="G133" s="71">
        <v>2080492</v>
      </c>
      <c r="H133" s="71">
        <v>4999597</v>
      </c>
      <c r="I133" s="71">
        <v>0</v>
      </c>
      <c r="J133" s="71">
        <v>0</v>
      </c>
      <c r="K133" s="71">
        <v>0</v>
      </c>
      <c r="L133" s="48"/>
      <c r="M133" s="48"/>
    </row>
    <row r="134" spans="1:13" s="1" customFormat="1" ht="12.75" x14ac:dyDescent="0.2">
      <c r="A134" s="24">
        <v>120</v>
      </c>
      <c r="B134" s="11" t="s">
        <v>203</v>
      </c>
      <c r="C134" s="10" t="s">
        <v>237</v>
      </c>
      <c r="D134" s="70">
        <f t="shared" si="6"/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48"/>
      <c r="M134" s="48"/>
    </row>
    <row r="135" spans="1:13" s="1" customFormat="1" ht="12.75" x14ac:dyDescent="0.2">
      <c r="A135" s="24">
        <v>121</v>
      </c>
      <c r="B135" s="11" t="s">
        <v>204</v>
      </c>
      <c r="C135" s="10" t="s">
        <v>50</v>
      </c>
      <c r="D135" s="70">
        <f t="shared" si="6"/>
        <v>11351130</v>
      </c>
      <c r="E135" s="71">
        <v>0</v>
      </c>
      <c r="F135" s="71">
        <v>10929856</v>
      </c>
      <c r="G135" s="71">
        <v>421274</v>
      </c>
      <c r="H135" s="71">
        <v>0</v>
      </c>
      <c r="I135" s="71">
        <v>0</v>
      </c>
      <c r="J135" s="71">
        <v>0</v>
      </c>
      <c r="K135" s="71">
        <v>0</v>
      </c>
      <c r="L135" s="48"/>
      <c r="M135" s="48"/>
    </row>
    <row r="136" spans="1:13" s="1" customFormat="1" ht="12.75" x14ac:dyDescent="0.2">
      <c r="A136" s="24">
        <v>122</v>
      </c>
      <c r="B136" s="25" t="s">
        <v>205</v>
      </c>
      <c r="C136" s="10" t="s">
        <v>49</v>
      </c>
      <c r="D136" s="70">
        <f t="shared" si="6"/>
        <v>61850285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43917047</v>
      </c>
      <c r="K136" s="71">
        <v>17933238</v>
      </c>
      <c r="L136" s="48"/>
      <c r="M136" s="48"/>
    </row>
    <row r="137" spans="1:13" s="1" customFormat="1" ht="12.75" x14ac:dyDescent="0.2">
      <c r="A137" s="24">
        <v>123</v>
      </c>
      <c r="B137" s="25" t="s">
        <v>206</v>
      </c>
      <c r="C137" s="10" t="s">
        <v>207</v>
      </c>
      <c r="D137" s="70">
        <f t="shared" si="6"/>
        <v>0</v>
      </c>
      <c r="E137" s="71">
        <v>0</v>
      </c>
      <c r="F137" s="71">
        <v>0</v>
      </c>
      <c r="G137" s="71">
        <v>0</v>
      </c>
      <c r="H137" s="71">
        <v>0</v>
      </c>
      <c r="I137" s="71">
        <v>0</v>
      </c>
      <c r="J137" s="71">
        <v>0</v>
      </c>
      <c r="K137" s="71">
        <v>0</v>
      </c>
      <c r="L137" s="48"/>
      <c r="M137" s="48"/>
    </row>
    <row r="138" spans="1:13" s="1" customFormat="1" ht="12.75" x14ac:dyDescent="0.2">
      <c r="A138" s="24">
        <v>124</v>
      </c>
      <c r="B138" s="25" t="s">
        <v>208</v>
      </c>
      <c r="C138" s="10" t="s">
        <v>43</v>
      </c>
      <c r="D138" s="70">
        <f t="shared" si="6"/>
        <v>12513515</v>
      </c>
      <c r="E138" s="71">
        <v>9593424</v>
      </c>
      <c r="F138" s="71">
        <v>0</v>
      </c>
      <c r="G138" s="71">
        <v>1265929</v>
      </c>
      <c r="H138" s="71">
        <v>1654162</v>
      </c>
      <c r="I138" s="71">
        <v>0</v>
      </c>
      <c r="J138" s="71">
        <v>0</v>
      </c>
      <c r="K138" s="71">
        <v>0</v>
      </c>
      <c r="L138" s="48"/>
      <c r="M138" s="48"/>
    </row>
    <row r="139" spans="1:13" s="1" customFormat="1" ht="12.75" x14ac:dyDescent="0.2">
      <c r="A139" s="24">
        <v>125</v>
      </c>
      <c r="B139" s="11" t="s">
        <v>209</v>
      </c>
      <c r="C139" s="10" t="s">
        <v>236</v>
      </c>
      <c r="D139" s="70">
        <f t="shared" si="6"/>
        <v>78407930</v>
      </c>
      <c r="E139" s="71">
        <v>25216370</v>
      </c>
      <c r="F139" s="71">
        <v>39800125</v>
      </c>
      <c r="G139" s="71">
        <v>4159636</v>
      </c>
      <c r="H139" s="71">
        <v>2216851</v>
      </c>
      <c r="I139" s="71">
        <v>0</v>
      </c>
      <c r="J139" s="71">
        <v>0</v>
      </c>
      <c r="K139" s="71">
        <v>7014948</v>
      </c>
      <c r="L139" s="48"/>
      <c r="M139" s="48"/>
    </row>
    <row r="140" spans="1:13" s="1" customFormat="1" ht="12.75" x14ac:dyDescent="0.2">
      <c r="A140" s="24">
        <v>126</v>
      </c>
      <c r="B140" s="13" t="s">
        <v>210</v>
      </c>
      <c r="C140" s="10" t="s">
        <v>211</v>
      </c>
      <c r="D140" s="70">
        <f t="shared" si="6"/>
        <v>34503039</v>
      </c>
      <c r="E140" s="71">
        <v>9913814</v>
      </c>
      <c r="F140" s="71">
        <v>3350554</v>
      </c>
      <c r="G140" s="71">
        <v>4979357</v>
      </c>
      <c r="H140" s="71">
        <v>3705685</v>
      </c>
      <c r="I140" s="71">
        <v>12553629</v>
      </c>
      <c r="J140" s="71">
        <v>0</v>
      </c>
      <c r="K140" s="71">
        <v>0</v>
      </c>
      <c r="L140" s="48"/>
      <c r="M140" s="48"/>
    </row>
    <row r="141" spans="1:13" s="1" customFormat="1" ht="12.75" x14ac:dyDescent="0.2">
      <c r="A141" s="24">
        <v>127</v>
      </c>
      <c r="B141" s="25" t="s">
        <v>212</v>
      </c>
      <c r="C141" s="10" t="s">
        <v>213</v>
      </c>
      <c r="D141" s="70">
        <f t="shared" si="6"/>
        <v>30774210</v>
      </c>
      <c r="E141" s="71">
        <v>16219217</v>
      </c>
      <c r="F141" s="71">
        <v>0</v>
      </c>
      <c r="G141" s="71">
        <v>0</v>
      </c>
      <c r="H141" s="71">
        <v>0</v>
      </c>
      <c r="I141" s="71">
        <v>0</v>
      </c>
      <c r="J141" s="71">
        <v>0</v>
      </c>
      <c r="K141" s="71">
        <v>14554993</v>
      </c>
      <c r="L141" s="48"/>
      <c r="M141" s="48"/>
    </row>
    <row r="142" spans="1:13" s="1" customFormat="1" ht="12.75" x14ac:dyDescent="0.2">
      <c r="A142" s="24">
        <v>128</v>
      </c>
      <c r="B142" s="11" t="s">
        <v>214</v>
      </c>
      <c r="C142" s="10" t="s">
        <v>215</v>
      </c>
      <c r="D142" s="70">
        <f t="shared" ref="D142:D147" si="7">SUM(E142:K142)</f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48"/>
      <c r="M142" s="48"/>
    </row>
    <row r="143" spans="1:13" s="1" customFormat="1" ht="12.75" x14ac:dyDescent="0.2">
      <c r="A143" s="24">
        <v>129</v>
      </c>
      <c r="B143" s="19" t="s">
        <v>216</v>
      </c>
      <c r="C143" s="12" t="s">
        <v>217</v>
      </c>
      <c r="D143" s="70">
        <f t="shared" si="7"/>
        <v>0</v>
      </c>
      <c r="E143" s="71">
        <v>0</v>
      </c>
      <c r="F143" s="71">
        <v>0</v>
      </c>
      <c r="G143" s="71">
        <v>0</v>
      </c>
      <c r="H143" s="71">
        <v>0</v>
      </c>
      <c r="I143" s="71">
        <v>0</v>
      </c>
      <c r="J143" s="71">
        <v>0</v>
      </c>
      <c r="K143" s="71">
        <v>0</v>
      </c>
      <c r="L143" s="48"/>
      <c r="M143" s="48"/>
    </row>
    <row r="144" spans="1:13" s="1" customFormat="1" ht="12.75" x14ac:dyDescent="0.2">
      <c r="A144" s="24">
        <v>130</v>
      </c>
      <c r="B144" s="35" t="s">
        <v>261</v>
      </c>
      <c r="C144" s="36" t="s">
        <v>262</v>
      </c>
      <c r="D144" s="70">
        <f t="shared" si="7"/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48"/>
      <c r="M144" s="48"/>
    </row>
    <row r="145" spans="1:47" s="1" customFormat="1" ht="12.75" x14ac:dyDescent="0.2">
      <c r="A145" s="24">
        <v>131</v>
      </c>
      <c r="B145" s="37" t="s">
        <v>263</v>
      </c>
      <c r="C145" s="38" t="s">
        <v>264</v>
      </c>
      <c r="D145" s="70">
        <f t="shared" si="7"/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48"/>
      <c r="M145" s="48"/>
    </row>
    <row r="146" spans="1:47" s="1" customFormat="1" ht="12.75" x14ac:dyDescent="0.2">
      <c r="A146" s="24">
        <v>132</v>
      </c>
      <c r="B146" s="39" t="s">
        <v>265</v>
      </c>
      <c r="C146" s="40" t="s">
        <v>266</v>
      </c>
      <c r="D146" s="70">
        <f t="shared" si="7"/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48"/>
      <c r="M146" s="48"/>
    </row>
    <row r="147" spans="1:47" s="1" customFormat="1" ht="12.75" x14ac:dyDescent="0.2">
      <c r="A147" s="24">
        <v>133</v>
      </c>
      <c r="B147" s="24" t="s">
        <v>271</v>
      </c>
      <c r="C147" s="41" t="s">
        <v>272</v>
      </c>
      <c r="D147" s="70">
        <f t="shared" si="7"/>
        <v>0</v>
      </c>
      <c r="E147" s="71">
        <v>0</v>
      </c>
      <c r="F147" s="71">
        <v>0</v>
      </c>
      <c r="G147" s="71">
        <v>0</v>
      </c>
      <c r="H147" s="71">
        <v>0</v>
      </c>
      <c r="I147" s="71">
        <v>0</v>
      </c>
      <c r="J147" s="71">
        <v>0</v>
      </c>
      <c r="K147" s="71">
        <v>0</v>
      </c>
      <c r="L147" s="48"/>
      <c r="M147" s="48"/>
    </row>
    <row r="148" spans="1:47" s="1" customFormat="1" ht="12.75" x14ac:dyDescent="0.2">
      <c r="A148" s="24">
        <v>134</v>
      </c>
      <c r="B148" s="88" t="s">
        <v>362</v>
      </c>
      <c r="C148" s="41" t="s">
        <v>361</v>
      </c>
      <c r="D148" s="90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48"/>
      <c r="M148" s="48"/>
    </row>
    <row r="149" spans="1:47" s="1" customFormat="1" ht="12.75" x14ac:dyDescent="0.2">
      <c r="A149" s="24">
        <v>135</v>
      </c>
      <c r="B149" s="88" t="s">
        <v>389</v>
      </c>
      <c r="C149" s="41" t="s">
        <v>383</v>
      </c>
      <c r="D149" s="90">
        <v>0</v>
      </c>
      <c r="E149" s="71">
        <v>0</v>
      </c>
      <c r="F149" s="71">
        <v>0</v>
      </c>
      <c r="G149" s="71">
        <v>0</v>
      </c>
      <c r="H149" s="71">
        <v>0</v>
      </c>
      <c r="I149" s="71">
        <v>0</v>
      </c>
      <c r="J149" s="71">
        <v>0</v>
      </c>
      <c r="K149" s="71">
        <v>0</v>
      </c>
      <c r="L149" s="48"/>
      <c r="M149" s="48"/>
    </row>
    <row r="150" spans="1:47" s="1" customFormat="1" ht="12.75" x14ac:dyDescent="0.2">
      <c r="A150" s="24">
        <v>136</v>
      </c>
      <c r="B150" s="88" t="s">
        <v>407</v>
      </c>
      <c r="C150" s="41" t="s">
        <v>406</v>
      </c>
      <c r="D150" s="90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</row>
    <row r="151" spans="1:47" s="4" customFormat="1" x14ac:dyDescent="0.2">
      <c r="A151" s="6"/>
      <c r="B151" s="6"/>
      <c r="C151" s="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</row>
    <row r="152" spans="1:47" s="4" customFormat="1" x14ac:dyDescent="0.2">
      <c r="A152" s="6"/>
      <c r="B152" s="6"/>
      <c r="C152" s="7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</row>
    <row r="153" spans="1:47" s="4" customFormat="1" x14ac:dyDescent="0.2">
      <c r="A153" s="6"/>
      <c r="B153" s="6"/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</row>
    <row r="154" spans="1:47" x14ac:dyDescent="0.2">
      <c r="D154" s="4"/>
    </row>
    <row r="155" spans="1:47" s="4" customFormat="1" x14ac:dyDescent="0.2">
      <c r="A155" s="6"/>
      <c r="B155" s="6"/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</row>
    <row r="156" spans="1:47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</row>
  </sheetData>
  <mergeCells count="17">
    <mergeCell ref="A2:K2"/>
    <mergeCell ref="A8:C8"/>
    <mergeCell ref="A11:C11"/>
    <mergeCell ref="A90:A93"/>
    <mergeCell ref="B90:B93"/>
    <mergeCell ref="E4:K4"/>
    <mergeCell ref="D4:D7"/>
    <mergeCell ref="F5:F7"/>
    <mergeCell ref="G5:G7"/>
    <mergeCell ref="H5:H7"/>
    <mergeCell ref="A4:A7"/>
    <mergeCell ref="B4:B7"/>
    <mergeCell ref="C4:C7"/>
    <mergeCell ref="E5:E7"/>
    <mergeCell ref="I5:I7"/>
    <mergeCell ref="J5:J7"/>
    <mergeCell ref="K5:K7"/>
  </mergeCells>
  <pageMargins left="0" right="0" top="0" bottom="0" header="0" footer="0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BH154"/>
  <sheetViews>
    <sheetView topLeftCell="A37" zoomScale="98" zoomScaleNormal="98" workbookViewId="0">
      <selection activeCell="C68" sqref="C6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10" width="13.5703125" style="8" customWidth="1"/>
    <col min="11" max="11" width="18" style="8" customWidth="1"/>
    <col min="12" max="12" width="30.28515625" style="8" customWidth="1"/>
    <col min="13" max="16384" width="9.140625" style="8"/>
  </cols>
  <sheetData>
    <row r="2" spans="1:12" ht="21.75" customHeight="1" x14ac:dyDescent="0.2">
      <c r="A2" s="211" t="s">
        <v>391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x14ac:dyDescent="0.2">
      <c r="C3" s="9"/>
      <c r="L3" s="8" t="s">
        <v>291</v>
      </c>
    </row>
    <row r="4" spans="1:12" s="2" customFormat="1" ht="15.75" customHeight="1" x14ac:dyDescent="0.2">
      <c r="A4" s="201" t="s">
        <v>46</v>
      </c>
      <c r="B4" s="201" t="s">
        <v>58</v>
      </c>
      <c r="C4" s="202" t="s">
        <v>47</v>
      </c>
      <c r="D4" s="251" t="s">
        <v>239</v>
      </c>
      <c r="E4" s="241" t="s">
        <v>288</v>
      </c>
      <c r="F4" s="241"/>
      <c r="G4" s="241"/>
      <c r="H4" s="241"/>
      <c r="I4" s="241"/>
      <c r="J4" s="241"/>
      <c r="K4" s="241"/>
      <c r="L4" s="241"/>
    </row>
    <row r="5" spans="1:12" ht="25.5" customHeight="1" x14ac:dyDescent="0.2">
      <c r="A5" s="201"/>
      <c r="B5" s="201"/>
      <c r="C5" s="202"/>
      <c r="D5" s="252"/>
      <c r="E5" s="241" t="s">
        <v>337</v>
      </c>
      <c r="F5" s="241" t="s">
        <v>338</v>
      </c>
      <c r="G5" s="241" t="s">
        <v>339</v>
      </c>
      <c r="H5" s="241" t="s">
        <v>340</v>
      </c>
      <c r="I5" s="241" t="s">
        <v>363</v>
      </c>
      <c r="J5" s="201" t="s">
        <v>356</v>
      </c>
      <c r="K5" s="201"/>
      <c r="L5" s="201"/>
    </row>
    <row r="6" spans="1:12" ht="14.25" customHeight="1" x14ac:dyDescent="0.2">
      <c r="A6" s="201"/>
      <c r="B6" s="201"/>
      <c r="C6" s="202"/>
      <c r="D6" s="252"/>
      <c r="E6" s="241"/>
      <c r="F6" s="241"/>
      <c r="G6" s="241"/>
      <c r="H6" s="241"/>
      <c r="I6" s="241"/>
      <c r="J6" s="237" t="s">
        <v>375</v>
      </c>
      <c r="K6" s="249" t="s">
        <v>287</v>
      </c>
      <c r="L6" s="250"/>
    </row>
    <row r="7" spans="1:12" ht="87.75" customHeight="1" x14ac:dyDescent="0.2">
      <c r="A7" s="201"/>
      <c r="B7" s="201"/>
      <c r="C7" s="202"/>
      <c r="D7" s="253"/>
      <c r="E7" s="241"/>
      <c r="F7" s="241"/>
      <c r="G7" s="241"/>
      <c r="H7" s="241"/>
      <c r="I7" s="241"/>
      <c r="J7" s="239"/>
      <c r="K7" s="115" t="s">
        <v>358</v>
      </c>
      <c r="L7" s="115" t="s">
        <v>357</v>
      </c>
    </row>
    <row r="8" spans="1:12" s="2" customFormat="1" x14ac:dyDescent="0.2">
      <c r="A8" s="172" t="s">
        <v>234</v>
      </c>
      <c r="B8" s="172"/>
      <c r="C8" s="172"/>
      <c r="D8" s="44">
        <f>D11+D10+D9</f>
        <v>693988564</v>
      </c>
      <c r="E8" s="44">
        <f t="shared" ref="E8:L8" si="0">E11+E10+E9</f>
        <v>27020080</v>
      </c>
      <c r="F8" s="44">
        <f t="shared" si="0"/>
        <v>124000</v>
      </c>
      <c r="G8" s="44">
        <f t="shared" si="0"/>
        <v>434076953</v>
      </c>
      <c r="H8" s="44">
        <f t="shared" si="0"/>
        <v>41591376</v>
      </c>
      <c r="I8" s="44">
        <f t="shared" si="0"/>
        <v>1796300</v>
      </c>
      <c r="J8" s="44">
        <f t="shared" si="0"/>
        <v>189379855</v>
      </c>
      <c r="K8" s="44">
        <f t="shared" si="0"/>
        <v>73600932</v>
      </c>
      <c r="L8" s="44">
        <f t="shared" si="0"/>
        <v>115778923</v>
      </c>
    </row>
    <row r="9" spans="1:12" s="3" customFormat="1" ht="11.25" customHeight="1" x14ac:dyDescent="0.2">
      <c r="A9" s="5"/>
      <c r="B9" s="5"/>
      <c r="C9" s="260" t="s">
        <v>56</v>
      </c>
      <c r="D9" s="43">
        <f>SUM(E9:J9)</f>
        <v>0</v>
      </c>
      <c r="E9" s="114"/>
      <c r="F9" s="114"/>
      <c r="G9" s="114"/>
      <c r="H9" s="114"/>
      <c r="I9" s="114"/>
      <c r="J9" s="69">
        <f>K9+L9</f>
        <v>0</v>
      </c>
      <c r="K9" s="114"/>
      <c r="L9" s="114"/>
    </row>
    <row r="10" spans="1:12" s="3" customFormat="1" ht="18" customHeight="1" x14ac:dyDescent="0.2">
      <c r="A10" s="5"/>
      <c r="B10" s="5"/>
      <c r="C10" s="260" t="s">
        <v>299</v>
      </c>
      <c r="D10" s="43">
        <f t="shared" ref="D10:D69" si="1">SUM(E10:J10)</f>
        <v>0</v>
      </c>
      <c r="E10" s="114"/>
      <c r="F10" s="114"/>
      <c r="G10" s="114"/>
      <c r="H10" s="114"/>
      <c r="I10" s="114"/>
      <c r="J10" s="69">
        <f t="shared" ref="J10:J69" si="2">K10+L10</f>
        <v>0</v>
      </c>
      <c r="K10" s="114"/>
      <c r="L10" s="114"/>
    </row>
    <row r="11" spans="1:12" s="2" customFormat="1" x14ac:dyDescent="0.2">
      <c r="A11" s="172" t="s">
        <v>233</v>
      </c>
      <c r="B11" s="172"/>
      <c r="C11" s="172"/>
      <c r="D11" s="44">
        <f t="shared" ref="D11:L11" si="3">SUM(D12:D148)-D90</f>
        <v>693988564</v>
      </c>
      <c r="E11" s="83">
        <f t="shared" si="3"/>
        <v>27020080</v>
      </c>
      <c r="F11" s="83">
        <f t="shared" si="3"/>
        <v>124000</v>
      </c>
      <c r="G11" s="83">
        <f t="shared" si="3"/>
        <v>434076953</v>
      </c>
      <c r="H11" s="83">
        <f t="shared" si="3"/>
        <v>41591376</v>
      </c>
      <c r="I11" s="83">
        <f t="shared" si="3"/>
        <v>1796300</v>
      </c>
      <c r="J11" s="83">
        <f t="shared" si="3"/>
        <v>189379855</v>
      </c>
      <c r="K11" s="83">
        <f t="shared" si="3"/>
        <v>73600932</v>
      </c>
      <c r="L11" s="83">
        <f t="shared" si="3"/>
        <v>115778923</v>
      </c>
    </row>
    <row r="12" spans="1:12" s="1" customFormat="1" ht="12" customHeight="1" x14ac:dyDescent="0.2">
      <c r="A12" s="24">
        <v>1</v>
      </c>
      <c r="B12" s="11" t="s">
        <v>59</v>
      </c>
      <c r="C12" s="10" t="s">
        <v>44</v>
      </c>
      <c r="D12" s="43">
        <f t="shared" si="1"/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69">
        <f t="shared" si="2"/>
        <v>0</v>
      </c>
      <c r="K12" s="57">
        <v>0</v>
      </c>
      <c r="L12" s="57">
        <v>0</v>
      </c>
    </row>
    <row r="13" spans="1:12" s="1" customFormat="1" x14ac:dyDescent="0.2">
      <c r="A13" s="24">
        <v>2</v>
      </c>
      <c r="B13" s="13" t="s">
        <v>60</v>
      </c>
      <c r="C13" s="10" t="s">
        <v>218</v>
      </c>
      <c r="D13" s="43">
        <f t="shared" si="1"/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69">
        <f t="shared" si="2"/>
        <v>0</v>
      </c>
      <c r="K13" s="57">
        <v>0</v>
      </c>
      <c r="L13" s="57">
        <v>0</v>
      </c>
    </row>
    <row r="14" spans="1:12" s="21" customFormat="1" x14ac:dyDescent="0.2">
      <c r="A14" s="24">
        <v>3</v>
      </c>
      <c r="B14" s="26" t="s">
        <v>61</v>
      </c>
      <c r="C14" s="20" t="s">
        <v>5</v>
      </c>
      <c r="D14" s="43">
        <f t="shared" si="1"/>
        <v>1103250</v>
      </c>
      <c r="E14" s="57">
        <v>0</v>
      </c>
      <c r="F14" s="57">
        <v>0</v>
      </c>
      <c r="G14" s="57">
        <v>0</v>
      </c>
      <c r="H14" s="57">
        <v>1103250</v>
      </c>
      <c r="I14" s="57">
        <v>0</v>
      </c>
      <c r="J14" s="69">
        <f t="shared" si="2"/>
        <v>0</v>
      </c>
      <c r="K14" s="57">
        <v>0</v>
      </c>
      <c r="L14" s="57">
        <v>0</v>
      </c>
    </row>
    <row r="15" spans="1:12" s="1" customFormat="1" ht="14.25" customHeight="1" x14ac:dyDescent="0.2">
      <c r="A15" s="24">
        <v>4</v>
      </c>
      <c r="B15" s="11" t="s">
        <v>62</v>
      </c>
      <c r="C15" s="10" t="s">
        <v>219</v>
      </c>
      <c r="D15" s="43">
        <f t="shared" si="1"/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69">
        <f t="shared" si="2"/>
        <v>0</v>
      </c>
      <c r="K15" s="57">
        <v>0</v>
      </c>
      <c r="L15" s="57">
        <v>0</v>
      </c>
    </row>
    <row r="16" spans="1:12" s="1" customFormat="1" x14ac:dyDescent="0.2">
      <c r="A16" s="24">
        <v>5</v>
      </c>
      <c r="B16" s="11" t="s">
        <v>63</v>
      </c>
      <c r="C16" s="10" t="s">
        <v>8</v>
      </c>
      <c r="D16" s="43">
        <f t="shared" si="1"/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69">
        <f t="shared" si="2"/>
        <v>0</v>
      </c>
      <c r="K16" s="57">
        <v>0</v>
      </c>
      <c r="L16" s="57">
        <v>0</v>
      </c>
    </row>
    <row r="17" spans="1:12" s="21" customFormat="1" x14ac:dyDescent="0.2">
      <c r="A17" s="24">
        <v>6</v>
      </c>
      <c r="B17" s="26" t="s">
        <v>64</v>
      </c>
      <c r="C17" s="20" t="s">
        <v>65</v>
      </c>
      <c r="D17" s="43">
        <f t="shared" si="1"/>
        <v>15585216</v>
      </c>
      <c r="E17" s="57">
        <v>0</v>
      </c>
      <c r="F17" s="57">
        <v>0</v>
      </c>
      <c r="G17" s="57">
        <v>0</v>
      </c>
      <c r="H17" s="57">
        <v>2655975</v>
      </c>
      <c r="I17" s="57">
        <v>0</v>
      </c>
      <c r="J17" s="69">
        <f t="shared" si="2"/>
        <v>12929241</v>
      </c>
      <c r="K17" s="57">
        <v>5024844</v>
      </c>
      <c r="L17" s="57">
        <v>7904397</v>
      </c>
    </row>
    <row r="18" spans="1:12" s="1" customFormat="1" x14ac:dyDescent="0.2">
      <c r="A18" s="24">
        <v>7</v>
      </c>
      <c r="B18" s="11" t="s">
        <v>66</v>
      </c>
      <c r="C18" s="10" t="s">
        <v>220</v>
      </c>
      <c r="D18" s="43">
        <f t="shared" si="1"/>
        <v>5352630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69">
        <f t="shared" si="2"/>
        <v>5352630</v>
      </c>
      <c r="K18" s="57">
        <v>2080256</v>
      </c>
      <c r="L18" s="57">
        <v>3272374</v>
      </c>
    </row>
    <row r="19" spans="1:12" s="1" customFormat="1" x14ac:dyDescent="0.2">
      <c r="A19" s="24">
        <v>8</v>
      </c>
      <c r="B19" s="25" t="s">
        <v>67</v>
      </c>
      <c r="C19" s="10" t="s">
        <v>17</v>
      </c>
      <c r="D19" s="43">
        <f t="shared" si="1"/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69">
        <f t="shared" si="2"/>
        <v>0</v>
      </c>
      <c r="K19" s="57">
        <v>0</v>
      </c>
      <c r="L19" s="57">
        <v>0</v>
      </c>
    </row>
    <row r="20" spans="1:12" s="1" customFormat="1" x14ac:dyDescent="0.2">
      <c r="A20" s="24">
        <v>9</v>
      </c>
      <c r="B20" s="25" t="s">
        <v>68</v>
      </c>
      <c r="C20" s="10" t="s">
        <v>6</v>
      </c>
      <c r="D20" s="43">
        <f t="shared" si="1"/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69">
        <f t="shared" si="2"/>
        <v>0</v>
      </c>
      <c r="K20" s="57">
        <v>0</v>
      </c>
      <c r="L20" s="57">
        <v>0</v>
      </c>
    </row>
    <row r="21" spans="1:12" s="1" customFormat="1" x14ac:dyDescent="0.2">
      <c r="A21" s="24">
        <v>10</v>
      </c>
      <c r="B21" s="25" t="s">
        <v>69</v>
      </c>
      <c r="C21" s="10" t="s">
        <v>18</v>
      </c>
      <c r="D21" s="43">
        <f t="shared" si="1"/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69">
        <f t="shared" si="2"/>
        <v>0</v>
      </c>
      <c r="K21" s="57">
        <v>0</v>
      </c>
      <c r="L21" s="57">
        <v>0</v>
      </c>
    </row>
    <row r="22" spans="1:12" s="1" customFormat="1" x14ac:dyDescent="0.2">
      <c r="A22" s="24">
        <v>11</v>
      </c>
      <c r="B22" s="25" t="s">
        <v>70</v>
      </c>
      <c r="C22" s="10" t="s">
        <v>7</v>
      </c>
      <c r="D22" s="43">
        <f t="shared" si="1"/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69">
        <f t="shared" si="2"/>
        <v>0</v>
      </c>
      <c r="K22" s="57">
        <v>0</v>
      </c>
      <c r="L22" s="57">
        <v>0</v>
      </c>
    </row>
    <row r="23" spans="1:12" s="1" customFormat="1" x14ac:dyDescent="0.2">
      <c r="A23" s="24">
        <v>12</v>
      </c>
      <c r="B23" s="25" t="s">
        <v>71</v>
      </c>
      <c r="C23" s="10" t="s">
        <v>19</v>
      </c>
      <c r="D23" s="43">
        <f t="shared" si="1"/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69">
        <f t="shared" si="2"/>
        <v>0</v>
      </c>
      <c r="K23" s="57">
        <v>0</v>
      </c>
      <c r="L23" s="57">
        <v>0</v>
      </c>
    </row>
    <row r="24" spans="1:12" s="1" customFormat="1" x14ac:dyDescent="0.2">
      <c r="A24" s="24">
        <v>13</v>
      </c>
      <c r="B24" s="25" t="s">
        <v>240</v>
      </c>
      <c r="C24" s="10" t="s">
        <v>241</v>
      </c>
      <c r="D24" s="43">
        <f t="shared" si="1"/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69">
        <f t="shared" si="2"/>
        <v>0</v>
      </c>
      <c r="K24" s="57">
        <v>0</v>
      </c>
      <c r="L24" s="57">
        <v>0</v>
      </c>
    </row>
    <row r="25" spans="1:12" s="1" customFormat="1" x14ac:dyDescent="0.2">
      <c r="A25" s="24">
        <v>14</v>
      </c>
      <c r="B25" s="25" t="s">
        <v>72</v>
      </c>
      <c r="C25" s="10" t="s">
        <v>22</v>
      </c>
      <c r="D25" s="43">
        <f t="shared" si="1"/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69">
        <f t="shared" si="2"/>
        <v>0</v>
      </c>
      <c r="K25" s="57">
        <v>0</v>
      </c>
      <c r="L25" s="57">
        <v>0</v>
      </c>
    </row>
    <row r="26" spans="1:12" s="1" customFormat="1" x14ac:dyDescent="0.2">
      <c r="A26" s="24">
        <v>15</v>
      </c>
      <c r="B26" s="25" t="s">
        <v>73</v>
      </c>
      <c r="C26" s="10" t="s">
        <v>10</v>
      </c>
      <c r="D26" s="43">
        <f t="shared" si="1"/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69">
        <f t="shared" si="2"/>
        <v>0</v>
      </c>
      <c r="K26" s="57">
        <v>0</v>
      </c>
      <c r="L26" s="57">
        <v>0</v>
      </c>
    </row>
    <row r="27" spans="1:12" s="1" customFormat="1" x14ac:dyDescent="0.2">
      <c r="A27" s="24">
        <v>16</v>
      </c>
      <c r="B27" s="25" t="s">
        <v>74</v>
      </c>
      <c r="C27" s="10" t="s">
        <v>221</v>
      </c>
      <c r="D27" s="43">
        <f t="shared" si="1"/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69">
        <f t="shared" si="2"/>
        <v>0</v>
      </c>
      <c r="K27" s="57">
        <v>0</v>
      </c>
      <c r="L27" s="57">
        <v>0</v>
      </c>
    </row>
    <row r="28" spans="1:12" s="21" customFormat="1" x14ac:dyDescent="0.2">
      <c r="A28" s="24">
        <v>17</v>
      </c>
      <c r="B28" s="26" t="s">
        <v>75</v>
      </c>
      <c r="C28" s="20" t="s">
        <v>9</v>
      </c>
      <c r="D28" s="43">
        <f t="shared" si="1"/>
        <v>13355795</v>
      </c>
      <c r="E28" s="57">
        <v>0</v>
      </c>
      <c r="F28" s="57">
        <v>0</v>
      </c>
      <c r="G28" s="57">
        <v>0</v>
      </c>
      <c r="H28" s="57">
        <v>2072550</v>
      </c>
      <c r="I28" s="57">
        <v>0</v>
      </c>
      <c r="J28" s="69">
        <f t="shared" si="2"/>
        <v>11283245</v>
      </c>
      <c r="K28" s="57">
        <v>4385141</v>
      </c>
      <c r="L28" s="57">
        <v>6898104</v>
      </c>
    </row>
    <row r="29" spans="1:12" s="1" customFormat="1" x14ac:dyDescent="0.2">
      <c r="A29" s="24">
        <v>18</v>
      </c>
      <c r="B29" s="11" t="s">
        <v>76</v>
      </c>
      <c r="C29" s="10" t="s">
        <v>11</v>
      </c>
      <c r="D29" s="43">
        <f t="shared" si="1"/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69">
        <f t="shared" si="2"/>
        <v>0</v>
      </c>
      <c r="K29" s="57">
        <v>0</v>
      </c>
      <c r="L29" s="57">
        <v>0</v>
      </c>
    </row>
    <row r="30" spans="1:12" s="1" customFormat="1" x14ac:dyDescent="0.2">
      <c r="A30" s="24">
        <v>19</v>
      </c>
      <c r="B30" s="11" t="s">
        <v>77</v>
      </c>
      <c r="C30" s="10" t="s">
        <v>222</v>
      </c>
      <c r="D30" s="43">
        <f t="shared" si="1"/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69">
        <f t="shared" si="2"/>
        <v>0</v>
      </c>
      <c r="K30" s="57">
        <v>0</v>
      </c>
      <c r="L30" s="57">
        <v>0</v>
      </c>
    </row>
    <row r="31" spans="1:12" x14ac:dyDescent="0.2">
      <c r="A31" s="24">
        <v>20</v>
      </c>
      <c r="B31" s="11" t="s">
        <v>78</v>
      </c>
      <c r="C31" s="10" t="s">
        <v>79</v>
      </c>
      <c r="D31" s="43">
        <f t="shared" si="1"/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69">
        <f t="shared" si="2"/>
        <v>0</v>
      </c>
      <c r="K31" s="57">
        <v>0</v>
      </c>
      <c r="L31" s="57">
        <v>0</v>
      </c>
    </row>
    <row r="32" spans="1:12" s="21" customFormat="1" x14ac:dyDescent="0.2">
      <c r="A32" s="24">
        <v>21</v>
      </c>
      <c r="B32" s="22" t="s">
        <v>80</v>
      </c>
      <c r="C32" s="20" t="s">
        <v>40</v>
      </c>
      <c r="D32" s="43">
        <f t="shared" si="1"/>
        <v>8445712</v>
      </c>
      <c r="E32" s="57">
        <v>0</v>
      </c>
      <c r="F32" s="57">
        <v>0</v>
      </c>
      <c r="G32" s="57">
        <v>0</v>
      </c>
      <c r="H32" s="57">
        <v>1129536</v>
      </c>
      <c r="I32" s="57">
        <v>0</v>
      </c>
      <c r="J32" s="69">
        <f t="shared" si="2"/>
        <v>7316176</v>
      </c>
      <c r="K32" s="57">
        <v>2843372</v>
      </c>
      <c r="L32" s="57">
        <v>4472804</v>
      </c>
    </row>
    <row r="33" spans="1:12" s="21" customFormat="1" x14ac:dyDescent="0.2">
      <c r="A33" s="24">
        <v>22</v>
      </c>
      <c r="B33" s="26" t="s">
        <v>81</v>
      </c>
      <c r="C33" s="20" t="s">
        <v>82</v>
      </c>
      <c r="D33" s="43">
        <f t="shared" si="1"/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69">
        <f t="shared" si="2"/>
        <v>0</v>
      </c>
      <c r="K33" s="57">
        <v>0</v>
      </c>
      <c r="L33" s="57">
        <v>0</v>
      </c>
    </row>
    <row r="34" spans="1:12" s="1" customFormat="1" ht="12" customHeight="1" x14ac:dyDescent="0.2">
      <c r="A34" s="24">
        <v>23</v>
      </c>
      <c r="B34" s="25" t="s">
        <v>83</v>
      </c>
      <c r="C34" s="10" t="s">
        <v>84</v>
      </c>
      <c r="D34" s="43">
        <f t="shared" si="1"/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69">
        <f t="shared" si="2"/>
        <v>0</v>
      </c>
      <c r="K34" s="57">
        <v>0</v>
      </c>
      <c r="L34" s="57">
        <v>0</v>
      </c>
    </row>
    <row r="35" spans="1:12" s="1" customFormat="1" ht="24" x14ac:dyDescent="0.2">
      <c r="A35" s="24">
        <v>24</v>
      </c>
      <c r="B35" s="25" t="s">
        <v>85</v>
      </c>
      <c r="C35" s="10" t="s">
        <v>86</v>
      </c>
      <c r="D35" s="43">
        <f t="shared" si="1"/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69">
        <f t="shared" si="2"/>
        <v>0</v>
      </c>
      <c r="K35" s="57">
        <v>0</v>
      </c>
      <c r="L35" s="57">
        <v>0</v>
      </c>
    </row>
    <row r="36" spans="1:12" s="1" customFormat="1" x14ac:dyDescent="0.2">
      <c r="A36" s="24">
        <v>25</v>
      </c>
      <c r="B36" s="11" t="s">
        <v>87</v>
      </c>
      <c r="C36" s="10" t="s">
        <v>88</v>
      </c>
      <c r="D36" s="43">
        <f t="shared" si="1"/>
        <v>25505081</v>
      </c>
      <c r="E36" s="57">
        <v>0</v>
      </c>
      <c r="F36" s="57">
        <v>0</v>
      </c>
      <c r="G36" s="57">
        <v>0</v>
      </c>
      <c r="H36" s="57">
        <v>5534950</v>
      </c>
      <c r="I36" s="57">
        <v>0</v>
      </c>
      <c r="J36" s="69">
        <f t="shared" si="2"/>
        <v>19970131</v>
      </c>
      <c r="K36" s="57">
        <v>7761228</v>
      </c>
      <c r="L36" s="57">
        <v>12208903</v>
      </c>
    </row>
    <row r="37" spans="1:12" s="1" customFormat="1" ht="15.75" customHeight="1" x14ac:dyDescent="0.2">
      <c r="A37" s="24">
        <v>26</v>
      </c>
      <c r="B37" s="25" t="s">
        <v>89</v>
      </c>
      <c r="C37" s="10" t="s">
        <v>90</v>
      </c>
      <c r="D37" s="43">
        <f t="shared" si="1"/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69">
        <f t="shared" si="2"/>
        <v>0</v>
      </c>
      <c r="K37" s="57">
        <v>0</v>
      </c>
      <c r="L37" s="57">
        <v>0</v>
      </c>
    </row>
    <row r="38" spans="1:12" s="1" customFormat="1" x14ac:dyDescent="0.2">
      <c r="A38" s="24">
        <v>27</v>
      </c>
      <c r="B38" s="13" t="s">
        <v>91</v>
      </c>
      <c r="C38" s="10" t="s">
        <v>92</v>
      </c>
      <c r="D38" s="43">
        <f t="shared" si="1"/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69">
        <f t="shared" si="2"/>
        <v>0</v>
      </c>
      <c r="K38" s="57">
        <v>0</v>
      </c>
      <c r="L38" s="57">
        <v>0</v>
      </c>
    </row>
    <row r="39" spans="1:12" s="21" customFormat="1" x14ac:dyDescent="0.2">
      <c r="A39" s="24">
        <v>28</v>
      </c>
      <c r="B39" s="22" t="s">
        <v>93</v>
      </c>
      <c r="C39" s="42" t="s">
        <v>275</v>
      </c>
      <c r="D39" s="43">
        <f t="shared" si="1"/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69">
        <f t="shared" si="2"/>
        <v>0</v>
      </c>
      <c r="K39" s="57">
        <v>0</v>
      </c>
      <c r="L39" s="57">
        <v>0</v>
      </c>
    </row>
    <row r="40" spans="1:12" s="21" customFormat="1" x14ac:dyDescent="0.2">
      <c r="A40" s="24">
        <v>29</v>
      </c>
      <c r="B40" s="23" t="s">
        <v>94</v>
      </c>
      <c r="C40" s="20" t="s">
        <v>41</v>
      </c>
      <c r="D40" s="43">
        <f t="shared" si="1"/>
        <v>12223181</v>
      </c>
      <c r="E40" s="57">
        <v>0</v>
      </c>
      <c r="F40" s="57">
        <v>0</v>
      </c>
      <c r="G40" s="57">
        <v>0</v>
      </c>
      <c r="H40" s="57">
        <v>1507640</v>
      </c>
      <c r="I40" s="57">
        <v>0</v>
      </c>
      <c r="J40" s="69">
        <f t="shared" si="2"/>
        <v>10715541</v>
      </c>
      <c r="K40" s="57">
        <v>4164507</v>
      </c>
      <c r="L40" s="57">
        <v>6551034</v>
      </c>
    </row>
    <row r="41" spans="1:12" x14ac:dyDescent="0.2">
      <c r="A41" s="24">
        <v>30</v>
      </c>
      <c r="B41" s="11" t="s">
        <v>95</v>
      </c>
      <c r="C41" s="10" t="s">
        <v>39</v>
      </c>
      <c r="D41" s="43">
        <f t="shared" si="1"/>
        <v>8085422</v>
      </c>
      <c r="E41" s="57">
        <v>0</v>
      </c>
      <c r="F41" s="57">
        <v>0</v>
      </c>
      <c r="G41" s="57">
        <v>0</v>
      </c>
      <c r="H41" s="57">
        <v>2237050</v>
      </c>
      <c r="I41" s="57">
        <v>0</v>
      </c>
      <c r="J41" s="69">
        <f t="shared" si="2"/>
        <v>5848372</v>
      </c>
      <c r="K41" s="57">
        <v>2272922</v>
      </c>
      <c r="L41" s="57">
        <v>3575450</v>
      </c>
    </row>
    <row r="42" spans="1:12" s="1" customFormat="1" x14ac:dyDescent="0.2">
      <c r="A42" s="24">
        <v>31</v>
      </c>
      <c r="B42" s="13" t="s">
        <v>96</v>
      </c>
      <c r="C42" s="10" t="s">
        <v>16</v>
      </c>
      <c r="D42" s="43">
        <f t="shared" si="1"/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69">
        <f t="shared" si="2"/>
        <v>0</v>
      </c>
      <c r="K42" s="57">
        <v>0</v>
      </c>
      <c r="L42" s="57">
        <v>0</v>
      </c>
    </row>
    <row r="43" spans="1:12" s="1" customFormat="1" x14ac:dyDescent="0.2">
      <c r="A43" s="24">
        <v>32</v>
      </c>
      <c r="B43" s="25" t="s">
        <v>97</v>
      </c>
      <c r="C43" s="10" t="s">
        <v>21</v>
      </c>
      <c r="D43" s="43">
        <f t="shared" si="1"/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69">
        <f t="shared" si="2"/>
        <v>0</v>
      </c>
      <c r="K43" s="57">
        <v>0</v>
      </c>
      <c r="L43" s="57">
        <v>0</v>
      </c>
    </row>
    <row r="44" spans="1:12" s="1" customFormat="1" x14ac:dyDescent="0.2">
      <c r="A44" s="24">
        <v>33</v>
      </c>
      <c r="B44" s="13" t="s">
        <v>98</v>
      </c>
      <c r="C44" s="10" t="s">
        <v>25</v>
      </c>
      <c r="D44" s="43">
        <f t="shared" si="1"/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69">
        <f t="shared" si="2"/>
        <v>0</v>
      </c>
      <c r="K44" s="57">
        <v>0</v>
      </c>
      <c r="L44" s="57">
        <v>0</v>
      </c>
    </row>
    <row r="45" spans="1:12" x14ac:dyDescent="0.2">
      <c r="A45" s="24">
        <v>34</v>
      </c>
      <c r="B45" s="11" t="s">
        <v>99</v>
      </c>
      <c r="C45" s="10" t="s">
        <v>223</v>
      </c>
      <c r="D45" s="43">
        <f t="shared" si="1"/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69">
        <f t="shared" si="2"/>
        <v>0</v>
      </c>
      <c r="K45" s="57">
        <v>0</v>
      </c>
      <c r="L45" s="57">
        <v>0</v>
      </c>
    </row>
    <row r="46" spans="1:12" s="1" customFormat="1" x14ac:dyDescent="0.2">
      <c r="A46" s="24">
        <v>35</v>
      </c>
      <c r="B46" s="14" t="s">
        <v>100</v>
      </c>
      <c r="C46" s="15" t="s">
        <v>224</v>
      </c>
      <c r="D46" s="43">
        <f t="shared" si="1"/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69">
        <f t="shared" si="2"/>
        <v>0</v>
      </c>
      <c r="K46" s="57">
        <v>0</v>
      </c>
      <c r="L46" s="57">
        <v>0</v>
      </c>
    </row>
    <row r="47" spans="1:12" s="1" customFormat="1" x14ac:dyDescent="0.2">
      <c r="A47" s="24">
        <v>36</v>
      </c>
      <c r="B47" s="11" t="s">
        <v>101</v>
      </c>
      <c r="C47" s="10" t="s">
        <v>225</v>
      </c>
      <c r="D47" s="43">
        <f t="shared" si="1"/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69">
        <f t="shared" si="2"/>
        <v>0</v>
      </c>
      <c r="K47" s="57">
        <v>0</v>
      </c>
      <c r="L47" s="57">
        <v>0</v>
      </c>
    </row>
    <row r="48" spans="1:12" s="1" customFormat="1" x14ac:dyDescent="0.2">
      <c r="A48" s="24">
        <v>37</v>
      </c>
      <c r="B48" s="11" t="s">
        <v>102</v>
      </c>
      <c r="C48" s="10" t="s">
        <v>24</v>
      </c>
      <c r="D48" s="43">
        <f t="shared" si="1"/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69">
        <f t="shared" si="2"/>
        <v>0</v>
      </c>
      <c r="K48" s="57">
        <v>0</v>
      </c>
      <c r="L48" s="57">
        <v>0</v>
      </c>
    </row>
    <row r="49" spans="1:12" s="1" customFormat="1" x14ac:dyDescent="0.2">
      <c r="A49" s="24">
        <v>38</v>
      </c>
      <c r="B49" s="25" t="s">
        <v>103</v>
      </c>
      <c r="C49" s="10" t="s">
        <v>20</v>
      </c>
      <c r="D49" s="43">
        <f t="shared" si="1"/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69">
        <f t="shared" si="2"/>
        <v>0</v>
      </c>
      <c r="K49" s="57">
        <v>0</v>
      </c>
      <c r="L49" s="57">
        <v>0</v>
      </c>
    </row>
    <row r="50" spans="1:12" s="1" customFormat="1" x14ac:dyDescent="0.2">
      <c r="A50" s="24">
        <v>39</v>
      </c>
      <c r="B50" s="13" t="s">
        <v>104</v>
      </c>
      <c r="C50" s="10" t="s">
        <v>105</v>
      </c>
      <c r="D50" s="43">
        <f t="shared" si="1"/>
        <v>797297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69">
        <f t="shared" si="2"/>
        <v>797297</v>
      </c>
      <c r="K50" s="57">
        <v>309863</v>
      </c>
      <c r="L50" s="57">
        <v>487434</v>
      </c>
    </row>
    <row r="51" spans="1:12" s="21" customFormat="1" x14ac:dyDescent="0.2">
      <c r="A51" s="24">
        <v>40</v>
      </c>
      <c r="B51" s="26" t="s">
        <v>106</v>
      </c>
      <c r="C51" s="20" t="s">
        <v>107</v>
      </c>
      <c r="D51" s="43">
        <f t="shared" si="1"/>
        <v>21138198</v>
      </c>
      <c r="E51" s="57">
        <v>0</v>
      </c>
      <c r="F51" s="57">
        <v>0</v>
      </c>
      <c r="G51" s="57">
        <v>0</v>
      </c>
      <c r="H51" s="57">
        <v>2388000</v>
      </c>
      <c r="I51" s="57">
        <v>0</v>
      </c>
      <c r="J51" s="69">
        <f t="shared" si="2"/>
        <v>18750198</v>
      </c>
      <c r="K51" s="57">
        <v>7287111</v>
      </c>
      <c r="L51" s="57">
        <v>11463087</v>
      </c>
    </row>
    <row r="52" spans="1:12" s="1" customFormat="1" x14ac:dyDescent="0.2">
      <c r="A52" s="24">
        <v>41</v>
      </c>
      <c r="B52" s="11" t="s">
        <v>108</v>
      </c>
      <c r="C52" s="10" t="s">
        <v>230</v>
      </c>
      <c r="D52" s="43">
        <f t="shared" si="1"/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69">
        <f t="shared" si="2"/>
        <v>0</v>
      </c>
      <c r="K52" s="57">
        <v>0</v>
      </c>
      <c r="L52" s="57">
        <v>0</v>
      </c>
    </row>
    <row r="53" spans="1:12" s="1" customFormat="1" ht="10.5" customHeight="1" x14ac:dyDescent="0.2">
      <c r="A53" s="24">
        <v>42</v>
      </c>
      <c r="B53" s="11" t="s">
        <v>109</v>
      </c>
      <c r="C53" s="10" t="s">
        <v>2</v>
      </c>
      <c r="D53" s="43">
        <f t="shared" si="1"/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69">
        <f t="shared" si="2"/>
        <v>0</v>
      </c>
      <c r="K53" s="57">
        <v>0</v>
      </c>
      <c r="L53" s="57">
        <v>0</v>
      </c>
    </row>
    <row r="54" spans="1:12" s="1" customFormat="1" x14ac:dyDescent="0.2">
      <c r="A54" s="24">
        <v>43</v>
      </c>
      <c r="B54" s="25" t="s">
        <v>110</v>
      </c>
      <c r="C54" s="10" t="s">
        <v>3</v>
      </c>
      <c r="D54" s="43">
        <f t="shared" si="1"/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69">
        <f t="shared" si="2"/>
        <v>0</v>
      </c>
      <c r="K54" s="57">
        <v>0</v>
      </c>
      <c r="L54" s="57">
        <v>0</v>
      </c>
    </row>
    <row r="55" spans="1:12" s="1" customFormat="1" x14ac:dyDescent="0.2">
      <c r="A55" s="24">
        <v>44</v>
      </c>
      <c r="B55" s="25" t="s">
        <v>111</v>
      </c>
      <c r="C55" s="10" t="s">
        <v>226</v>
      </c>
      <c r="D55" s="43">
        <f t="shared" si="1"/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69">
        <f t="shared" si="2"/>
        <v>0</v>
      </c>
      <c r="K55" s="57">
        <v>0</v>
      </c>
      <c r="L55" s="57">
        <v>0</v>
      </c>
    </row>
    <row r="56" spans="1:12" s="1" customFormat="1" x14ac:dyDescent="0.2">
      <c r="A56" s="24">
        <v>45</v>
      </c>
      <c r="B56" s="13" t="s">
        <v>112</v>
      </c>
      <c r="C56" s="10" t="s">
        <v>0</v>
      </c>
      <c r="D56" s="43">
        <f t="shared" si="1"/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69">
        <f t="shared" si="2"/>
        <v>0</v>
      </c>
      <c r="K56" s="57">
        <v>0</v>
      </c>
      <c r="L56" s="57">
        <v>0</v>
      </c>
    </row>
    <row r="57" spans="1:12" s="1" customFormat="1" ht="10.5" customHeight="1" x14ac:dyDescent="0.2">
      <c r="A57" s="24">
        <v>46</v>
      </c>
      <c r="B57" s="25" t="s">
        <v>113</v>
      </c>
      <c r="C57" s="10" t="s">
        <v>4</v>
      </c>
      <c r="D57" s="43">
        <f t="shared" si="1"/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69">
        <f t="shared" si="2"/>
        <v>0</v>
      </c>
      <c r="K57" s="57">
        <v>0</v>
      </c>
      <c r="L57" s="57">
        <v>0</v>
      </c>
    </row>
    <row r="58" spans="1:12" s="1" customFormat="1" x14ac:dyDescent="0.2">
      <c r="A58" s="24">
        <v>47</v>
      </c>
      <c r="B58" s="13" t="s">
        <v>114</v>
      </c>
      <c r="C58" s="10" t="s">
        <v>1</v>
      </c>
      <c r="D58" s="43">
        <f t="shared" si="1"/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69">
        <f t="shared" si="2"/>
        <v>0</v>
      </c>
      <c r="K58" s="57">
        <v>0</v>
      </c>
      <c r="L58" s="57">
        <v>0</v>
      </c>
    </row>
    <row r="59" spans="1:12" s="1" customFormat="1" x14ac:dyDescent="0.2">
      <c r="A59" s="24">
        <v>48</v>
      </c>
      <c r="B59" s="25" t="s">
        <v>115</v>
      </c>
      <c r="C59" s="10" t="s">
        <v>227</v>
      </c>
      <c r="D59" s="43">
        <f t="shared" si="1"/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69">
        <f t="shared" si="2"/>
        <v>0</v>
      </c>
      <c r="K59" s="57">
        <v>0</v>
      </c>
      <c r="L59" s="57">
        <v>0</v>
      </c>
    </row>
    <row r="60" spans="1:12" s="1" customFormat="1" x14ac:dyDescent="0.2">
      <c r="A60" s="24">
        <v>49</v>
      </c>
      <c r="B60" s="25" t="s">
        <v>116</v>
      </c>
      <c r="C60" s="10" t="s">
        <v>26</v>
      </c>
      <c r="D60" s="43">
        <f t="shared" si="1"/>
        <v>1641750</v>
      </c>
      <c r="E60" s="57">
        <v>0</v>
      </c>
      <c r="F60" s="57">
        <v>0</v>
      </c>
      <c r="G60" s="57">
        <v>0</v>
      </c>
      <c r="H60" s="57">
        <v>1641750</v>
      </c>
      <c r="I60" s="57">
        <v>0</v>
      </c>
      <c r="J60" s="69">
        <f t="shared" si="2"/>
        <v>0</v>
      </c>
      <c r="K60" s="57">
        <v>0</v>
      </c>
      <c r="L60" s="57">
        <v>0</v>
      </c>
    </row>
    <row r="61" spans="1:12" s="1" customFormat="1" x14ac:dyDescent="0.2">
      <c r="A61" s="24">
        <v>50</v>
      </c>
      <c r="B61" s="25" t="s">
        <v>117</v>
      </c>
      <c r="C61" s="10" t="s">
        <v>228</v>
      </c>
      <c r="D61" s="43">
        <f t="shared" si="1"/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69">
        <f t="shared" si="2"/>
        <v>0</v>
      </c>
      <c r="K61" s="57">
        <v>0</v>
      </c>
      <c r="L61" s="57">
        <v>0</v>
      </c>
    </row>
    <row r="62" spans="1:12" s="1" customFormat="1" x14ac:dyDescent="0.2">
      <c r="A62" s="24">
        <v>51</v>
      </c>
      <c r="B62" s="25" t="s">
        <v>232</v>
      </c>
      <c r="C62" s="10" t="s">
        <v>231</v>
      </c>
      <c r="D62" s="43">
        <f t="shared" si="1"/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69">
        <f t="shared" si="2"/>
        <v>0</v>
      </c>
      <c r="K62" s="57">
        <v>0</v>
      </c>
      <c r="L62" s="57">
        <v>0</v>
      </c>
    </row>
    <row r="63" spans="1:12" s="1" customFormat="1" x14ac:dyDescent="0.2">
      <c r="A63" s="24">
        <v>52</v>
      </c>
      <c r="B63" s="25" t="s">
        <v>242</v>
      </c>
      <c r="C63" s="10" t="s">
        <v>243</v>
      </c>
      <c r="D63" s="43">
        <f t="shared" si="1"/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69">
        <f t="shared" si="2"/>
        <v>0</v>
      </c>
      <c r="K63" s="57">
        <v>0</v>
      </c>
      <c r="L63" s="57">
        <v>0</v>
      </c>
    </row>
    <row r="64" spans="1:12" s="1" customFormat="1" x14ac:dyDescent="0.2">
      <c r="A64" s="24">
        <v>53</v>
      </c>
      <c r="B64" s="25" t="s">
        <v>118</v>
      </c>
      <c r="C64" s="10" t="s">
        <v>54</v>
      </c>
      <c r="D64" s="43">
        <f t="shared" si="1"/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69">
        <f t="shared" si="2"/>
        <v>0</v>
      </c>
      <c r="K64" s="57">
        <v>0</v>
      </c>
      <c r="L64" s="57">
        <v>0</v>
      </c>
    </row>
    <row r="65" spans="1:12" s="1" customFormat="1" x14ac:dyDescent="0.2">
      <c r="A65" s="24">
        <v>54</v>
      </c>
      <c r="B65" s="13" t="s">
        <v>119</v>
      </c>
      <c r="C65" s="10" t="s">
        <v>244</v>
      </c>
      <c r="D65" s="43">
        <f t="shared" si="1"/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69">
        <f t="shared" si="2"/>
        <v>0</v>
      </c>
      <c r="K65" s="57">
        <v>0</v>
      </c>
      <c r="L65" s="57">
        <v>0</v>
      </c>
    </row>
    <row r="66" spans="1:12" s="1" customFormat="1" ht="24" x14ac:dyDescent="0.2">
      <c r="A66" s="24">
        <v>55</v>
      </c>
      <c r="B66" s="11" t="s">
        <v>120</v>
      </c>
      <c r="C66" s="10" t="s">
        <v>121</v>
      </c>
      <c r="D66" s="43">
        <f t="shared" si="1"/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69">
        <f t="shared" si="2"/>
        <v>0</v>
      </c>
      <c r="K66" s="57">
        <v>0</v>
      </c>
      <c r="L66" s="57">
        <v>0</v>
      </c>
    </row>
    <row r="67" spans="1:12" s="1" customFormat="1" ht="23.25" customHeight="1" x14ac:dyDescent="0.2">
      <c r="A67" s="24">
        <v>56</v>
      </c>
      <c r="B67" s="13" t="s">
        <v>122</v>
      </c>
      <c r="C67" s="10" t="s">
        <v>245</v>
      </c>
      <c r="D67" s="43">
        <f t="shared" si="1"/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69">
        <f t="shared" si="2"/>
        <v>0</v>
      </c>
      <c r="K67" s="57">
        <v>0</v>
      </c>
      <c r="L67" s="57">
        <v>0</v>
      </c>
    </row>
    <row r="68" spans="1:12" s="1" customFormat="1" ht="23.25" customHeight="1" x14ac:dyDescent="0.2">
      <c r="A68" s="24">
        <v>57</v>
      </c>
      <c r="B68" s="25" t="s">
        <v>123</v>
      </c>
      <c r="C68" s="10" t="s">
        <v>408</v>
      </c>
      <c r="D68" s="43">
        <f t="shared" si="1"/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69">
        <f t="shared" si="2"/>
        <v>0</v>
      </c>
      <c r="K68" s="57">
        <v>0</v>
      </c>
      <c r="L68" s="57">
        <v>0</v>
      </c>
    </row>
    <row r="69" spans="1:12" s="1" customFormat="1" ht="24" x14ac:dyDescent="0.2">
      <c r="A69" s="24">
        <v>58</v>
      </c>
      <c r="B69" s="11" t="s">
        <v>124</v>
      </c>
      <c r="C69" s="10" t="s">
        <v>246</v>
      </c>
      <c r="D69" s="43">
        <f t="shared" si="1"/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69">
        <f t="shared" si="2"/>
        <v>0</v>
      </c>
      <c r="K69" s="57">
        <v>0</v>
      </c>
      <c r="L69" s="57">
        <v>0</v>
      </c>
    </row>
    <row r="70" spans="1:12" s="1" customFormat="1" ht="24" x14ac:dyDescent="0.2">
      <c r="A70" s="24">
        <v>59</v>
      </c>
      <c r="B70" s="11" t="s">
        <v>125</v>
      </c>
      <c r="C70" s="10" t="s">
        <v>247</v>
      </c>
      <c r="D70" s="43">
        <f t="shared" ref="D70:D130" si="4">SUM(E70:J70)</f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69">
        <f t="shared" ref="J70:J130" si="5">K70+L70</f>
        <v>0</v>
      </c>
      <c r="K70" s="57">
        <v>0</v>
      </c>
      <c r="L70" s="57">
        <v>0</v>
      </c>
    </row>
    <row r="71" spans="1:12" s="1" customFormat="1" x14ac:dyDescent="0.2">
      <c r="A71" s="24">
        <v>60</v>
      </c>
      <c r="B71" s="13" t="s">
        <v>126</v>
      </c>
      <c r="C71" s="10" t="s">
        <v>248</v>
      </c>
      <c r="D71" s="43">
        <f t="shared" si="4"/>
        <v>1260575</v>
      </c>
      <c r="E71" s="57">
        <v>0</v>
      </c>
      <c r="F71" s="57">
        <v>0</v>
      </c>
      <c r="G71" s="57">
        <v>0</v>
      </c>
      <c r="H71" s="57">
        <v>1260575</v>
      </c>
      <c r="I71" s="57">
        <v>0</v>
      </c>
      <c r="J71" s="69">
        <f t="shared" si="5"/>
        <v>0</v>
      </c>
      <c r="K71" s="57">
        <v>0</v>
      </c>
      <c r="L71" s="57">
        <v>0</v>
      </c>
    </row>
    <row r="72" spans="1:12" s="1" customFormat="1" x14ac:dyDescent="0.2">
      <c r="A72" s="24">
        <v>61</v>
      </c>
      <c r="B72" s="13" t="s">
        <v>127</v>
      </c>
      <c r="C72" s="10" t="s">
        <v>53</v>
      </c>
      <c r="D72" s="43">
        <f t="shared" si="4"/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69">
        <f t="shared" si="5"/>
        <v>0</v>
      </c>
      <c r="K72" s="57">
        <v>0</v>
      </c>
      <c r="L72" s="57">
        <v>0</v>
      </c>
    </row>
    <row r="73" spans="1:12" s="1" customFormat="1" x14ac:dyDescent="0.2">
      <c r="A73" s="24">
        <v>62</v>
      </c>
      <c r="B73" s="13" t="s">
        <v>128</v>
      </c>
      <c r="C73" s="10" t="s">
        <v>249</v>
      </c>
      <c r="D73" s="43">
        <f t="shared" si="4"/>
        <v>2237900</v>
      </c>
      <c r="E73" s="57">
        <v>0</v>
      </c>
      <c r="F73" s="57">
        <v>0</v>
      </c>
      <c r="G73" s="57">
        <v>0</v>
      </c>
      <c r="H73" s="57">
        <v>2237900</v>
      </c>
      <c r="I73" s="57">
        <v>0</v>
      </c>
      <c r="J73" s="69">
        <f t="shared" si="5"/>
        <v>0</v>
      </c>
      <c r="K73" s="57">
        <v>0</v>
      </c>
      <c r="L73" s="57">
        <v>0</v>
      </c>
    </row>
    <row r="74" spans="1:12" s="1" customFormat="1" ht="24" x14ac:dyDescent="0.2">
      <c r="A74" s="24">
        <v>63</v>
      </c>
      <c r="B74" s="13" t="s">
        <v>129</v>
      </c>
      <c r="C74" s="10" t="s">
        <v>250</v>
      </c>
      <c r="D74" s="43">
        <f t="shared" si="4"/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69">
        <f t="shared" si="5"/>
        <v>0</v>
      </c>
      <c r="K74" s="57">
        <v>0</v>
      </c>
      <c r="L74" s="57">
        <v>0</v>
      </c>
    </row>
    <row r="75" spans="1:12" s="1" customFormat="1" ht="24" x14ac:dyDescent="0.2">
      <c r="A75" s="24">
        <v>64</v>
      </c>
      <c r="B75" s="11" t="s">
        <v>130</v>
      </c>
      <c r="C75" s="10" t="s">
        <v>251</v>
      </c>
      <c r="D75" s="43">
        <f t="shared" si="4"/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69">
        <f t="shared" si="5"/>
        <v>0</v>
      </c>
      <c r="K75" s="57">
        <v>0</v>
      </c>
      <c r="L75" s="57">
        <v>0</v>
      </c>
    </row>
    <row r="76" spans="1:12" s="1" customFormat="1" ht="24" x14ac:dyDescent="0.2">
      <c r="A76" s="24">
        <v>65</v>
      </c>
      <c r="B76" s="13" t="s">
        <v>131</v>
      </c>
      <c r="C76" s="10" t="s">
        <v>252</v>
      </c>
      <c r="D76" s="43">
        <f t="shared" si="4"/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69">
        <f t="shared" si="5"/>
        <v>0</v>
      </c>
      <c r="K76" s="57">
        <v>0</v>
      </c>
      <c r="L76" s="57">
        <v>0</v>
      </c>
    </row>
    <row r="77" spans="1:12" s="1" customFormat="1" ht="24" x14ac:dyDescent="0.2">
      <c r="A77" s="24">
        <v>66</v>
      </c>
      <c r="B77" s="13" t="s">
        <v>132</v>
      </c>
      <c r="C77" s="10" t="s">
        <v>253</v>
      </c>
      <c r="D77" s="43">
        <f t="shared" si="4"/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69">
        <f t="shared" si="5"/>
        <v>0</v>
      </c>
      <c r="K77" s="57">
        <v>0</v>
      </c>
      <c r="L77" s="57">
        <v>0</v>
      </c>
    </row>
    <row r="78" spans="1:12" s="1" customFormat="1" ht="24" x14ac:dyDescent="0.2">
      <c r="A78" s="24">
        <v>67</v>
      </c>
      <c r="B78" s="11" t="s">
        <v>133</v>
      </c>
      <c r="C78" s="10" t="s">
        <v>254</v>
      </c>
      <c r="D78" s="43">
        <f t="shared" si="4"/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69">
        <f t="shared" si="5"/>
        <v>0</v>
      </c>
      <c r="K78" s="57">
        <v>0</v>
      </c>
      <c r="L78" s="57">
        <v>0</v>
      </c>
    </row>
    <row r="79" spans="1:12" s="1" customFormat="1" ht="24" x14ac:dyDescent="0.2">
      <c r="A79" s="24">
        <v>68</v>
      </c>
      <c r="B79" s="11" t="s">
        <v>134</v>
      </c>
      <c r="C79" s="10" t="s">
        <v>255</v>
      </c>
      <c r="D79" s="43">
        <f t="shared" si="4"/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69">
        <f t="shared" si="5"/>
        <v>0</v>
      </c>
      <c r="K79" s="57">
        <v>0</v>
      </c>
      <c r="L79" s="57">
        <v>0</v>
      </c>
    </row>
    <row r="80" spans="1:12" s="1" customFormat="1" ht="24" x14ac:dyDescent="0.2">
      <c r="A80" s="24">
        <v>69</v>
      </c>
      <c r="B80" s="11" t="s">
        <v>135</v>
      </c>
      <c r="C80" s="10" t="s">
        <v>256</v>
      </c>
      <c r="D80" s="43">
        <f t="shared" si="4"/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69">
        <f t="shared" si="5"/>
        <v>0</v>
      </c>
      <c r="K80" s="57">
        <v>0</v>
      </c>
      <c r="L80" s="57">
        <v>0</v>
      </c>
    </row>
    <row r="81" spans="1:12" s="1" customFormat="1" x14ac:dyDescent="0.2">
      <c r="A81" s="24">
        <v>70</v>
      </c>
      <c r="B81" s="25" t="s">
        <v>136</v>
      </c>
      <c r="C81" s="10" t="s">
        <v>137</v>
      </c>
      <c r="D81" s="43">
        <f t="shared" si="4"/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69">
        <f t="shared" si="5"/>
        <v>0</v>
      </c>
      <c r="K81" s="57">
        <v>0</v>
      </c>
      <c r="L81" s="57">
        <v>0</v>
      </c>
    </row>
    <row r="82" spans="1:12" s="1" customFormat="1" x14ac:dyDescent="0.2">
      <c r="A82" s="24">
        <v>71</v>
      </c>
      <c r="B82" s="11" t="s">
        <v>138</v>
      </c>
      <c r="C82" s="10" t="s">
        <v>257</v>
      </c>
      <c r="D82" s="43">
        <f t="shared" si="4"/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69">
        <f t="shared" si="5"/>
        <v>0</v>
      </c>
      <c r="K82" s="57">
        <v>0</v>
      </c>
      <c r="L82" s="57">
        <v>0</v>
      </c>
    </row>
    <row r="83" spans="1:12" s="1" customFormat="1" x14ac:dyDescent="0.2">
      <c r="A83" s="24">
        <v>72</v>
      </c>
      <c r="B83" s="25" t="s">
        <v>139</v>
      </c>
      <c r="C83" s="10" t="s">
        <v>36</v>
      </c>
      <c r="D83" s="43">
        <f t="shared" si="4"/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69">
        <f t="shared" si="5"/>
        <v>0</v>
      </c>
      <c r="K83" s="57">
        <v>0</v>
      </c>
      <c r="L83" s="57">
        <v>0</v>
      </c>
    </row>
    <row r="84" spans="1:12" s="1" customFormat="1" x14ac:dyDescent="0.2">
      <c r="A84" s="24">
        <v>73</v>
      </c>
      <c r="B84" s="11" t="s">
        <v>140</v>
      </c>
      <c r="C84" s="10" t="s">
        <v>38</v>
      </c>
      <c r="D84" s="43">
        <f t="shared" si="4"/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69">
        <f t="shared" si="5"/>
        <v>0</v>
      </c>
      <c r="K84" s="57">
        <v>0</v>
      </c>
      <c r="L84" s="57">
        <v>0</v>
      </c>
    </row>
    <row r="85" spans="1:12" s="1" customFormat="1" ht="13.5" customHeight="1" x14ac:dyDescent="0.2">
      <c r="A85" s="24">
        <v>74</v>
      </c>
      <c r="B85" s="11" t="s">
        <v>141</v>
      </c>
      <c r="C85" s="10" t="s">
        <v>37</v>
      </c>
      <c r="D85" s="43">
        <f t="shared" si="4"/>
        <v>51230542</v>
      </c>
      <c r="E85" s="57">
        <v>0</v>
      </c>
      <c r="F85" s="57">
        <v>0</v>
      </c>
      <c r="G85" s="57">
        <v>0</v>
      </c>
      <c r="H85" s="57">
        <v>3133400</v>
      </c>
      <c r="I85" s="57">
        <v>0</v>
      </c>
      <c r="J85" s="69">
        <f t="shared" si="5"/>
        <v>48097142</v>
      </c>
      <c r="K85" s="57">
        <v>18692561</v>
      </c>
      <c r="L85" s="57">
        <v>29404581</v>
      </c>
    </row>
    <row r="86" spans="1:12" s="1" customFormat="1" ht="14.25" customHeight="1" x14ac:dyDescent="0.2">
      <c r="A86" s="24">
        <v>75</v>
      </c>
      <c r="B86" s="11" t="s">
        <v>142</v>
      </c>
      <c r="C86" s="10" t="s">
        <v>52</v>
      </c>
      <c r="D86" s="43">
        <f t="shared" si="4"/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69">
        <f t="shared" si="5"/>
        <v>0</v>
      </c>
      <c r="K86" s="57">
        <v>0</v>
      </c>
      <c r="L86" s="57">
        <v>0</v>
      </c>
    </row>
    <row r="87" spans="1:12" s="1" customFormat="1" x14ac:dyDescent="0.2">
      <c r="A87" s="24">
        <v>76</v>
      </c>
      <c r="B87" s="11" t="s">
        <v>143</v>
      </c>
      <c r="C87" s="10" t="s">
        <v>238</v>
      </c>
      <c r="D87" s="43">
        <f t="shared" si="4"/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69">
        <f t="shared" si="5"/>
        <v>0</v>
      </c>
      <c r="K87" s="57">
        <v>0</v>
      </c>
      <c r="L87" s="57">
        <v>0</v>
      </c>
    </row>
    <row r="88" spans="1:12" s="1" customFormat="1" x14ac:dyDescent="0.2">
      <c r="A88" s="24">
        <v>77</v>
      </c>
      <c r="B88" s="11" t="s">
        <v>144</v>
      </c>
      <c r="C88" s="20" t="s">
        <v>355</v>
      </c>
      <c r="D88" s="43">
        <f t="shared" si="4"/>
        <v>2462200</v>
      </c>
      <c r="E88" s="57">
        <v>0</v>
      </c>
      <c r="F88" s="57">
        <v>0</v>
      </c>
      <c r="G88" s="57">
        <v>0</v>
      </c>
      <c r="H88" s="57">
        <v>2462200</v>
      </c>
      <c r="I88" s="57">
        <v>0</v>
      </c>
      <c r="J88" s="69">
        <f t="shared" si="5"/>
        <v>0</v>
      </c>
      <c r="K88" s="57">
        <v>0</v>
      </c>
      <c r="L88" s="57">
        <v>0</v>
      </c>
    </row>
    <row r="89" spans="1:12" s="1" customFormat="1" x14ac:dyDescent="0.2">
      <c r="A89" s="24">
        <v>78</v>
      </c>
      <c r="B89" s="13" t="s">
        <v>145</v>
      </c>
      <c r="C89" s="10" t="s">
        <v>270</v>
      </c>
      <c r="D89" s="43">
        <f t="shared" si="4"/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69">
        <f t="shared" si="5"/>
        <v>0</v>
      </c>
      <c r="K89" s="57">
        <v>0</v>
      </c>
      <c r="L89" s="57">
        <v>0</v>
      </c>
    </row>
    <row r="90" spans="1:12" s="1" customFormat="1" ht="24" x14ac:dyDescent="0.2">
      <c r="A90" s="176">
        <v>79</v>
      </c>
      <c r="B90" s="179" t="s">
        <v>146</v>
      </c>
      <c r="C90" s="16" t="s">
        <v>258</v>
      </c>
      <c r="D90" s="43">
        <f t="shared" si="4"/>
        <v>309552</v>
      </c>
      <c r="E90" s="57">
        <v>0</v>
      </c>
      <c r="F90" s="57">
        <v>0</v>
      </c>
      <c r="G90" s="57">
        <v>0</v>
      </c>
      <c r="H90" s="57">
        <v>0</v>
      </c>
      <c r="I90" s="57">
        <v>0</v>
      </c>
      <c r="J90" s="69">
        <f t="shared" si="5"/>
        <v>309552</v>
      </c>
      <c r="K90" s="57">
        <v>120305</v>
      </c>
      <c r="L90" s="57">
        <v>189247</v>
      </c>
    </row>
    <row r="91" spans="1:12" s="1" customFormat="1" ht="36" x14ac:dyDescent="0.2">
      <c r="A91" s="177"/>
      <c r="B91" s="180"/>
      <c r="C91" s="10" t="s">
        <v>353</v>
      </c>
      <c r="D91" s="43">
        <f t="shared" si="4"/>
        <v>309552</v>
      </c>
      <c r="E91" s="57">
        <v>0</v>
      </c>
      <c r="F91" s="57">
        <v>0</v>
      </c>
      <c r="G91" s="57">
        <v>0</v>
      </c>
      <c r="H91" s="57">
        <v>0</v>
      </c>
      <c r="I91" s="57">
        <v>0</v>
      </c>
      <c r="J91" s="69">
        <f t="shared" si="5"/>
        <v>309552</v>
      </c>
      <c r="K91" s="57">
        <v>120305</v>
      </c>
      <c r="L91" s="57">
        <v>189247</v>
      </c>
    </row>
    <row r="92" spans="1:12" s="1" customFormat="1" ht="24" x14ac:dyDescent="0.2">
      <c r="A92" s="177"/>
      <c r="B92" s="180"/>
      <c r="C92" s="10" t="s">
        <v>259</v>
      </c>
      <c r="D92" s="43">
        <f t="shared" si="4"/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69">
        <f t="shared" si="5"/>
        <v>0</v>
      </c>
      <c r="K92" s="57">
        <v>0</v>
      </c>
      <c r="L92" s="57">
        <v>0</v>
      </c>
    </row>
    <row r="93" spans="1:12" s="1" customFormat="1" ht="36" x14ac:dyDescent="0.2">
      <c r="A93" s="178"/>
      <c r="B93" s="181"/>
      <c r="C93" s="27" t="s">
        <v>354</v>
      </c>
      <c r="D93" s="43">
        <f t="shared" si="4"/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69">
        <f t="shared" si="5"/>
        <v>0</v>
      </c>
      <c r="K93" s="57">
        <v>0</v>
      </c>
      <c r="L93" s="57">
        <v>0</v>
      </c>
    </row>
    <row r="94" spans="1:12" s="1" customFormat="1" ht="24" x14ac:dyDescent="0.2">
      <c r="A94" s="24">
        <v>80</v>
      </c>
      <c r="B94" s="13" t="s">
        <v>147</v>
      </c>
      <c r="C94" s="10" t="s">
        <v>51</v>
      </c>
      <c r="D94" s="43">
        <f t="shared" si="4"/>
        <v>0</v>
      </c>
      <c r="E94" s="57">
        <v>0</v>
      </c>
      <c r="F94" s="57">
        <v>0</v>
      </c>
      <c r="G94" s="57">
        <v>0</v>
      </c>
      <c r="H94" s="57">
        <v>0</v>
      </c>
      <c r="I94" s="57">
        <v>0</v>
      </c>
      <c r="J94" s="69">
        <f t="shared" si="5"/>
        <v>0</v>
      </c>
      <c r="K94" s="57">
        <v>0</v>
      </c>
      <c r="L94" s="57">
        <v>0</v>
      </c>
    </row>
    <row r="95" spans="1:12" s="1" customFormat="1" x14ac:dyDescent="0.2">
      <c r="A95" s="24">
        <v>81</v>
      </c>
      <c r="B95" s="13" t="s">
        <v>148</v>
      </c>
      <c r="C95" s="10" t="s">
        <v>149</v>
      </c>
      <c r="D95" s="43">
        <f t="shared" si="4"/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69">
        <f t="shared" si="5"/>
        <v>0</v>
      </c>
      <c r="K95" s="57">
        <v>0</v>
      </c>
      <c r="L95" s="57">
        <v>0</v>
      </c>
    </row>
    <row r="96" spans="1:12" s="1" customFormat="1" x14ac:dyDescent="0.2">
      <c r="A96" s="24">
        <v>82</v>
      </c>
      <c r="B96" s="25" t="s">
        <v>150</v>
      </c>
      <c r="C96" s="10" t="s">
        <v>151</v>
      </c>
      <c r="D96" s="43">
        <f t="shared" si="4"/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69">
        <f t="shared" si="5"/>
        <v>0</v>
      </c>
      <c r="K96" s="57">
        <v>0</v>
      </c>
      <c r="L96" s="57">
        <v>0</v>
      </c>
    </row>
    <row r="97" spans="1:12" s="1" customFormat="1" x14ac:dyDescent="0.2">
      <c r="A97" s="24">
        <v>83</v>
      </c>
      <c r="B97" s="13" t="s">
        <v>152</v>
      </c>
      <c r="C97" s="10" t="s">
        <v>28</v>
      </c>
      <c r="D97" s="43">
        <f t="shared" si="4"/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69">
        <f t="shared" si="5"/>
        <v>0</v>
      </c>
      <c r="K97" s="57">
        <v>0</v>
      </c>
      <c r="L97" s="57">
        <v>0</v>
      </c>
    </row>
    <row r="98" spans="1:12" s="1" customFormat="1" x14ac:dyDescent="0.2">
      <c r="A98" s="24">
        <v>84</v>
      </c>
      <c r="B98" s="25" t="s">
        <v>153</v>
      </c>
      <c r="C98" s="10" t="s">
        <v>12</v>
      </c>
      <c r="D98" s="43">
        <f t="shared" si="4"/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69">
        <f t="shared" si="5"/>
        <v>0</v>
      </c>
      <c r="K98" s="57">
        <v>0</v>
      </c>
      <c r="L98" s="57">
        <v>0</v>
      </c>
    </row>
    <row r="99" spans="1:12" s="1" customFormat="1" x14ac:dyDescent="0.2">
      <c r="A99" s="24">
        <v>85</v>
      </c>
      <c r="B99" s="25" t="s">
        <v>154</v>
      </c>
      <c r="C99" s="10" t="s">
        <v>27</v>
      </c>
      <c r="D99" s="43">
        <f t="shared" si="4"/>
        <v>0</v>
      </c>
      <c r="E99" s="57">
        <v>0</v>
      </c>
      <c r="F99" s="57">
        <v>0</v>
      </c>
      <c r="G99" s="57">
        <v>0</v>
      </c>
      <c r="H99" s="57">
        <v>0</v>
      </c>
      <c r="I99" s="57">
        <v>0</v>
      </c>
      <c r="J99" s="69">
        <f t="shared" si="5"/>
        <v>0</v>
      </c>
      <c r="K99" s="57">
        <v>0</v>
      </c>
      <c r="L99" s="57">
        <v>0</v>
      </c>
    </row>
    <row r="100" spans="1:12" s="1" customFormat="1" x14ac:dyDescent="0.2">
      <c r="A100" s="24">
        <v>86</v>
      </c>
      <c r="B100" s="13" t="s">
        <v>155</v>
      </c>
      <c r="C100" s="10" t="s">
        <v>45</v>
      </c>
      <c r="D100" s="43">
        <f t="shared" si="4"/>
        <v>0</v>
      </c>
      <c r="E100" s="57">
        <v>0</v>
      </c>
      <c r="F100" s="57">
        <v>0</v>
      </c>
      <c r="G100" s="57">
        <v>0</v>
      </c>
      <c r="H100" s="57">
        <v>0</v>
      </c>
      <c r="I100" s="57">
        <v>0</v>
      </c>
      <c r="J100" s="69">
        <f t="shared" si="5"/>
        <v>0</v>
      </c>
      <c r="K100" s="57">
        <v>0</v>
      </c>
      <c r="L100" s="57">
        <v>0</v>
      </c>
    </row>
    <row r="101" spans="1:12" s="1" customFormat="1" x14ac:dyDescent="0.2">
      <c r="A101" s="24">
        <v>87</v>
      </c>
      <c r="B101" s="13" t="s">
        <v>156</v>
      </c>
      <c r="C101" s="10" t="s">
        <v>33</v>
      </c>
      <c r="D101" s="43">
        <f t="shared" si="4"/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69">
        <f t="shared" si="5"/>
        <v>0</v>
      </c>
      <c r="K101" s="57">
        <v>0</v>
      </c>
      <c r="L101" s="57">
        <v>0</v>
      </c>
    </row>
    <row r="102" spans="1:12" s="1" customFormat="1" x14ac:dyDescent="0.2">
      <c r="A102" s="24">
        <v>88</v>
      </c>
      <c r="B102" s="11" t="s">
        <v>157</v>
      </c>
      <c r="C102" s="10" t="s">
        <v>29</v>
      </c>
      <c r="D102" s="43">
        <f t="shared" si="4"/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69">
        <f t="shared" si="5"/>
        <v>0</v>
      </c>
      <c r="K102" s="57">
        <v>0</v>
      </c>
      <c r="L102" s="57">
        <v>0</v>
      </c>
    </row>
    <row r="103" spans="1:12" s="1" customFormat="1" x14ac:dyDescent="0.2">
      <c r="A103" s="24">
        <v>89</v>
      </c>
      <c r="B103" s="11" t="s">
        <v>158</v>
      </c>
      <c r="C103" s="10" t="s">
        <v>30</v>
      </c>
      <c r="D103" s="43">
        <f t="shared" si="4"/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69">
        <f t="shared" si="5"/>
        <v>0</v>
      </c>
      <c r="K103" s="57">
        <v>0</v>
      </c>
      <c r="L103" s="57">
        <v>0</v>
      </c>
    </row>
    <row r="104" spans="1:12" s="1" customFormat="1" x14ac:dyDescent="0.2">
      <c r="A104" s="24">
        <v>90</v>
      </c>
      <c r="B104" s="25" t="s">
        <v>159</v>
      </c>
      <c r="C104" s="10" t="s">
        <v>14</v>
      </c>
      <c r="D104" s="43">
        <f t="shared" si="4"/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69">
        <f t="shared" si="5"/>
        <v>0</v>
      </c>
      <c r="K104" s="57">
        <v>0</v>
      </c>
      <c r="L104" s="57">
        <v>0</v>
      </c>
    </row>
    <row r="105" spans="1:12" s="1" customFormat="1" x14ac:dyDescent="0.2">
      <c r="A105" s="24">
        <v>91</v>
      </c>
      <c r="B105" s="11" t="s">
        <v>160</v>
      </c>
      <c r="C105" s="10" t="s">
        <v>31</v>
      </c>
      <c r="D105" s="43">
        <f t="shared" si="4"/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69">
        <f t="shared" si="5"/>
        <v>0</v>
      </c>
      <c r="K105" s="57">
        <v>0</v>
      </c>
      <c r="L105" s="57">
        <v>0</v>
      </c>
    </row>
    <row r="106" spans="1:12" s="1" customFormat="1" ht="12" customHeight="1" x14ac:dyDescent="0.2">
      <c r="A106" s="24">
        <v>92</v>
      </c>
      <c r="B106" s="11" t="s">
        <v>161</v>
      </c>
      <c r="C106" s="10" t="s">
        <v>15</v>
      </c>
      <c r="D106" s="43">
        <f t="shared" si="4"/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69">
        <f t="shared" si="5"/>
        <v>0</v>
      </c>
      <c r="K106" s="57">
        <v>0</v>
      </c>
      <c r="L106" s="57">
        <v>0</v>
      </c>
    </row>
    <row r="107" spans="1:12" s="21" customFormat="1" x14ac:dyDescent="0.2">
      <c r="A107" s="24">
        <v>93</v>
      </c>
      <c r="B107" s="23" t="s">
        <v>162</v>
      </c>
      <c r="C107" s="20" t="s">
        <v>13</v>
      </c>
      <c r="D107" s="43">
        <f t="shared" si="4"/>
        <v>1194000</v>
      </c>
      <c r="E107" s="57">
        <v>0</v>
      </c>
      <c r="F107" s="57">
        <v>0</v>
      </c>
      <c r="G107" s="57">
        <v>0</v>
      </c>
      <c r="H107" s="57">
        <v>1194000</v>
      </c>
      <c r="I107" s="57">
        <v>0</v>
      </c>
      <c r="J107" s="69">
        <f t="shared" si="5"/>
        <v>0</v>
      </c>
      <c r="K107" s="57">
        <v>0</v>
      </c>
      <c r="L107" s="57">
        <v>0</v>
      </c>
    </row>
    <row r="108" spans="1:12" s="1" customFormat="1" x14ac:dyDescent="0.2">
      <c r="A108" s="24">
        <v>94</v>
      </c>
      <c r="B108" s="25" t="s">
        <v>163</v>
      </c>
      <c r="C108" s="10" t="s">
        <v>32</v>
      </c>
      <c r="D108" s="43">
        <f t="shared" si="4"/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69">
        <f t="shared" si="5"/>
        <v>0</v>
      </c>
      <c r="K108" s="57">
        <v>0</v>
      </c>
      <c r="L108" s="57">
        <v>0</v>
      </c>
    </row>
    <row r="109" spans="1:12" s="1" customFormat="1" x14ac:dyDescent="0.2">
      <c r="A109" s="24">
        <v>95</v>
      </c>
      <c r="B109" s="25" t="s">
        <v>164</v>
      </c>
      <c r="C109" s="10" t="s">
        <v>55</v>
      </c>
      <c r="D109" s="43">
        <f t="shared" si="4"/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69">
        <f t="shared" si="5"/>
        <v>0</v>
      </c>
      <c r="K109" s="57">
        <v>0</v>
      </c>
      <c r="L109" s="57">
        <v>0</v>
      </c>
    </row>
    <row r="110" spans="1:12" s="1" customFormat="1" x14ac:dyDescent="0.2">
      <c r="A110" s="24">
        <v>96</v>
      </c>
      <c r="B110" s="11" t="s">
        <v>165</v>
      </c>
      <c r="C110" s="10" t="s">
        <v>34</v>
      </c>
      <c r="D110" s="43">
        <f t="shared" si="4"/>
        <v>0</v>
      </c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69">
        <f t="shared" si="5"/>
        <v>0</v>
      </c>
      <c r="K110" s="57">
        <v>0</v>
      </c>
      <c r="L110" s="57">
        <v>0</v>
      </c>
    </row>
    <row r="111" spans="1:12" s="1" customFormat="1" x14ac:dyDescent="0.2">
      <c r="A111" s="24">
        <v>97</v>
      </c>
      <c r="B111" s="13" t="s">
        <v>166</v>
      </c>
      <c r="C111" s="10" t="s">
        <v>229</v>
      </c>
      <c r="D111" s="43">
        <f t="shared" si="4"/>
        <v>0</v>
      </c>
      <c r="E111" s="57">
        <v>0</v>
      </c>
      <c r="F111" s="57">
        <v>0</v>
      </c>
      <c r="G111" s="57">
        <v>0</v>
      </c>
      <c r="H111" s="57">
        <v>0</v>
      </c>
      <c r="I111" s="57">
        <v>0</v>
      </c>
      <c r="J111" s="69">
        <f t="shared" si="5"/>
        <v>0</v>
      </c>
      <c r="K111" s="57">
        <v>0</v>
      </c>
      <c r="L111" s="57">
        <v>0</v>
      </c>
    </row>
    <row r="112" spans="1:12" s="1" customFormat="1" ht="13.5" customHeight="1" x14ac:dyDescent="0.2">
      <c r="A112" s="24">
        <v>98</v>
      </c>
      <c r="B112" s="11" t="s">
        <v>167</v>
      </c>
      <c r="C112" s="10" t="s">
        <v>168</v>
      </c>
      <c r="D112" s="43">
        <f t="shared" si="4"/>
        <v>0</v>
      </c>
      <c r="E112" s="57">
        <v>0</v>
      </c>
      <c r="F112" s="57">
        <v>0</v>
      </c>
      <c r="G112" s="57">
        <v>0</v>
      </c>
      <c r="H112" s="57">
        <v>0</v>
      </c>
      <c r="I112" s="57">
        <v>0</v>
      </c>
      <c r="J112" s="69">
        <f t="shared" si="5"/>
        <v>0</v>
      </c>
      <c r="K112" s="57">
        <v>0</v>
      </c>
      <c r="L112" s="57">
        <v>0</v>
      </c>
    </row>
    <row r="113" spans="1:12" s="1" customFormat="1" x14ac:dyDescent="0.2">
      <c r="A113" s="24">
        <v>99</v>
      </c>
      <c r="B113" s="11" t="s">
        <v>169</v>
      </c>
      <c r="C113" s="10" t="s">
        <v>170</v>
      </c>
      <c r="D113" s="43">
        <f t="shared" si="4"/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69">
        <f t="shared" si="5"/>
        <v>0</v>
      </c>
      <c r="K113" s="57">
        <v>0</v>
      </c>
      <c r="L113" s="57">
        <v>0</v>
      </c>
    </row>
    <row r="114" spans="1:12" s="1" customFormat="1" x14ac:dyDescent="0.2">
      <c r="A114" s="24">
        <v>100</v>
      </c>
      <c r="B114" s="25" t="s">
        <v>171</v>
      </c>
      <c r="C114" s="10" t="s">
        <v>172</v>
      </c>
      <c r="D114" s="43">
        <f t="shared" si="4"/>
        <v>0</v>
      </c>
      <c r="E114" s="57">
        <v>0</v>
      </c>
      <c r="F114" s="57">
        <v>0</v>
      </c>
      <c r="G114" s="57">
        <v>0</v>
      </c>
      <c r="H114" s="57">
        <v>0</v>
      </c>
      <c r="I114" s="57">
        <v>0</v>
      </c>
      <c r="J114" s="69">
        <f t="shared" si="5"/>
        <v>0</v>
      </c>
      <c r="K114" s="57">
        <v>0</v>
      </c>
      <c r="L114" s="57">
        <v>0</v>
      </c>
    </row>
    <row r="115" spans="1:12" s="1" customFormat="1" ht="12.75" customHeight="1" x14ac:dyDescent="0.2">
      <c r="A115" s="24">
        <v>101</v>
      </c>
      <c r="B115" s="25" t="s">
        <v>173</v>
      </c>
      <c r="C115" s="10" t="s">
        <v>174</v>
      </c>
      <c r="D115" s="43">
        <f t="shared" si="4"/>
        <v>0</v>
      </c>
      <c r="E115" s="57">
        <v>0</v>
      </c>
      <c r="F115" s="57">
        <v>0</v>
      </c>
      <c r="G115" s="57">
        <v>0</v>
      </c>
      <c r="H115" s="57">
        <v>0</v>
      </c>
      <c r="I115" s="57">
        <v>0</v>
      </c>
      <c r="J115" s="69">
        <f t="shared" si="5"/>
        <v>0</v>
      </c>
      <c r="K115" s="57">
        <v>0</v>
      </c>
      <c r="L115" s="57">
        <v>0</v>
      </c>
    </row>
    <row r="116" spans="1:12" s="1" customFormat="1" ht="24" x14ac:dyDescent="0.2">
      <c r="A116" s="24">
        <v>102</v>
      </c>
      <c r="B116" s="25" t="s">
        <v>175</v>
      </c>
      <c r="C116" s="10" t="s">
        <v>176</v>
      </c>
      <c r="D116" s="43">
        <f t="shared" si="4"/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69">
        <f t="shared" si="5"/>
        <v>0</v>
      </c>
      <c r="K116" s="57">
        <v>0</v>
      </c>
      <c r="L116" s="57">
        <v>0</v>
      </c>
    </row>
    <row r="117" spans="1:12" s="1" customFormat="1" x14ac:dyDescent="0.2">
      <c r="A117" s="24">
        <v>103</v>
      </c>
      <c r="B117" s="25" t="s">
        <v>177</v>
      </c>
      <c r="C117" s="10" t="s">
        <v>178</v>
      </c>
      <c r="D117" s="43">
        <f t="shared" si="4"/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69">
        <f t="shared" si="5"/>
        <v>0</v>
      </c>
      <c r="K117" s="57">
        <v>0</v>
      </c>
      <c r="L117" s="57">
        <v>0</v>
      </c>
    </row>
    <row r="118" spans="1:12" s="1" customFormat="1" x14ac:dyDescent="0.2">
      <c r="A118" s="24">
        <v>104</v>
      </c>
      <c r="B118" s="25" t="s">
        <v>179</v>
      </c>
      <c r="C118" s="10" t="s">
        <v>180</v>
      </c>
      <c r="D118" s="43">
        <f t="shared" si="4"/>
        <v>0</v>
      </c>
      <c r="E118" s="57">
        <v>0</v>
      </c>
      <c r="F118" s="57">
        <v>0</v>
      </c>
      <c r="G118" s="57">
        <v>0</v>
      </c>
      <c r="H118" s="57">
        <v>0</v>
      </c>
      <c r="I118" s="57">
        <v>0</v>
      </c>
      <c r="J118" s="69">
        <f t="shared" si="5"/>
        <v>0</v>
      </c>
      <c r="K118" s="57">
        <v>0</v>
      </c>
      <c r="L118" s="57">
        <v>0</v>
      </c>
    </row>
    <row r="119" spans="1:12" s="1" customFormat="1" x14ac:dyDescent="0.2">
      <c r="A119" s="24">
        <v>105</v>
      </c>
      <c r="B119" s="17" t="s">
        <v>181</v>
      </c>
      <c r="C119" s="15" t="s">
        <v>182</v>
      </c>
      <c r="D119" s="43">
        <f t="shared" si="4"/>
        <v>0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69">
        <f t="shared" si="5"/>
        <v>0</v>
      </c>
      <c r="K119" s="57">
        <v>0</v>
      </c>
      <c r="L119" s="57">
        <v>0</v>
      </c>
    </row>
    <row r="120" spans="1:12" s="1" customFormat="1" x14ac:dyDescent="0.2">
      <c r="A120" s="24">
        <v>106</v>
      </c>
      <c r="B120" s="13" t="s">
        <v>183</v>
      </c>
      <c r="C120" s="10" t="s">
        <v>184</v>
      </c>
      <c r="D120" s="43">
        <f t="shared" si="4"/>
        <v>0</v>
      </c>
      <c r="E120" s="57">
        <v>0</v>
      </c>
      <c r="F120" s="57">
        <v>0</v>
      </c>
      <c r="G120" s="57">
        <v>0</v>
      </c>
      <c r="H120" s="57">
        <v>0</v>
      </c>
      <c r="I120" s="57">
        <v>0</v>
      </c>
      <c r="J120" s="69">
        <f t="shared" si="5"/>
        <v>0</v>
      </c>
      <c r="K120" s="57">
        <v>0</v>
      </c>
      <c r="L120" s="57">
        <v>0</v>
      </c>
    </row>
    <row r="121" spans="1:12" s="1" customFormat="1" ht="11.25" customHeight="1" x14ac:dyDescent="0.2">
      <c r="A121" s="24">
        <v>107</v>
      </c>
      <c r="B121" s="25" t="s">
        <v>185</v>
      </c>
      <c r="C121" s="10" t="s">
        <v>186</v>
      </c>
      <c r="D121" s="43">
        <f t="shared" si="4"/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69">
        <f t="shared" si="5"/>
        <v>0</v>
      </c>
      <c r="K121" s="57">
        <v>0</v>
      </c>
      <c r="L121" s="57">
        <v>0</v>
      </c>
    </row>
    <row r="122" spans="1:12" s="1" customFormat="1" x14ac:dyDescent="0.2">
      <c r="A122" s="24">
        <v>108</v>
      </c>
      <c r="B122" s="11" t="s">
        <v>187</v>
      </c>
      <c r="C122" s="18" t="s">
        <v>188</v>
      </c>
      <c r="D122" s="43">
        <f t="shared" si="4"/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69">
        <f t="shared" si="5"/>
        <v>0</v>
      </c>
      <c r="K122" s="57">
        <v>0</v>
      </c>
      <c r="L122" s="57">
        <v>0</v>
      </c>
    </row>
    <row r="123" spans="1:12" s="1" customFormat="1" x14ac:dyDescent="0.2">
      <c r="A123" s="24">
        <v>109</v>
      </c>
      <c r="B123" s="25" t="s">
        <v>189</v>
      </c>
      <c r="C123" s="10" t="s">
        <v>273</v>
      </c>
      <c r="D123" s="43">
        <f t="shared" si="4"/>
        <v>0</v>
      </c>
      <c r="E123" s="57">
        <v>0</v>
      </c>
      <c r="F123" s="57">
        <v>0</v>
      </c>
      <c r="G123" s="57">
        <v>0</v>
      </c>
      <c r="H123" s="57">
        <v>0</v>
      </c>
      <c r="I123" s="57">
        <v>0</v>
      </c>
      <c r="J123" s="69">
        <f t="shared" si="5"/>
        <v>0</v>
      </c>
      <c r="K123" s="57">
        <v>0</v>
      </c>
      <c r="L123" s="57">
        <v>0</v>
      </c>
    </row>
    <row r="124" spans="1:12" s="1" customFormat="1" ht="14.25" customHeight="1" x14ac:dyDescent="0.2">
      <c r="A124" s="24">
        <v>110</v>
      </c>
      <c r="B124" s="13" t="s">
        <v>190</v>
      </c>
      <c r="C124" s="10" t="s">
        <v>260</v>
      </c>
      <c r="D124" s="43">
        <f t="shared" si="4"/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69">
        <f t="shared" si="5"/>
        <v>0</v>
      </c>
      <c r="K124" s="57">
        <v>0</v>
      </c>
      <c r="L124" s="57">
        <v>0</v>
      </c>
    </row>
    <row r="125" spans="1:12" s="1" customFormat="1" x14ac:dyDescent="0.2">
      <c r="A125" s="24">
        <v>111</v>
      </c>
      <c r="B125" s="13" t="s">
        <v>191</v>
      </c>
      <c r="C125" s="10" t="s">
        <v>385</v>
      </c>
      <c r="D125" s="43">
        <f t="shared" si="4"/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69">
        <f t="shared" si="5"/>
        <v>0</v>
      </c>
      <c r="K125" s="57">
        <v>0</v>
      </c>
      <c r="L125" s="57">
        <v>0</v>
      </c>
    </row>
    <row r="126" spans="1:12" s="1" customFormat="1" x14ac:dyDescent="0.2">
      <c r="A126" s="24">
        <v>112</v>
      </c>
      <c r="B126" s="13" t="s">
        <v>192</v>
      </c>
      <c r="C126" s="10" t="s">
        <v>193</v>
      </c>
      <c r="D126" s="43">
        <f t="shared" si="4"/>
        <v>0</v>
      </c>
      <c r="E126" s="57">
        <v>0</v>
      </c>
      <c r="F126" s="57">
        <v>0</v>
      </c>
      <c r="G126" s="57">
        <v>0</v>
      </c>
      <c r="H126" s="57">
        <v>0</v>
      </c>
      <c r="I126" s="57">
        <v>0</v>
      </c>
      <c r="J126" s="69">
        <f t="shared" si="5"/>
        <v>0</v>
      </c>
      <c r="K126" s="57">
        <v>0</v>
      </c>
      <c r="L126" s="57">
        <v>0</v>
      </c>
    </row>
    <row r="127" spans="1:12" s="1" customFormat="1" ht="13.5" customHeight="1" x14ac:dyDescent="0.2">
      <c r="A127" s="24">
        <v>113</v>
      </c>
      <c r="B127" s="13" t="s">
        <v>194</v>
      </c>
      <c r="C127" s="10" t="s">
        <v>394</v>
      </c>
      <c r="D127" s="43">
        <f t="shared" si="4"/>
        <v>0</v>
      </c>
      <c r="E127" s="57">
        <v>0</v>
      </c>
      <c r="F127" s="57">
        <v>0</v>
      </c>
      <c r="G127" s="57">
        <v>0</v>
      </c>
      <c r="H127" s="57">
        <v>0</v>
      </c>
      <c r="I127" s="57">
        <v>0</v>
      </c>
      <c r="J127" s="69">
        <f t="shared" si="5"/>
        <v>0</v>
      </c>
      <c r="K127" s="57">
        <v>0</v>
      </c>
      <c r="L127" s="57">
        <v>0</v>
      </c>
    </row>
    <row r="128" spans="1:12" s="1" customFormat="1" x14ac:dyDescent="0.2">
      <c r="A128" s="24">
        <v>114</v>
      </c>
      <c r="B128" s="25" t="s">
        <v>195</v>
      </c>
      <c r="C128" s="10" t="s">
        <v>196</v>
      </c>
      <c r="D128" s="43">
        <f t="shared" si="4"/>
        <v>0</v>
      </c>
      <c r="E128" s="57">
        <v>0</v>
      </c>
      <c r="F128" s="57">
        <v>0</v>
      </c>
      <c r="G128" s="57">
        <v>0</v>
      </c>
      <c r="H128" s="57">
        <v>0</v>
      </c>
      <c r="I128" s="57">
        <v>0</v>
      </c>
      <c r="J128" s="69">
        <f t="shared" si="5"/>
        <v>0</v>
      </c>
      <c r="K128" s="57">
        <v>0</v>
      </c>
      <c r="L128" s="57">
        <v>0</v>
      </c>
    </row>
    <row r="129" spans="1:12" s="1" customFormat="1" ht="24" x14ac:dyDescent="0.2">
      <c r="A129" s="24">
        <v>115</v>
      </c>
      <c r="B129" s="25" t="s">
        <v>197</v>
      </c>
      <c r="C129" s="53" t="s">
        <v>352</v>
      </c>
      <c r="D129" s="43">
        <f t="shared" si="4"/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69">
        <f t="shared" si="5"/>
        <v>0</v>
      </c>
      <c r="K129" s="57">
        <v>0</v>
      </c>
      <c r="L129" s="57">
        <v>0</v>
      </c>
    </row>
    <row r="130" spans="1:12" s="1" customFormat="1" x14ac:dyDescent="0.2">
      <c r="A130" s="24">
        <v>116</v>
      </c>
      <c r="B130" s="25" t="s">
        <v>198</v>
      </c>
      <c r="C130" s="10" t="s">
        <v>235</v>
      </c>
      <c r="D130" s="43">
        <f t="shared" si="4"/>
        <v>17723958</v>
      </c>
      <c r="E130" s="57">
        <v>8601870</v>
      </c>
      <c r="F130" s="57">
        <v>0</v>
      </c>
      <c r="G130" s="57">
        <v>0</v>
      </c>
      <c r="H130" s="57">
        <v>0</v>
      </c>
      <c r="I130" s="57">
        <v>0</v>
      </c>
      <c r="J130" s="69">
        <f t="shared" si="5"/>
        <v>9122088</v>
      </c>
      <c r="K130" s="57">
        <v>3545225</v>
      </c>
      <c r="L130" s="57">
        <v>5576863</v>
      </c>
    </row>
    <row r="131" spans="1:12" ht="10.5" customHeight="1" x14ac:dyDescent="0.2">
      <c r="A131" s="24">
        <v>117</v>
      </c>
      <c r="B131" s="25" t="s">
        <v>199</v>
      </c>
      <c r="C131" s="10" t="s">
        <v>200</v>
      </c>
      <c r="D131" s="43">
        <f t="shared" ref="D131:D148" si="6">SUM(E131:J131)</f>
        <v>15675200</v>
      </c>
      <c r="E131" s="57">
        <v>15551200</v>
      </c>
      <c r="F131" s="57">
        <v>124000</v>
      </c>
      <c r="G131" s="57">
        <v>0</v>
      </c>
      <c r="H131" s="57">
        <v>0</v>
      </c>
      <c r="I131" s="57">
        <v>0</v>
      </c>
      <c r="J131" s="69">
        <f t="shared" ref="J131:J148" si="7">K131+L131</f>
        <v>0</v>
      </c>
      <c r="K131" s="57">
        <v>0</v>
      </c>
      <c r="L131" s="57">
        <v>0</v>
      </c>
    </row>
    <row r="132" spans="1:12" s="1" customFormat="1" x14ac:dyDescent="0.2">
      <c r="A132" s="24">
        <v>118</v>
      </c>
      <c r="B132" s="25" t="s">
        <v>201</v>
      </c>
      <c r="C132" s="10" t="s">
        <v>42</v>
      </c>
      <c r="D132" s="43">
        <f t="shared" si="6"/>
        <v>2867010</v>
      </c>
      <c r="E132" s="57">
        <v>2867010</v>
      </c>
      <c r="F132" s="57">
        <v>0</v>
      </c>
      <c r="G132" s="57">
        <v>0</v>
      </c>
      <c r="H132" s="57">
        <v>0</v>
      </c>
      <c r="I132" s="57">
        <v>0</v>
      </c>
      <c r="J132" s="69">
        <f t="shared" si="7"/>
        <v>0</v>
      </c>
      <c r="K132" s="57">
        <v>0</v>
      </c>
      <c r="L132" s="57">
        <v>0</v>
      </c>
    </row>
    <row r="133" spans="1:12" s="1" customFormat="1" x14ac:dyDescent="0.2">
      <c r="A133" s="24">
        <v>119</v>
      </c>
      <c r="B133" s="11" t="s">
        <v>202</v>
      </c>
      <c r="C133" s="10" t="s">
        <v>48</v>
      </c>
      <c r="D133" s="43">
        <f t="shared" si="6"/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69">
        <f t="shared" si="7"/>
        <v>0</v>
      </c>
      <c r="K133" s="57">
        <v>0</v>
      </c>
      <c r="L133" s="57">
        <v>0</v>
      </c>
    </row>
    <row r="134" spans="1:12" s="1" customFormat="1" x14ac:dyDescent="0.2">
      <c r="A134" s="24">
        <v>120</v>
      </c>
      <c r="B134" s="11" t="s">
        <v>203</v>
      </c>
      <c r="C134" s="10" t="s">
        <v>237</v>
      </c>
      <c r="D134" s="43">
        <f t="shared" si="6"/>
        <v>0</v>
      </c>
      <c r="E134" s="57">
        <v>0</v>
      </c>
      <c r="F134" s="57">
        <v>0</v>
      </c>
      <c r="G134" s="57">
        <v>0</v>
      </c>
      <c r="H134" s="57">
        <v>0</v>
      </c>
      <c r="I134" s="57">
        <v>0</v>
      </c>
      <c r="J134" s="69">
        <f t="shared" si="7"/>
        <v>0</v>
      </c>
      <c r="K134" s="57">
        <v>0</v>
      </c>
      <c r="L134" s="57">
        <v>0</v>
      </c>
    </row>
    <row r="135" spans="1:12" s="1" customFormat="1" x14ac:dyDescent="0.2">
      <c r="A135" s="24">
        <v>121</v>
      </c>
      <c r="B135" s="11" t="s">
        <v>204</v>
      </c>
      <c r="C135" s="10" t="s">
        <v>50</v>
      </c>
      <c r="D135" s="43">
        <f t="shared" si="6"/>
        <v>7252200</v>
      </c>
      <c r="E135" s="57">
        <v>0</v>
      </c>
      <c r="F135" s="57">
        <v>0</v>
      </c>
      <c r="G135" s="57">
        <v>0</v>
      </c>
      <c r="H135" s="57">
        <v>7252200</v>
      </c>
      <c r="I135" s="57">
        <v>0</v>
      </c>
      <c r="J135" s="69">
        <f t="shared" si="7"/>
        <v>0</v>
      </c>
      <c r="K135" s="57">
        <v>0</v>
      </c>
      <c r="L135" s="57">
        <v>0</v>
      </c>
    </row>
    <row r="136" spans="1:12" s="1" customFormat="1" x14ac:dyDescent="0.2">
      <c r="A136" s="24">
        <v>122</v>
      </c>
      <c r="B136" s="25" t="s">
        <v>205</v>
      </c>
      <c r="C136" s="10" t="s">
        <v>49</v>
      </c>
      <c r="D136" s="43">
        <f t="shared" si="6"/>
        <v>23229186</v>
      </c>
      <c r="E136" s="57">
        <v>0</v>
      </c>
      <c r="F136" s="57">
        <v>0</v>
      </c>
      <c r="G136" s="57">
        <v>0</v>
      </c>
      <c r="H136" s="57">
        <v>3780400</v>
      </c>
      <c r="I136" s="57">
        <v>1796300</v>
      </c>
      <c r="J136" s="69">
        <f t="shared" si="7"/>
        <v>17652486</v>
      </c>
      <c r="K136" s="57">
        <v>6860494</v>
      </c>
      <c r="L136" s="57">
        <v>10791992</v>
      </c>
    </row>
    <row r="137" spans="1:12" s="1" customFormat="1" x14ac:dyDescent="0.2">
      <c r="A137" s="24">
        <v>123</v>
      </c>
      <c r="B137" s="25" t="s">
        <v>206</v>
      </c>
      <c r="C137" s="10" t="s">
        <v>207</v>
      </c>
      <c r="D137" s="43">
        <f t="shared" si="6"/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69">
        <f t="shared" si="7"/>
        <v>0</v>
      </c>
      <c r="K137" s="57">
        <v>0</v>
      </c>
      <c r="L137" s="57">
        <v>0</v>
      </c>
    </row>
    <row r="138" spans="1:12" s="1" customFormat="1" x14ac:dyDescent="0.2">
      <c r="A138" s="24">
        <v>124</v>
      </c>
      <c r="B138" s="25" t="s">
        <v>208</v>
      </c>
      <c r="C138" s="10" t="s">
        <v>43</v>
      </c>
      <c r="D138" s="43">
        <f t="shared" si="6"/>
        <v>0</v>
      </c>
      <c r="E138" s="57">
        <v>0</v>
      </c>
      <c r="F138" s="57">
        <v>0</v>
      </c>
      <c r="G138" s="57">
        <v>0</v>
      </c>
      <c r="H138" s="57">
        <v>0</v>
      </c>
      <c r="I138" s="57">
        <v>0</v>
      </c>
      <c r="J138" s="69">
        <f t="shared" si="7"/>
        <v>0</v>
      </c>
      <c r="K138" s="57">
        <v>0</v>
      </c>
      <c r="L138" s="57">
        <v>0</v>
      </c>
    </row>
    <row r="139" spans="1:12" s="1" customFormat="1" x14ac:dyDescent="0.2">
      <c r="A139" s="24">
        <v>125</v>
      </c>
      <c r="B139" s="11" t="s">
        <v>209</v>
      </c>
      <c r="C139" s="10" t="s">
        <v>236</v>
      </c>
      <c r="D139" s="43">
        <f t="shared" si="6"/>
        <v>6906104</v>
      </c>
      <c r="E139" s="57">
        <v>0</v>
      </c>
      <c r="F139" s="57">
        <v>0</v>
      </c>
      <c r="G139" s="57">
        <v>0</v>
      </c>
      <c r="H139" s="57">
        <v>0</v>
      </c>
      <c r="I139" s="57">
        <v>0</v>
      </c>
      <c r="J139" s="69">
        <f t="shared" si="7"/>
        <v>6906104</v>
      </c>
      <c r="K139" s="57">
        <v>2684001</v>
      </c>
      <c r="L139" s="57">
        <v>4222103</v>
      </c>
    </row>
    <row r="140" spans="1:12" s="1" customFormat="1" x14ac:dyDescent="0.2">
      <c r="A140" s="24">
        <v>126</v>
      </c>
      <c r="B140" s="13" t="s">
        <v>210</v>
      </c>
      <c r="C140" s="10" t="s">
        <v>211</v>
      </c>
      <c r="D140" s="43">
        <f t="shared" si="6"/>
        <v>0</v>
      </c>
      <c r="E140" s="57">
        <v>0</v>
      </c>
      <c r="F140" s="57">
        <v>0</v>
      </c>
      <c r="G140" s="57">
        <v>0</v>
      </c>
      <c r="H140" s="57">
        <v>0</v>
      </c>
      <c r="I140" s="57">
        <v>0</v>
      </c>
      <c r="J140" s="69">
        <f t="shared" si="7"/>
        <v>0</v>
      </c>
      <c r="K140" s="57">
        <v>0</v>
      </c>
      <c r="L140" s="57">
        <v>0</v>
      </c>
    </row>
    <row r="141" spans="1:12" x14ac:dyDescent="0.2">
      <c r="A141" s="24">
        <v>127</v>
      </c>
      <c r="B141" s="25" t="s">
        <v>212</v>
      </c>
      <c r="C141" s="10" t="s">
        <v>213</v>
      </c>
      <c r="D141" s="43">
        <f t="shared" si="6"/>
        <v>14329652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69">
        <f t="shared" si="7"/>
        <v>14329652</v>
      </c>
      <c r="K141" s="57">
        <v>5569102</v>
      </c>
      <c r="L141" s="57">
        <v>8760550</v>
      </c>
    </row>
    <row r="142" spans="1:12" x14ac:dyDescent="0.2">
      <c r="A142" s="24">
        <v>128</v>
      </c>
      <c r="B142" s="11" t="s">
        <v>214</v>
      </c>
      <c r="C142" s="10" t="s">
        <v>215</v>
      </c>
      <c r="D142" s="43">
        <f t="shared" si="6"/>
        <v>0</v>
      </c>
      <c r="E142" s="57">
        <v>0</v>
      </c>
      <c r="F142" s="57">
        <v>0</v>
      </c>
      <c r="G142" s="57">
        <v>0</v>
      </c>
      <c r="H142" s="57">
        <v>0</v>
      </c>
      <c r="I142" s="57">
        <v>0</v>
      </c>
      <c r="J142" s="69">
        <f t="shared" si="7"/>
        <v>0</v>
      </c>
      <c r="K142" s="57">
        <v>0</v>
      </c>
      <c r="L142" s="57">
        <v>0</v>
      </c>
    </row>
    <row r="143" spans="1:12" ht="12.75" x14ac:dyDescent="0.2">
      <c r="A143" s="24">
        <v>129</v>
      </c>
      <c r="B143" s="19" t="s">
        <v>216</v>
      </c>
      <c r="C143" s="12" t="s">
        <v>217</v>
      </c>
      <c r="D143" s="43">
        <f t="shared" si="6"/>
        <v>434076953</v>
      </c>
      <c r="E143" s="57">
        <v>0</v>
      </c>
      <c r="F143" s="57">
        <v>0</v>
      </c>
      <c r="G143" s="57">
        <v>434076953</v>
      </c>
      <c r="H143" s="57">
        <v>0</v>
      </c>
      <c r="I143" s="57">
        <v>0</v>
      </c>
      <c r="J143" s="69">
        <f t="shared" si="7"/>
        <v>0</v>
      </c>
      <c r="K143" s="57">
        <v>0</v>
      </c>
      <c r="L143" s="57">
        <v>0</v>
      </c>
    </row>
    <row r="144" spans="1:12" ht="12.75" x14ac:dyDescent="0.2">
      <c r="A144" s="24">
        <v>130</v>
      </c>
      <c r="B144" s="35" t="s">
        <v>261</v>
      </c>
      <c r="C144" s="36" t="s">
        <v>262</v>
      </c>
      <c r="D144" s="43">
        <f t="shared" si="6"/>
        <v>0</v>
      </c>
      <c r="E144" s="57">
        <v>0</v>
      </c>
      <c r="F144" s="57">
        <v>0</v>
      </c>
      <c r="G144" s="57">
        <v>0</v>
      </c>
      <c r="H144" s="57">
        <v>0</v>
      </c>
      <c r="I144" s="57">
        <v>0</v>
      </c>
      <c r="J144" s="69">
        <f t="shared" si="7"/>
        <v>0</v>
      </c>
      <c r="K144" s="57">
        <v>0</v>
      </c>
      <c r="L144" s="57">
        <v>0</v>
      </c>
    </row>
    <row r="145" spans="1:60" ht="12.75" x14ac:dyDescent="0.2">
      <c r="A145" s="24">
        <v>131</v>
      </c>
      <c r="B145" s="37" t="s">
        <v>263</v>
      </c>
      <c r="C145" s="38" t="s">
        <v>264</v>
      </c>
      <c r="D145" s="43">
        <f t="shared" si="6"/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69">
        <f t="shared" si="7"/>
        <v>0</v>
      </c>
      <c r="K145" s="57">
        <v>0</v>
      </c>
      <c r="L145" s="57">
        <v>0</v>
      </c>
    </row>
    <row r="146" spans="1:60" ht="12.75" x14ac:dyDescent="0.2">
      <c r="A146" s="24">
        <v>132</v>
      </c>
      <c r="B146" s="39" t="s">
        <v>265</v>
      </c>
      <c r="C146" s="40" t="s">
        <v>266</v>
      </c>
      <c r="D146" s="43">
        <f t="shared" si="6"/>
        <v>0</v>
      </c>
      <c r="E146" s="57">
        <v>0</v>
      </c>
      <c r="F146" s="57">
        <v>0</v>
      </c>
      <c r="G146" s="57">
        <v>0</v>
      </c>
      <c r="H146" s="57">
        <v>0</v>
      </c>
      <c r="I146" s="57">
        <v>0</v>
      </c>
      <c r="J146" s="69">
        <f t="shared" si="7"/>
        <v>0</v>
      </c>
      <c r="K146" s="57">
        <v>0</v>
      </c>
      <c r="L146" s="57">
        <v>0</v>
      </c>
    </row>
    <row r="147" spans="1:60" x14ac:dyDescent="0.2">
      <c r="A147" s="24">
        <v>133</v>
      </c>
      <c r="B147" s="24" t="s">
        <v>271</v>
      </c>
      <c r="C147" s="41" t="s">
        <v>272</v>
      </c>
      <c r="D147" s="43">
        <f t="shared" si="6"/>
        <v>0</v>
      </c>
      <c r="E147" s="57">
        <v>0</v>
      </c>
      <c r="F147" s="57">
        <v>0</v>
      </c>
      <c r="G147" s="57">
        <v>0</v>
      </c>
      <c r="H147" s="57">
        <v>0</v>
      </c>
      <c r="I147" s="57">
        <v>0</v>
      </c>
      <c r="J147" s="69">
        <f t="shared" si="7"/>
        <v>0</v>
      </c>
      <c r="K147" s="57">
        <v>0</v>
      </c>
      <c r="L147" s="57">
        <v>0</v>
      </c>
    </row>
    <row r="148" spans="1:60" x14ac:dyDescent="0.2">
      <c r="A148" s="24">
        <v>134</v>
      </c>
      <c r="B148" s="91" t="s">
        <v>362</v>
      </c>
      <c r="C148" s="41" t="s">
        <v>361</v>
      </c>
      <c r="D148" s="43">
        <f t="shared" si="6"/>
        <v>0</v>
      </c>
      <c r="E148" s="57">
        <v>0</v>
      </c>
      <c r="F148" s="57">
        <v>0</v>
      </c>
      <c r="G148" s="57">
        <v>0</v>
      </c>
      <c r="H148" s="57">
        <v>0</v>
      </c>
      <c r="I148" s="57">
        <v>0</v>
      </c>
      <c r="J148" s="69">
        <f t="shared" si="7"/>
        <v>0</v>
      </c>
      <c r="K148" s="57">
        <v>0</v>
      </c>
      <c r="L148" s="57">
        <v>0</v>
      </c>
    </row>
    <row r="149" spans="1:60" s="4" customFormat="1" x14ac:dyDescent="0.2">
      <c r="A149" s="24">
        <v>135</v>
      </c>
      <c r="B149" s="88" t="s">
        <v>389</v>
      </c>
      <c r="C149" s="41" t="s">
        <v>383</v>
      </c>
      <c r="D149" s="57">
        <f t="shared" ref="D149" si="8">SUM(E149:J149)</f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69">
        <f t="shared" ref="J149" si="9">K149+L149</f>
        <v>0</v>
      </c>
      <c r="K149" s="57">
        <v>0</v>
      </c>
      <c r="L149" s="57">
        <v>0</v>
      </c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:60" s="4" customFormat="1" x14ac:dyDescent="0.2">
      <c r="A150" s="169">
        <v>136</v>
      </c>
      <c r="B150" s="88" t="s">
        <v>407</v>
      </c>
      <c r="C150" s="41" t="s">
        <v>406</v>
      </c>
      <c r="D150" s="57">
        <f t="shared" ref="D150" si="10">SUM(E150:J150)</f>
        <v>0</v>
      </c>
      <c r="E150" s="57">
        <v>0</v>
      </c>
      <c r="F150" s="57">
        <v>0</v>
      </c>
      <c r="G150" s="57">
        <v>0</v>
      </c>
      <c r="H150" s="57">
        <v>0</v>
      </c>
      <c r="I150" s="57">
        <v>0</v>
      </c>
      <c r="J150" s="69">
        <f t="shared" ref="J150" si="11">K150+L150</f>
        <v>0</v>
      </c>
      <c r="K150" s="57">
        <v>0</v>
      </c>
      <c r="L150" s="57">
        <v>0</v>
      </c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:60" s="4" customFormat="1" x14ac:dyDescent="0.2">
      <c r="A151" s="6"/>
      <c r="B151" s="6"/>
      <c r="C151" s="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3" spans="1:60" s="4" customFormat="1" x14ac:dyDescent="0.2">
      <c r="A153" s="6"/>
      <c r="B153" s="6"/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:60" s="4" customFormat="1" x14ac:dyDescent="0.2">
      <c r="A154" s="6"/>
      <c r="B154" s="6"/>
      <c r="C154" s="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</sheetData>
  <mergeCells count="18">
    <mergeCell ref="E4:L4"/>
    <mergeCell ref="J5:L5"/>
    <mergeCell ref="J6:J7"/>
    <mergeCell ref="K6:L6"/>
    <mergeCell ref="A2:L2"/>
    <mergeCell ref="I5:I7"/>
    <mergeCell ref="A90:A93"/>
    <mergeCell ref="B90:B93"/>
    <mergeCell ref="H5:H7"/>
    <mergeCell ref="A4:A7"/>
    <mergeCell ref="B4:B7"/>
    <mergeCell ref="C4:C7"/>
    <mergeCell ref="D4:D7"/>
    <mergeCell ref="E5:E7"/>
    <mergeCell ref="F5:F7"/>
    <mergeCell ref="G5:G7"/>
    <mergeCell ref="A8:C8"/>
    <mergeCell ref="A11:C11"/>
  </mergeCells>
  <pageMargins left="0" right="0" top="0" bottom="0" header="0" footer="0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BB154"/>
  <sheetViews>
    <sheetView topLeftCell="A31" zoomScale="98" zoomScaleNormal="98" workbookViewId="0">
      <selection activeCell="C68" sqref="C68"/>
    </sheetView>
  </sheetViews>
  <sheetFormatPr defaultRowHeight="12" x14ac:dyDescent="0.2"/>
  <cols>
    <col min="1" max="1" width="4.7109375" style="76" customWidth="1"/>
    <col min="2" max="2" width="9.28515625" style="76" customWidth="1"/>
    <col min="3" max="3" width="39.5703125" style="7" customWidth="1"/>
    <col min="4" max="4" width="13.5703125" style="74" customWidth="1"/>
    <col min="5" max="16384" width="9.140625" style="1"/>
  </cols>
  <sheetData>
    <row r="2" spans="1:4" ht="36" customHeight="1" x14ac:dyDescent="0.2">
      <c r="A2" s="211" t="s">
        <v>372</v>
      </c>
      <c r="B2" s="211"/>
      <c r="C2" s="211"/>
      <c r="D2" s="211"/>
    </row>
    <row r="3" spans="1:4" x14ac:dyDescent="0.2">
      <c r="C3" s="77"/>
      <c r="D3" s="74" t="s">
        <v>291</v>
      </c>
    </row>
    <row r="4" spans="1:4" s="3" customFormat="1" ht="15.75" customHeight="1" x14ac:dyDescent="0.2">
      <c r="A4" s="202" t="s">
        <v>46</v>
      </c>
      <c r="B4" s="202" t="s">
        <v>58</v>
      </c>
      <c r="C4" s="202" t="s">
        <v>47</v>
      </c>
      <c r="D4" s="237" t="s">
        <v>341</v>
      </c>
    </row>
    <row r="5" spans="1:4" ht="25.5" customHeight="1" x14ac:dyDescent="0.2">
      <c r="A5" s="202"/>
      <c r="B5" s="202"/>
      <c r="C5" s="202"/>
      <c r="D5" s="238"/>
    </row>
    <row r="6" spans="1:4" ht="14.25" customHeight="1" x14ac:dyDescent="0.2">
      <c r="A6" s="202"/>
      <c r="B6" s="202"/>
      <c r="C6" s="202"/>
      <c r="D6" s="238"/>
    </row>
    <row r="7" spans="1:4" ht="21.75" customHeight="1" x14ac:dyDescent="0.2">
      <c r="A7" s="202"/>
      <c r="B7" s="202"/>
      <c r="C7" s="202"/>
      <c r="D7" s="239"/>
    </row>
    <row r="8" spans="1:4" s="3" customFormat="1" x14ac:dyDescent="0.2">
      <c r="A8" s="172" t="s">
        <v>234</v>
      </c>
      <c r="B8" s="172"/>
      <c r="C8" s="172"/>
      <c r="D8" s="44">
        <f>D11+D10+D9</f>
        <v>2655401124</v>
      </c>
    </row>
    <row r="9" spans="1:4" s="3" customFormat="1" ht="11.25" customHeight="1" x14ac:dyDescent="0.2">
      <c r="A9" s="87"/>
      <c r="B9" s="87"/>
      <c r="C9" s="260" t="s">
        <v>56</v>
      </c>
      <c r="D9" s="43">
        <v>11505857</v>
      </c>
    </row>
    <row r="10" spans="1:4" s="3" customFormat="1" ht="19.5" customHeight="1" x14ac:dyDescent="0.2">
      <c r="A10" s="87"/>
      <c r="B10" s="87"/>
      <c r="C10" s="260" t="s">
        <v>299</v>
      </c>
      <c r="D10" s="43"/>
    </row>
    <row r="11" spans="1:4" s="3" customFormat="1" x14ac:dyDescent="0.2">
      <c r="A11" s="172" t="s">
        <v>233</v>
      </c>
      <c r="B11" s="172"/>
      <c r="C11" s="172"/>
      <c r="D11" s="44">
        <f>SUM(D12:D150)-D90</f>
        <v>2643895267</v>
      </c>
    </row>
    <row r="12" spans="1:4" ht="12" customHeight="1" x14ac:dyDescent="0.2">
      <c r="A12" s="24">
        <v>1</v>
      </c>
      <c r="B12" s="11" t="s">
        <v>59</v>
      </c>
      <c r="C12" s="10" t="s">
        <v>44</v>
      </c>
      <c r="D12" s="43">
        <v>44697804</v>
      </c>
    </row>
    <row r="13" spans="1:4" x14ac:dyDescent="0.2">
      <c r="A13" s="24">
        <v>2</v>
      </c>
      <c r="B13" s="13" t="s">
        <v>60</v>
      </c>
      <c r="C13" s="10" t="s">
        <v>218</v>
      </c>
      <c r="D13" s="43">
        <v>45701049</v>
      </c>
    </row>
    <row r="14" spans="1:4" x14ac:dyDescent="0.2">
      <c r="A14" s="24">
        <v>3</v>
      </c>
      <c r="B14" s="25" t="s">
        <v>61</v>
      </c>
      <c r="C14" s="10" t="s">
        <v>5</v>
      </c>
      <c r="D14" s="43">
        <v>32383673</v>
      </c>
    </row>
    <row r="15" spans="1:4" ht="14.25" customHeight="1" x14ac:dyDescent="0.2">
      <c r="A15" s="24">
        <v>4</v>
      </c>
      <c r="B15" s="11" t="s">
        <v>62</v>
      </c>
      <c r="C15" s="10" t="s">
        <v>219</v>
      </c>
      <c r="D15" s="43">
        <v>55618146</v>
      </c>
    </row>
    <row r="16" spans="1:4" x14ac:dyDescent="0.2">
      <c r="A16" s="24">
        <v>5</v>
      </c>
      <c r="B16" s="11" t="s">
        <v>63</v>
      </c>
      <c r="C16" s="10" t="s">
        <v>8</v>
      </c>
      <c r="D16" s="43">
        <v>44998703</v>
      </c>
    </row>
    <row r="17" spans="1:4" x14ac:dyDescent="0.2">
      <c r="A17" s="24">
        <v>6</v>
      </c>
      <c r="B17" s="25" t="s">
        <v>64</v>
      </c>
      <c r="C17" s="10" t="s">
        <v>65</v>
      </c>
      <c r="D17" s="43">
        <v>4639193</v>
      </c>
    </row>
    <row r="18" spans="1:4" x14ac:dyDescent="0.2">
      <c r="A18" s="24">
        <v>7</v>
      </c>
      <c r="B18" s="11" t="s">
        <v>66</v>
      </c>
      <c r="C18" s="10" t="s">
        <v>220</v>
      </c>
      <c r="D18" s="43">
        <v>42688764</v>
      </c>
    </row>
    <row r="19" spans="1:4" x14ac:dyDescent="0.2">
      <c r="A19" s="24">
        <v>8</v>
      </c>
      <c r="B19" s="25" t="s">
        <v>67</v>
      </c>
      <c r="C19" s="10" t="s">
        <v>17</v>
      </c>
      <c r="D19" s="43">
        <v>37609631</v>
      </c>
    </row>
    <row r="20" spans="1:4" x14ac:dyDescent="0.2">
      <c r="A20" s="24">
        <v>9</v>
      </c>
      <c r="B20" s="25" t="s">
        <v>68</v>
      </c>
      <c r="C20" s="10" t="s">
        <v>6</v>
      </c>
      <c r="D20" s="43">
        <v>63777282</v>
      </c>
    </row>
    <row r="21" spans="1:4" x14ac:dyDescent="0.2">
      <c r="A21" s="24">
        <v>10</v>
      </c>
      <c r="B21" s="25" t="s">
        <v>69</v>
      </c>
      <c r="C21" s="10" t="s">
        <v>18</v>
      </c>
      <c r="D21" s="43">
        <v>42588772</v>
      </c>
    </row>
    <row r="22" spans="1:4" x14ac:dyDescent="0.2">
      <c r="A22" s="24">
        <v>11</v>
      </c>
      <c r="B22" s="25" t="s">
        <v>70</v>
      </c>
      <c r="C22" s="10" t="s">
        <v>7</v>
      </c>
      <c r="D22" s="43">
        <v>41772772</v>
      </c>
    </row>
    <row r="23" spans="1:4" x14ac:dyDescent="0.2">
      <c r="A23" s="24">
        <v>12</v>
      </c>
      <c r="B23" s="25" t="s">
        <v>71</v>
      </c>
      <c r="C23" s="10" t="s">
        <v>19</v>
      </c>
      <c r="D23" s="43">
        <v>60469526</v>
      </c>
    </row>
    <row r="24" spans="1:4" x14ac:dyDescent="0.2">
      <c r="A24" s="24">
        <v>13</v>
      </c>
      <c r="B24" s="25" t="s">
        <v>240</v>
      </c>
      <c r="C24" s="10" t="s">
        <v>241</v>
      </c>
      <c r="D24" s="43">
        <v>0</v>
      </c>
    </row>
    <row r="25" spans="1:4" x14ac:dyDescent="0.2">
      <c r="A25" s="24">
        <v>14</v>
      </c>
      <c r="B25" s="25" t="s">
        <v>72</v>
      </c>
      <c r="C25" s="10" t="s">
        <v>22</v>
      </c>
      <c r="D25" s="43">
        <v>46260545</v>
      </c>
    </row>
    <row r="26" spans="1:4" x14ac:dyDescent="0.2">
      <c r="A26" s="24">
        <v>15</v>
      </c>
      <c r="B26" s="25" t="s">
        <v>73</v>
      </c>
      <c r="C26" s="10" t="s">
        <v>10</v>
      </c>
      <c r="D26" s="43">
        <v>77328189</v>
      </c>
    </row>
    <row r="27" spans="1:4" x14ac:dyDescent="0.2">
      <c r="A27" s="24">
        <v>16</v>
      </c>
      <c r="B27" s="25" t="s">
        <v>74</v>
      </c>
      <c r="C27" s="10" t="s">
        <v>221</v>
      </c>
      <c r="D27" s="43">
        <v>72446270</v>
      </c>
    </row>
    <row r="28" spans="1:4" x14ac:dyDescent="0.2">
      <c r="A28" s="24">
        <v>17</v>
      </c>
      <c r="B28" s="25" t="s">
        <v>75</v>
      </c>
      <c r="C28" s="10" t="s">
        <v>9</v>
      </c>
      <c r="D28" s="43">
        <v>49654853</v>
      </c>
    </row>
    <row r="29" spans="1:4" x14ac:dyDescent="0.2">
      <c r="A29" s="24">
        <v>18</v>
      </c>
      <c r="B29" s="11" t="s">
        <v>76</v>
      </c>
      <c r="C29" s="10" t="s">
        <v>11</v>
      </c>
      <c r="D29" s="43">
        <v>32575022</v>
      </c>
    </row>
    <row r="30" spans="1:4" x14ac:dyDescent="0.2">
      <c r="A30" s="24">
        <v>19</v>
      </c>
      <c r="B30" s="11" t="s">
        <v>77</v>
      </c>
      <c r="C30" s="10" t="s">
        <v>222</v>
      </c>
      <c r="D30" s="43">
        <v>31107383</v>
      </c>
    </row>
    <row r="31" spans="1:4" x14ac:dyDescent="0.2">
      <c r="A31" s="24">
        <v>20</v>
      </c>
      <c r="B31" s="11" t="s">
        <v>78</v>
      </c>
      <c r="C31" s="10" t="s">
        <v>79</v>
      </c>
      <c r="D31" s="43">
        <v>67939031</v>
      </c>
    </row>
    <row r="32" spans="1:4" x14ac:dyDescent="0.2">
      <c r="A32" s="24">
        <v>21</v>
      </c>
      <c r="B32" s="11" t="s">
        <v>80</v>
      </c>
      <c r="C32" s="10" t="s">
        <v>40</v>
      </c>
      <c r="D32" s="43">
        <v>2698918</v>
      </c>
    </row>
    <row r="33" spans="1:4" x14ac:dyDescent="0.2">
      <c r="A33" s="24">
        <v>22</v>
      </c>
      <c r="B33" s="25" t="s">
        <v>81</v>
      </c>
      <c r="C33" s="10" t="s">
        <v>82</v>
      </c>
      <c r="D33" s="43">
        <v>0</v>
      </c>
    </row>
    <row r="34" spans="1:4" ht="12" customHeight="1" x14ac:dyDescent="0.2">
      <c r="A34" s="24">
        <v>23</v>
      </c>
      <c r="B34" s="25" t="s">
        <v>83</v>
      </c>
      <c r="C34" s="10" t="s">
        <v>84</v>
      </c>
      <c r="D34" s="43">
        <v>0</v>
      </c>
    </row>
    <row r="35" spans="1:4" ht="24" x14ac:dyDescent="0.2">
      <c r="A35" s="24">
        <v>24</v>
      </c>
      <c r="B35" s="25" t="s">
        <v>85</v>
      </c>
      <c r="C35" s="10" t="s">
        <v>86</v>
      </c>
      <c r="D35" s="43">
        <v>0</v>
      </c>
    </row>
    <row r="36" spans="1:4" x14ac:dyDescent="0.2">
      <c r="A36" s="24">
        <v>25</v>
      </c>
      <c r="B36" s="11" t="s">
        <v>87</v>
      </c>
      <c r="C36" s="10" t="s">
        <v>88</v>
      </c>
      <c r="D36" s="43">
        <v>66240227</v>
      </c>
    </row>
    <row r="37" spans="1:4" ht="15.75" customHeight="1" x14ac:dyDescent="0.2">
      <c r="A37" s="24">
        <v>26</v>
      </c>
      <c r="B37" s="25" t="s">
        <v>89</v>
      </c>
      <c r="C37" s="10" t="s">
        <v>90</v>
      </c>
      <c r="D37" s="43">
        <v>0</v>
      </c>
    </row>
    <row r="38" spans="1:4" x14ac:dyDescent="0.2">
      <c r="A38" s="24">
        <v>27</v>
      </c>
      <c r="B38" s="13" t="s">
        <v>91</v>
      </c>
      <c r="C38" s="10" t="s">
        <v>92</v>
      </c>
      <c r="D38" s="43">
        <v>0</v>
      </c>
    </row>
    <row r="39" spans="1:4" x14ac:dyDescent="0.2">
      <c r="A39" s="24">
        <v>28</v>
      </c>
      <c r="B39" s="11" t="s">
        <v>93</v>
      </c>
      <c r="C39" s="42" t="s">
        <v>275</v>
      </c>
      <c r="D39" s="43">
        <v>0</v>
      </c>
    </row>
    <row r="40" spans="1:4" x14ac:dyDescent="0.2">
      <c r="A40" s="24">
        <v>29</v>
      </c>
      <c r="B40" s="13" t="s">
        <v>94</v>
      </c>
      <c r="C40" s="10" t="s">
        <v>41</v>
      </c>
      <c r="D40" s="43">
        <v>51331113</v>
      </c>
    </row>
    <row r="41" spans="1:4" x14ac:dyDescent="0.2">
      <c r="A41" s="24">
        <v>30</v>
      </c>
      <c r="B41" s="11" t="s">
        <v>95</v>
      </c>
      <c r="C41" s="10" t="s">
        <v>39</v>
      </c>
      <c r="D41" s="43">
        <v>0</v>
      </c>
    </row>
    <row r="42" spans="1:4" x14ac:dyDescent="0.2">
      <c r="A42" s="24">
        <v>31</v>
      </c>
      <c r="B42" s="13" t="s">
        <v>96</v>
      </c>
      <c r="C42" s="10" t="s">
        <v>16</v>
      </c>
      <c r="D42" s="43">
        <v>56320233</v>
      </c>
    </row>
    <row r="43" spans="1:4" x14ac:dyDescent="0.2">
      <c r="A43" s="24">
        <v>32</v>
      </c>
      <c r="B43" s="25" t="s">
        <v>97</v>
      </c>
      <c r="C43" s="10" t="s">
        <v>21</v>
      </c>
      <c r="D43" s="43">
        <v>39380383</v>
      </c>
    </row>
    <row r="44" spans="1:4" x14ac:dyDescent="0.2">
      <c r="A44" s="24">
        <v>33</v>
      </c>
      <c r="B44" s="13" t="s">
        <v>98</v>
      </c>
      <c r="C44" s="10" t="s">
        <v>25</v>
      </c>
      <c r="D44" s="43">
        <v>48740332</v>
      </c>
    </row>
    <row r="45" spans="1:4" x14ac:dyDescent="0.2">
      <c r="A45" s="24">
        <v>34</v>
      </c>
      <c r="B45" s="11" t="s">
        <v>99</v>
      </c>
      <c r="C45" s="10" t="s">
        <v>223</v>
      </c>
      <c r="D45" s="43">
        <v>59403814</v>
      </c>
    </row>
    <row r="46" spans="1:4" x14ac:dyDescent="0.2">
      <c r="A46" s="24">
        <v>35</v>
      </c>
      <c r="B46" s="14" t="s">
        <v>100</v>
      </c>
      <c r="C46" s="15" t="s">
        <v>224</v>
      </c>
      <c r="D46" s="43">
        <v>64549886</v>
      </c>
    </row>
    <row r="47" spans="1:4" x14ac:dyDescent="0.2">
      <c r="A47" s="24">
        <v>36</v>
      </c>
      <c r="B47" s="11" t="s">
        <v>101</v>
      </c>
      <c r="C47" s="10" t="s">
        <v>225</v>
      </c>
      <c r="D47" s="43">
        <v>36098700</v>
      </c>
    </row>
    <row r="48" spans="1:4" x14ac:dyDescent="0.2">
      <c r="A48" s="24">
        <v>37</v>
      </c>
      <c r="B48" s="11" t="s">
        <v>102</v>
      </c>
      <c r="C48" s="10" t="s">
        <v>24</v>
      </c>
      <c r="D48" s="43">
        <v>57324654</v>
      </c>
    </row>
    <row r="49" spans="1:4" x14ac:dyDescent="0.2">
      <c r="A49" s="24">
        <v>38</v>
      </c>
      <c r="B49" s="25" t="s">
        <v>103</v>
      </c>
      <c r="C49" s="10" t="s">
        <v>20</v>
      </c>
      <c r="D49" s="43">
        <v>38844967</v>
      </c>
    </row>
    <row r="50" spans="1:4" x14ac:dyDescent="0.2">
      <c r="A50" s="24">
        <v>39</v>
      </c>
      <c r="B50" s="13" t="s">
        <v>104</v>
      </c>
      <c r="C50" s="10" t="s">
        <v>105</v>
      </c>
      <c r="D50" s="43">
        <v>0</v>
      </c>
    </row>
    <row r="51" spans="1:4" x14ac:dyDescent="0.2">
      <c r="A51" s="24">
        <v>40</v>
      </c>
      <c r="B51" s="25" t="s">
        <v>106</v>
      </c>
      <c r="C51" s="10" t="s">
        <v>107</v>
      </c>
      <c r="D51" s="43">
        <v>0</v>
      </c>
    </row>
    <row r="52" spans="1:4" x14ac:dyDescent="0.2">
      <c r="A52" s="24">
        <v>41</v>
      </c>
      <c r="B52" s="11" t="s">
        <v>108</v>
      </c>
      <c r="C52" s="10" t="s">
        <v>230</v>
      </c>
      <c r="D52" s="43">
        <v>52985649</v>
      </c>
    </row>
    <row r="53" spans="1:4" ht="10.5" customHeight="1" x14ac:dyDescent="0.2">
      <c r="A53" s="24">
        <v>42</v>
      </c>
      <c r="B53" s="11" t="s">
        <v>109</v>
      </c>
      <c r="C53" s="10" t="s">
        <v>2</v>
      </c>
      <c r="D53" s="43">
        <v>34392483</v>
      </c>
    </row>
    <row r="54" spans="1:4" x14ac:dyDescent="0.2">
      <c r="A54" s="24">
        <v>43</v>
      </c>
      <c r="B54" s="25" t="s">
        <v>110</v>
      </c>
      <c r="C54" s="10" t="s">
        <v>3</v>
      </c>
      <c r="D54" s="43">
        <v>46065586</v>
      </c>
    </row>
    <row r="55" spans="1:4" x14ac:dyDescent="0.2">
      <c r="A55" s="24">
        <v>44</v>
      </c>
      <c r="B55" s="25" t="s">
        <v>111</v>
      </c>
      <c r="C55" s="10" t="s">
        <v>226</v>
      </c>
      <c r="D55" s="43">
        <v>72668548</v>
      </c>
    </row>
    <row r="56" spans="1:4" x14ac:dyDescent="0.2">
      <c r="A56" s="24">
        <v>45</v>
      </c>
      <c r="B56" s="13" t="s">
        <v>112</v>
      </c>
      <c r="C56" s="10" t="s">
        <v>0</v>
      </c>
      <c r="D56" s="43">
        <v>52898660</v>
      </c>
    </row>
    <row r="57" spans="1:4" ht="10.5" customHeight="1" x14ac:dyDescent="0.2">
      <c r="A57" s="24">
        <v>46</v>
      </c>
      <c r="B57" s="25" t="s">
        <v>113</v>
      </c>
      <c r="C57" s="10" t="s">
        <v>4</v>
      </c>
      <c r="D57" s="43">
        <v>34938291</v>
      </c>
    </row>
    <row r="58" spans="1:4" x14ac:dyDescent="0.2">
      <c r="A58" s="24">
        <v>47</v>
      </c>
      <c r="B58" s="13" t="s">
        <v>114</v>
      </c>
      <c r="C58" s="10" t="s">
        <v>1</v>
      </c>
      <c r="D58" s="43">
        <v>50079990</v>
      </c>
    </row>
    <row r="59" spans="1:4" x14ac:dyDescent="0.2">
      <c r="A59" s="24">
        <v>48</v>
      </c>
      <c r="B59" s="25" t="s">
        <v>115</v>
      </c>
      <c r="C59" s="10" t="s">
        <v>227</v>
      </c>
      <c r="D59" s="43">
        <v>51059880</v>
      </c>
    </row>
    <row r="60" spans="1:4" x14ac:dyDescent="0.2">
      <c r="A60" s="24">
        <v>49</v>
      </c>
      <c r="B60" s="25" t="s">
        <v>116</v>
      </c>
      <c r="C60" s="10" t="s">
        <v>26</v>
      </c>
      <c r="D60" s="43">
        <v>81585709</v>
      </c>
    </row>
    <row r="61" spans="1:4" x14ac:dyDescent="0.2">
      <c r="A61" s="24">
        <v>50</v>
      </c>
      <c r="B61" s="25" t="s">
        <v>117</v>
      </c>
      <c r="C61" s="10" t="s">
        <v>228</v>
      </c>
      <c r="D61" s="43">
        <v>52682642</v>
      </c>
    </row>
    <row r="62" spans="1:4" x14ac:dyDescent="0.2">
      <c r="A62" s="24">
        <v>51</v>
      </c>
      <c r="B62" s="25" t="s">
        <v>232</v>
      </c>
      <c r="C62" s="10" t="s">
        <v>231</v>
      </c>
      <c r="D62" s="43">
        <v>0</v>
      </c>
    </row>
    <row r="63" spans="1:4" x14ac:dyDescent="0.2">
      <c r="A63" s="24">
        <v>52</v>
      </c>
      <c r="B63" s="25" t="s">
        <v>242</v>
      </c>
      <c r="C63" s="10" t="s">
        <v>243</v>
      </c>
      <c r="D63" s="43">
        <v>0</v>
      </c>
    </row>
    <row r="64" spans="1:4" x14ac:dyDescent="0.2">
      <c r="A64" s="24">
        <v>53</v>
      </c>
      <c r="B64" s="25" t="s">
        <v>118</v>
      </c>
      <c r="C64" s="10" t="s">
        <v>54</v>
      </c>
      <c r="D64" s="43">
        <v>0</v>
      </c>
    </row>
    <row r="65" spans="1:4" x14ac:dyDescent="0.2">
      <c r="A65" s="24">
        <v>54</v>
      </c>
      <c r="B65" s="13" t="s">
        <v>119</v>
      </c>
      <c r="C65" s="10" t="s">
        <v>244</v>
      </c>
      <c r="D65" s="43">
        <v>0</v>
      </c>
    </row>
    <row r="66" spans="1:4" ht="14.25" customHeight="1" x14ac:dyDescent="0.2">
      <c r="A66" s="24">
        <v>55</v>
      </c>
      <c r="B66" s="11" t="s">
        <v>120</v>
      </c>
      <c r="C66" s="10" t="s">
        <v>121</v>
      </c>
      <c r="D66" s="43">
        <v>0</v>
      </c>
    </row>
    <row r="67" spans="1:4" ht="14.25" customHeight="1" x14ac:dyDescent="0.2">
      <c r="A67" s="24">
        <v>56</v>
      </c>
      <c r="B67" s="13" t="s">
        <v>122</v>
      </c>
      <c r="C67" s="10" t="s">
        <v>245</v>
      </c>
      <c r="D67" s="43">
        <v>0</v>
      </c>
    </row>
    <row r="68" spans="1:4" ht="14.25" customHeight="1" x14ac:dyDescent="0.2">
      <c r="A68" s="24">
        <v>57</v>
      </c>
      <c r="B68" s="25" t="s">
        <v>123</v>
      </c>
      <c r="C68" s="10" t="s">
        <v>408</v>
      </c>
      <c r="D68" s="43">
        <v>0</v>
      </c>
    </row>
    <row r="69" spans="1:4" ht="25.5" customHeight="1" x14ac:dyDescent="0.2">
      <c r="A69" s="24">
        <v>58</v>
      </c>
      <c r="B69" s="11" t="s">
        <v>124</v>
      </c>
      <c r="C69" s="10" t="s">
        <v>246</v>
      </c>
      <c r="D69" s="43">
        <v>0</v>
      </c>
    </row>
    <row r="70" spans="1:4" ht="25.5" customHeight="1" x14ac:dyDescent="0.2">
      <c r="A70" s="24">
        <v>59</v>
      </c>
      <c r="B70" s="11" t="s">
        <v>125</v>
      </c>
      <c r="C70" s="10" t="s">
        <v>247</v>
      </c>
      <c r="D70" s="43">
        <v>0</v>
      </c>
    </row>
    <row r="71" spans="1:4" x14ac:dyDescent="0.2">
      <c r="A71" s="24">
        <v>60</v>
      </c>
      <c r="B71" s="13" t="s">
        <v>126</v>
      </c>
      <c r="C71" s="10" t="s">
        <v>248</v>
      </c>
      <c r="D71" s="43">
        <v>0</v>
      </c>
    </row>
    <row r="72" spans="1:4" x14ac:dyDescent="0.2">
      <c r="A72" s="24">
        <v>61</v>
      </c>
      <c r="B72" s="13" t="s">
        <v>127</v>
      </c>
      <c r="C72" s="10" t="s">
        <v>53</v>
      </c>
      <c r="D72" s="43">
        <v>0</v>
      </c>
    </row>
    <row r="73" spans="1:4" x14ac:dyDescent="0.2">
      <c r="A73" s="24">
        <v>62</v>
      </c>
      <c r="B73" s="13" t="s">
        <v>128</v>
      </c>
      <c r="C73" s="10" t="s">
        <v>249</v>
      </c>
      <c r="D73" s="43">
        <v>0</v>
      </c>
    </row>
    <row r="74" spans="1:4" ht="24" x14ac:dyDescent="0.2">
      <c r="A74" s="24">
        <v>63</v>
      </c>
      <c r="B74" s="13" t="s">
        <v>129</v>
      </c>
      <c r="C74" s="10" t="s">
        <v>250</v>
      </c>
      <c r="D74" s="43">
        <v>0</v>
      </c>
    </row>
    <row r="75" spans="1:4" ht="24" x14ac:dyDescent="0.2">
      <c r="A75" s="24">
        <v>64</v>
      </c>
      <c r="B75" s="11" t="s">
        <v>130</v>
      </c>
      <c r="C75" s="10" t="s">
        <v>251</v>
      </c>
      <c r="D75" s="43">
        <v>0</v>
      </c>
    </row>
    <row r="76" spans="1:4" ht="24" x14ac:dyDescent="0.2">
      <c r="A76" s="24">
        <v>65</v>
      </c>
      <c r="B76" s="13" t="s">
        <v>131</v>
      </c>
      <c r="C76" s="10" t="s">
        <v>252</v>
      </c>
      <c r="D76" s="43">
        <v>0</v>
      </c>
    </row>
    <row r="77" spans="1:4" ht="24" x14ac:dyDescent="0.2">
      <c r="A77" s="24">
        <v>66</v>
      </c>
      <c r="B77" s="13" t="s">
        <v>132</v>
      </c>
      <c r="C77" s="10" t="s">
        <v>253</v>
      </c>
      <c r="D77" s="43">
        <v>0</v>
      </c>
    </row>
    <row r="78" spans="1:4" ht="24" x14ac:dyDescent="0.2">
      <c r="A78" s="24">
        <v>67</v>
      </c>
      <c r="B78" s="11" t="s">
        <v>133</v>
      </c>
      <c r="C78" s="10" t="s">
        <v>254</v>
      </c>
      <c r="D78" s="43">
        <v>0</v>
      </c>
    </row>
    <row r="79" spans="1:4" ht="24" x14ac:dyDescent="0.2">
      <c r="A79" s="24">
        <v>68</v>
      </c>
      <c r="B79" s="11" t="s">
        <v>134</v>
      </c>
      <c r="C79" s="10" t="s">
        <v>255</v>
      </c>
      <c r="D79" s="43">
        <v>0</v>
      </c>
    </row>
    <row r="80" spans="1:4" ht="24" x14ac:dyDescent="0.2">
      <c r="A80" s="24">
        <v>69</v>
      </c>
      <c r="B80" s="11" t="s">
        <v>135</v>
      </c>
      <c r="C80" s="10" t="s">
        <v>256</v>
      </c>
      <c r="D80" s="43">
        <v>0</v>
      </c>
    </row>
    <row r="81" spans="1:4" x14ac:dyDescent="0.2">
      <c r="A81" s="24">
        <v>70</v>
      </c>
      <c r="B81" s="25" t="s">
        <v>136</v>
      </c>
      <c r="C81" s="10" t="s">
        <v>137</v>
      </c>
      <c r="D81" s="43">
        <v>7127639</v>
      </c>
    </row>
    <row r="82" spans="1:4" x14ac:dyDescent="0.2">
      <c r="A82" s="24">
        <v>71</v>
      </c>
      <c r="B82" s="11" t="s">
        <v>138</v>
      </c>
      <c r="C82" s="10" t="s">
        <v>257</v>
      </c>
      <c r="D82" s="43">
        <v>4226328</v>
      </c>
    </row>
    <row r="83" spans="1:4" x14ac:dyDescent="0.2">
      <c r="A83" s="24">
        <v>72</v>
      </c>
      <c r="B83" s="25" t="s">
        <v>139</v>
      </c>
      <c r="C83" s="10" t="s">
        <v>36</v>
      </c>
      <c r="D83" s="43">
        <v>2683879</v>
      </c>
    </row>
    <row r="84" spans="1:4" x14ac:dyDescent="0.2">
      <c r="A84" s="24">
        <v>73</v>
      </c>
      <c r="B84" s="11" t="s">
        <v>140</v>
      </c>
      <c r="C84" s="10" t="s">
        <v>38</v>
      </c>
      <c r="D84" s="43">
        <v>13446881</v>
      </c>
    </row>
    <row r="85" spans="1:4" ht="13.5" customHeight="1" x14ac:dyDescent="0.2">
      <c r="A85" s="24">
        <v>74</v>
      </c>
      <c r="B85" s="11" t="s">
        <v>141</v>
      </c>
      <c r="C85" s="10" t="s">
        <v>37</v>
      </c>
      <c r="D85" s="43">
        <v>6455964</v>
      </c>
    </row>
    <row r="86" spans="1:4" ht="14.25" customHeight="1" x14ac:dyDescent="0.2">
      <c r="A86" s="24">
        <v>75</v>
      </c>
      <c r="B86" s="11" t="s">
        <v>142</v>
      </c>
      <c r="C86" s="10" t="s">
        <v>52</v>
      </c>
      <c r="D86" s="43">
        <v>0</v>
      </c>
    </row>
    <row r="87" spans="1:4" x14ac:dyDescent="0.2">
      <c r="A87" s="24">
        <v>76</v>
      </c>
      <c r="B87" s="11" t="s">
        <v>143</v>
      </c>
      <c r="C87" s="10" t="s">
        <v>238</v>
      </c>
      <c r="D87" s="43">
        <v>2738625</v>
      </c>
    </row>
    <row r="88" spans="1:4" x14ac:dyDescent="0.2">
      <c r="A88" s="24">
        <v>77</v>
      </c>
      <c r="B88" s="11" t="s">
        <v>144</v>
      </c>
      <c r="C88" s="10" t="s">
        <v>355</v>
      </c>
      <c r="D88" s="43">
        <v>0</v>
      </c>
    </row>
    <row r="89" spans="1:4" x14ac:dyDescent="0.2">
      <c r="A89" s="24">
        <v>78</v>
      </c>
      <c r="B89" s="13" t="s">
        <v>145</v>
      </c>
      <c r="C89" s="10" t="s">
        <v>270</v>
      </c>
      <c r="D89" s="43">
        <v>0</v>
      </c>
    </row>
    <row r="90" spans="1:4" ht="24" x14ac:dyDescent="0.2">
      <c r="A90" s="176">
        <v>79</v>
      </c>
      <c r="B90" s="179" t="s">
        <v>146</v>
      </c>
      <c r="C90" s="16" t="s">
        <v>258</v>
      </c>
      <c r="D90" s="43">
        <v>0</v>
      </c>
    </row>
    <row r="91" spans="1:4" ht="36" x14ac:dyDescent="0.2">
      <c r="A91" s="177"/>
      <c r="B91" s="180"/>
      <c r="C91" s="10" t="s">
        <v>353</v>
      </c>
      <c r="D91" s="43">
        <v>0</v>
      </c>
    </row>
    <row r="92" spans="1:4" ht="24" x14ac:dyDescent="0.2">
      <c r="A92" s="177"/>
      <c r="B92" s="180"/>
      <c r="C92" s="10" t="s">
        <v>259</v>
      </c>
      <c r="D92" s="43">
        <v>0</v>
      </c>
    </row>
    <row r="93" spans="1:4" ht="36" x14ac:dyDescent="0.2">
      <c r="A93" s="178"/>
      <c r="B93" s="181"/>
      <c r="C93" s="27" t="s">
        <v>354</v>
      </c>
      <c r="D93" s="43">
        <v>0</v>
      </c>
    </row>
    <row r="94" spans="1:4" ht="24" x14ac:dyDescent="0.2">
      <c r="A94" s="24">
        <v>80</v>
      </c>
      <c r="B94" s="13" t="s">
        <v>147</v>
      </c>
      <c r="C94" s="10" t="s">
        <v>51</v>
      </c>
      <c r="D94" s="43">
        <v>0</v>
      </c>
    </row>
    <row r="95" spans="1:4" x14ac:dyDescent="0.2">
      <c r="A95" s="24">
        <v>81</v>
      </c>
      <c r="B95" s="13" t="s">
        <v>148</v>
      </c>
      <c r="C95" s="10" t="s">
        <v>149</v>
      </c>
      <c r="D95" s="43">
        <v>0</v>
      </c>
    </row>
    <row r="96" spans="1:4" x14ac:dyDescent="0.2">
      <c r="A96" s="24">
        <v>82</v>
      </c>
      <c r="B96" s="25" t="s">
        <v>150</v>
      </c>
      <c r="C96" s="10" t="s">
        <v>151</v>
      </c>
      <c r="D96" s="43">
        <v>0</v>
      </c>
    </row>
    <row r="97" spans="1:4" x14ac:dyDescent="0.2">
      <c r="A97" s="24">
        <v>83</v>
      </c>
      <c r="B97" s="13" t="s">
        <v>152</v>
      </c>
      <c r="C97" s="10" t="s">
        <v>28</v>
      </c>
      <c r="D97" s="43">
        <v>47421272</v>
      </c>
    </row>
    <row r="98" spans="1:4" x14ac:dyDescent="0.2">
      <c r="A98" s="24">
        <v>84</v>
      </c>
      <c r="B98" s="25" t="s">
        <v>153</v>
      </c>
      <c r="C98" s="10" t="s">
        <v>12</v>
      </c>
      <c r="D98" s="43">
        <v>31271283</v>
      </c>
    </row>
    <row r="99" spans="1:4" x14ac:dyDescent="0.2">
      <c r="A99" s="24">
        <v>85</v>
      </c>
      <c r="B99" s="25" t="s">
        <v>154</v>
      </c>
      <c r="C99" s="10" t="s">
        <v>27</v>
      </c>
      <c r="D99" s="43">
        <v>28237025</v>
      </c>
    </row>
    <row r="100" spans="1:4" x14ac:dyDescent="0.2">
      <c r="A100" s="24">
        <v>86</v>
      </c>
      <c r="B100" s="13" t="s">
        <v>155</v>
      </c>
      <c r="C100" s="10" t="s">
        <v>45</v>
      </c>
      <c r="D100" s="43">
        <v>35562230</v>
      </c>
    </row>
    <row r="101" spans="1:4" x14ac:dyDescent="0.2">
      <c r="A101" s="24">
        <v>87</v>
      </c>
      <c r="B101" s="13" t="s">
        <v>156</v>
      </c>
      <c r="C101" s="10" t="s">
        <v>33</v>
      </c>
      <c r="D101" s="43">
        <v>54484802</v>
      </c>
    </row>
    <row r="102" spans="1:4" x14ac:dyDescent="0.2">
      <c r="A102" s="24">
        <v>88</v>
      </c>
      <c r="B102" s="11" t="s">
        <v>157</v>
      </c>
      <c r="C102" s="10" t="s">
        <v>29</v>
      </c>
      <c r="D102" s="43">
        <v>64675832</v>
      </c>
    </row>
    <row r="103" spans="1:4" x14ac:dyDescent="0.2">
      <c r="A103" s="24">
        <v>89</v>
      </c>
      <c r="B103" s="11" t="s">
        <v>158</v>
      </c>
      <c r="C103" s="10" t="s">
        <v>30</v>
      </c>
      <c r="D103" s="43">
        <v>61461348</v>
      </c>
    </row>
    <row r="104" spans="1:4" x14ac:dyDescent="0.2">
      <c r="A104" s="24">
        <v>90</v>
      </c>
      <c r="B104" s="25" t="s">
        <v>159</v>
      </c>
      <c r="C104" s="10" t="s">
        <v>14</v>
      </c>
      <c r="D104" s="43">
        <v>28424304</v>
      </c>
    </row>
    <row r="105" spans="1:4" x14ac:dyDescent="0.2">
      <c r="A105" s="24">
        <v>91</v>
      </c>
      <c r="B105" s="11" t="s">
        <v>160</v>
      </c>
      <c r="C105" s="10" t="s">
        <v>31</v>
      </c>
      <c r="D105" s="43">
        <v>45407833</v>
      </c>
    </row>
    <row r="106" spans="1:4" ht="12" customHeight="1" x14ac:dyDescent="0.2">
      <c r="A106" s="24">
        <v>92</v>
      </c>
      <c r="B106" s="11" t="s">
        <v>161</v>
      </c>
      <c r="C106" s="10" t="s">
        <v>15</v>
      </c>
      <c r="D106" s="43">
        <v>44682210</v>
      </c>
    </row>
    <row r="107" spans="1:4" x14ac:dyDescent="0.2">
      <c r="A107" s="24">
        <v>93</v>
      </c>
      <c r="B107" s="13" t="s">
        <v>162</v>
      </c>
      <c r="C107" s="10" t="s">
        <v>13</v>
      </c>
      <c r="D107" s="43">
        <v>25049064</v>
      </c>
    </row>
    <row r="108" spans="1:4" x14ac:dyDescent="0.2">
      <c r="A108" s="24">
        <v>94</v>
      </c>
      <c r="B108" s="25" t="s">
        <v>163</v>
      </c>
      <c r="C108" s="10" t="s">
        <v>32</v>
      </c>
      <c r="D108" s="43">
        <v>23912348</v>
      </c>
    </row>
    <row r="109" spans="1:4" x14ac:dyDescent="0.2">
      <c r="A109" s="24">
        <v>95</v>
      </c>
      <c r="B109" s="25" t="s">
        <v>164</v>
      </c>
      <c r="C109" s="10" t="s">
        <v>55</v>
      </c>
      <c r="D109" s="43">
        <v>49750571</v>
      </c>
    </row>
    <row r="110" spans="1:4" x14ac:dyDescent="0.2">
      <c r="A110" s="24">
        <v>96</v>
      </c>
      <c r="B110" s="11" t="s">
        <v>165</v>
      </c>
      <c r="C110" s="10" t="s">
        <v>34</v>
      </c>
      <c r="D110" s="43">
        <v>56816534</v>
      </c>
    </row>
    <row r="111" spans="1:4" x14ac:dyDescent="0.2">
      <c r="A111" s="24">
        <v>97</v>
      </c>
      <c r="B111" s="13" t="s">
        <v>166</v>
      </c>
      <c r="C111" s="10" t="s">
        <v>229</v>
      </c>
      <c r="D111" s="43">
        <v>41751698</v>
      </c>
    </row>
    <row r="112" spans="1:4" ht="13.5" customHeight="1" x14ac:dyDescent="0.2">
      <c r="A112" s="24">
        <v>98</v>
      </c>
      <c r="B112" s="11" t="s">
        <v>167</v>
      </c>
      <c r="C112" s="10" t="s">
        <v>168</v>
      </c>
      <c r="D112" s="43">
        <v>0</v>
      </c>
    </row>
    <row r="113" spans="1:4" x14ac:dyDescent="0.2">
      <c r="A113" s="24">
        <v>99</v>
      </c>
      <c r="B113" s="11" t="s">
        <v>169</v>
      </c>
      <c r="C113" s="10" t="s">
        <v>170</v>
      </c>
      <c r="D113" s="43">
        <v>0</v>
      </c>
    </row>
    <row r="114" spans="1:4" x14ac:dyDescent="0.2">
      <c r="A114" s="24">
        <v>100</v>
      </c>
      <c r="B114" s="25" t="s">
        <v>171</v>
      </c>
      <c r="C114" s="10" t="s">
        <v>172</v>
      </c>
      <c r="D114" s="43">
        <v>0</v>
      </c>
    </row>
    <row r="115" spans="1:4" ht="12.75" customHeight="1" x14ac:dyDescent="0.2">
      <c r="A115" s="24">
        <v>101</v>
      </c>
      <c r="B115" s="25" t="s">
        <v>173</v>
      </c>
      <c r="C115" s="10" t="s">
        <v>174</v>
      </c>
      <c r="D115" s="43">
        <v>0</v>
      </c>
    </row>
    <row r="116" spans="1:4" x14ac:dyDescent="0.2">
      <c r="A116" s="24">
        <v>102</v>
      </c>
      <c r="B116" s="25" t="s">
        <v>175</v>
      </c>
      <c r="C116" s="10" t="s">
        <v>176</v>
      </c>
      <c r="D116" s="43">
        <v>0</v>
      </c>
    </row>
    <row r="117" spans="1:4" x14ac:dyDescent="0.2">
      <c r="A117" s="24">
        <v>103</v>
      </c>
      <c r="B117" s="25" t="s">
        <v>177</v>
      </c>
      <c r="C117" s="10" t="s">
        <v>178</v>
      </c>
      <c r="D117" s="43">
        <v>0</v>
      </c>
    </row>
    <row r="118" spans="1:4" x14ac:dyDescent="0.2">
      <c r="A118" s="24">
        <v>104</v>
      </c>
      <c r="B118" s="25" t="s">
        <v>179</v>
      </c>
      <c r="C118" s="10" t="s">
        <v>180</v>
      </c>
      <c r="D118" s="43">
        <v>0</v>
      </c>
    </row>
    <row r="119" spans="1:4" x14ac:dyDescent="0.2">
      <c r="A119" s="24">
        <v>105</v>
      </c>
      <c r="B119" s="17" t="s">
        <v>181</v>
      </c>
      <c r="C119" s="15" t="s">
        <v>182</v>
      </c>
      <c r="D119" s="43">
        <v>0</v>
      </c>
    </row>
    <row r="120" spans="1:4" x14ac:dyDescent="0.2">
      <c r="A120" s="24">
        <v>106</v>
      </c>
      <c r="B120" s="13" t="s">
        <v>183</v>
      </c>
      <c r="C120" s="10" t="s">
        <v>184</v>
      </c>
      <c r="D120" s="43">
        <v>0</v>
      </c>
    </row>
    <row r="121" spans="1:4" ht="11.25" customHeight="1" x14ac:dyDescent="0.2">
      <c r="A121" s="24">
        <v>107</v>
      </c>
      <c r="B121" s="25" t="s">
        <v>185</v>
      </c>
      <c r="C121" s="10" t="s">
        <v>186</v>
      </c>
      <c r="D121" s="43">
        <v>0</v>
      </c>
    </row>
    <row r="122" spans="1:4" x14ac:dyDescent="0.2">
      <c r="A122" s="24">
        <v>108</v>
      </c>
      <c r="B122" s="11" t="s">
        <v>187</v>
      </c>
      <c r="C122" s="18" t="s">
        <v>188</v>
      </c>
      <c r="D122" s="43">
        <v>0</v>
      </c>
    </row>
    <row r="123" spans="1:4" x14ac:dyDescent="0.2">
      <c r="A123" s="24">
        <v>109</v>
      </c>
      <c r="B123" s="25" t="s">
        <v>189</v>
      </c>
      <c r="C123" s="10" t="s">
        <v>273</v>
      </c>
      <c r="D123" s="43">
        <v>0</v>
      </c>
    </row>
    <row r="124" spans="1:4" ht="14.25" customHeight="1" x14ac:dyDescent="0.2">
      <c r="A124" s="24">
        <v>110</v>
      </c>
      <c r="B124" s="13" t="s">
        <v>190</v>
      </c>
      <c r="C124" s="10" t="s">
        <v>260</v>
      </c>
      <c r="D124" s="43">
        <v>0</v>
      </c>
    </row>
    <row r="125" spans="1:4" x14ac:dyDescent="0.2">
      <c r="A125" s="24">
        <v>111</v>
      </c>
      <c r="B125" s="13" t="s">
        <v>191</v>
      </c>
      <c r="C125" s="10" t="s">
        <v>385</v>
      </c>
      <c r="D125" s="43">
        <v>0</v>
      </c>
    </row>
    <row r="126" spans="1:4" x14ac:dyDescent="0.2">
      <c r="A126" s="24">
        <v>112</v>
      </c>
      <c r="B126" s="13" t="s">
        <v>192</v>
      </c>
      <c r="C126" s="10" t="s">
        <v>193</v>
      </c>
      <c r="D126" s="43">
        <v>0</v>
      </c>
    </row>
    <row r="127" spans="1:4" ht="13.5" customHeight="1" x14ac:dyDescent="0.2">
      <c r="A127" s="24">
        <v>113</v>
      </c>
      <c r="B127" s="13" t="s">
        <v>194</v>
      </c>
      <c r="C127" s="10" t="s">
        <v>394</v>
      </c>
      <c r="D127" s="43">
        <v>0</v>
      </c>
    </row>
    <row r="128" spans="1:4" x14ac:dyDescent="0.2">
      <c r="A128" s="24">
        <v>114</v>
      </c>
      <c r="B128" s="25" t="s">
        <v>195</v>
      </c>
      <c r="C128" s="10" t="s">
        <v>196</v>
      </c>
      <c r="D128" s="43">
        <v>0</v>
      </c>
    </row>
    <row r="129" spans="1:4" x14ac:dyDescent="0.2">
      <c r="A129" s="24">
        <v>115</v>
      </c>
      <c r="B129" s="25" t="s">
        <v>197</v>
      </c>
      <c r="C129" s="53" t="s">
        <v>352</v>
      </c>
      <c r="D129" s="43">
        <v>0</v>
      </c>
    </row>
    <row r="130" spans="1:4" x14ac:dyDescent="0.2">
      <c r="A130" s="24">
        <v>116</v>
      </c>
      <c r="B130" s="25" t="s">
        <v>198</v>
      </c>
      <c r="C130" s="10" t="s">
        <v>235</v>
      </c>
      <c r="D130" s="43">
        <v>0</v>
      </c>
    </row>
    <row r="131" spans="1:4" ht="10.5" customHeight="1" x14ac:dyDescent="0.2">
      <c r="A131" s="24">
        <v>117</v>
      </c>
      <c r="B131" s="25" t="s">
        <v>199</v>
      </c>
      <c r="C131" s="10" t="s">
        <v>200</v>
      </c>
      <c r="D131" s="43">
        <v>0</v>
      </c>
    </row>
    <row r="132" spans="1:4" x14ac:dyDescent="0.2">
      <c r="A132" s="24">
        <v>118</v>
      </c>
      <c r="B132" s="25" t="s">
        <v>201</v>
      </c>
      <c r="C132" s="10" t="s">
        <v>42</v>
      </c>
      <c r="D132" s="43">
        <v>0</v>
      </c>
    </row>
    <row r="133" spans="1:4" x14ac:dyDescent="0.2">
      <c r="A133" s="24">
        <v>119</v>
      </c>
      <c r="B133" s="11" t="s">
        <v>202</v>
      </c>
      <c r="C133" s="10" t="s">
        <v>48</v>
      </c>
      <c r="D133" s="43">
        <v>0</v>
      </c>
    </row>
    <row r="134" spans="1:4" x14ac:dyDescent="0.2">
      <c r="A134" s="24">
        <v>120</v>
      </c>
      <c r="B134" s="11" t="s">
        <v>203</v>
      </c>
      <c r="C134" s="10" t="s">
        <v>237</v>
      </c>
      <c r="D134" s="43">
        <v>0</v>
      </c>
    </row>
    <row r="135" spans="1:4" x14ac:dyDescent="0.2">
      <c r="A135" s="24">
        <v>121</v>
      </c>
      <c r="B135" s="11" t="s">
        <v>204</v>
      </c>
      <c r="C135" s="10" t="s">
        <v>50</v>
      </c>
      <c r="D135" s="43">
        <v>0</v>
      </c>
    </row>
    <row r="136" spans="1:4" x14ac:dyDescent="0.2">
      <c r="A136" s="24">
        <v>122</v>
      </c>
      <c r="B136" s="25" t="s">
        <v>205</v>
      </c>
      <c r="C136" s="10" t="s">
        <v>49</v>
      </c>
      <c r="D136" s="43">
        <v>0</v>
      </c>
    </row>
    <row r="137" spans="1:4" x14ac:dyDescent="0.2">
      <c r="A137" s="24">
        <v>123</v>
      </c>
      <c r="B137" s="25" t="s">
        <v>206</v>
      </c>
      <c r="C137" s="10" t="s">
        <v>207</v>
      </c>
      <c r="D137" s="43">
        <v>0</v>
      </c>
    </row>
    <row r="138" spans="1:4" x14ac:dyDescent="0.2">
      <c r="A138" s="24">
        <v>124</v>
      </c>
      <c r="B138" s="25" t="s">
        <v>208</v>
      </c>
      <c r="C138" s="10" t="s">
        <v>43</v>
      </c>
      <c r="D138" s="43">
        <v>0</v>
      </c>
    </row>
    <row r="139" spans="1:4" x14ac:dyDescent="0.2">
      <c r="A139" s="24">
        <v>125</v>
      </c>
      <c r="B139" s="11" t="s">
        <v>209</v>
      </c>
      <c r="C139" s="10" t="s">
        <v>236</v>
      </c>
      <c r="D139" s="43">
        <v>0</v>
      </c>
    </row>
    <row r="140" spans="1:4" x14ac:dyDescent="0.2">
      <c r="A140" s="24">
        <v>126</v>
      </c>
      <c r="B140" s="13" t="s">
        <v>210</v>
      </c>
      <c r="C140" s="10" t="s">
        <v>211</v>
      </c>
      <c r="D140" s="43">
        <v>23760324</v>
      </c>
    </row>
    <row r="141" spans="1:4" x14ac:dyDescent="0.2">
      <c r="A141" s="24">
        <v>127</v>
      </c>
      <c r="B141" s="25" t="s">
        <v>212</v>
      </c>
      <c r="C141" s="10" t="s">
        <v>213</v>
      </c>
      <c r="D141" s="43">
        <v>0</v>
      </c>
    </row>
    <row r="142" spans="1:4" x14ac:dyDescent="0.2">
      <c r="A142" s="24">
        <v>128</v>
      </c>
      <c r="B142" s="11" t="s">
        <v>214</v>
      </c>
      <c r="C142" s="10" t="s">
        <v>215</v>
      </c>
      <c r="D142" s="43">
        <v>0</v>
      </c>
    </row>
    <row r="143" spans="1:4" ht="12.75" x14ac:dyDescent="0.2">
      <c r="A143" s="24">
        <v>129</v>
      </c>
      <c r="B143" s="19" t="s">
        <v>216</v>
      </c>
      <c r="C143" s="12" t="s">
        <v>217</v>
      </c>
      <c r="D143" s="43"/>
    </row>
    <row r="144" spans="1:4" ht="12.75" x14ac:dyDescent="0.2">
      <c r="A144" s="24">
        <v>130</v>
      </c>
      <c r="B144" s="35" t="s">
        <v>261</v>
      </c>
      <c r="C144" s="36" t="s">
        <v>262</v>
      </c>
      <c r="D144" s="43"/>
    </row>
    <row r="145" spans="1:54" ht="12.75" x14ac:dyDescent="0.2">
      <c r="A145" s="24">
        <v>131</v>
      </c>
      <c r="B145" s="37" t="s">
        <v>263</v>
      </c>
      <c r="C145" s="38" t="s">
        <v>264</v>
      </c>
      <c r="D145" s="43"/>
    </row>
    <row r="146" spans="1:54" ht="12.75" x14ac:dyDescent="0.2">
      <c r="A146" s="24">
        <v>132</v>
      </c>
      <c r="B146" s="39" t="s">
        <v>265</v>
      </c>
      <c r="C146" s="40" t="s">
        <v>266</v>
      </c>
      <c r="D146" s="43"/>
    </row>
    <row r="147" spans="1:54" x14ac:dyDescent="0.2">
      <c r="A147" s="24">
        <v>133</v>
      </c>
      <c r="B147" s="24" t="s">
        <v>271</v>
      </c>
      <c r="C147" s="41" t="s">
        <v>272</v>
      </c>
      <c r="D147" s="57"/>
    </row>
    <row r="148" spans="1:54" x14ac:dyDescent="0.2">
      <c r="A148" s="24">
        <v>134</v>
      </c>
      <c r="B148" s="91" t="s">
        <v>362</v>
      </c>
      <c r="C148" s="41" t="s">
        <v>361</v>
      </c>
      <c r="D148" s="57"/>
    </row>
    <row r="149" spans="1:54" s="74" customFormat="1" x14ac:dyDescent="0.2">
      <c r="A149" s="24">
        <v>135</v>
      </c>
      <c r="B149" s="88" t="s">
        <v>389</v>
      </c>
      <c r="C149" s="41" t="s">
        <v>383</v>
      </c>
      <c r="D149" s="57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s="74" customFormat="1" x14ac:dyDescent="0.2">
      <c r="A150" s="24">
        <v>136</v>
      </c>
      <c r="B150" s="166">
        <v>20058</v>
      </c>
      <c r="C150" s="53" t="s">
        <v>406</v>
      </c>
      <c r="D150" s="57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s="74" customFormat="1" x14ac:dyDescent="0.2">
      <c r="A151" s="169">
        <v>136</v>
      </c>
      <c r="B151" s="88" t="s">
        <v>407</v>
      </c>
      <c r="C151" s="41" t="s">
        <v>406</v>
      </c>
      <c r="D151" s="57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3" spans="1:54" s="74" customFormat="1" x14ac:dyDescent="0.2">
      <c r="A153" s="76"/>
      <c r="B153" s="76"/>
      <c r="C153" s="7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s="74" customFormat="1" x14ac:dyDescent="0.2">
      <c r="A154" s="76"/>
      <c r="B154" s="76"/>
      <c r="C154" s="7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</sheetData>
  <mergeCells count="9">
    <mergeCell ref="A8:C8"/>
    <mergeCell ref="A11:C11"/>
    <mergeCell ref="A90:A93"/>
    <mergeCell ref="B90:B93"/>
    <mergeCell ref="A2:D2"/>
    <mergeCell ref="A4:A7"/>
    <mergeCell ref="B4:B7"/>
    <mergeCell ref="C4:C7"/>
    <mergeCell ref="D4:D7"/>
  </mergeCells>
  <pageMargins left="0" right="0" top="0" bottom="0" header="0" footer="0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B155"/>
  <sheetViews>
    <sheetView zoomScale="98" zoomScaleNormal="98" workbookViewId="0">
      <pane ySplit="11" topLeftCell="A48" activePane="bottomLeft" state="frozen"/>
      <selection activeCell="C1" sqref="C1"/>
      <selection pane="bottomLeft" activeCell="C68" sqref="C6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5703125" style="4" customWidth="1"/>
    <col min="5" max="9" width="13.85546875" style="4" customWidth="1"/>
    <col min="10" max="16384" width="9.140625" style="8"/>
  </cols>
  <sheetData>
    <row r="2" spans="1:9" ht="37.5" customHeight="1" x14ac:dyDescent="0.2">
      <c r="A2" s="211" t="s">
        <v>373</v>
      </c>
      <c r="B2" s="211"/>
      <c r="C2" s="211"/>
      <c r="D2" s="211"/>
      <c r="E2" s="211"/>
      <c r="F2" s="211"/>
      <c r="G2" s="211"/>
      <c r="H2" s="211"/>
      <c r="I2" s="211"/>
    </row>
    <row r="3" spans="1:9" x14ac:dyDescent="0.2">
      <c r="C3" s="9"/>
      <c r="I3" s="4" t="s">
        <v>291</v>
      </c>
    </row>
    <row r="4" spans="1:9" s="2" customFormat="1" ht="28.5" customHeight="1" x14ac:dyDescent="0.2">
      <c r="A4" s="201" t="s">
        <v>46</v>
      </c>
      <c r="B4" s="201" t="s">
        <v>58</v>
      </c>
      <c r="C4" s="202" t="s">
        <v>47</v>
      </c>
      <c r="D4" s="240" t="s">
        <v>239</v>
      </c>
      <c r="E4" s="240" t="s">
        <v>342</v>
      </c>
      <c r="F4" s="240"/>
      <c r="G4" s="240" t="s">
        <v>343</v>
      </c>
      <c r="H4" s="240"/>
      <c r="I4" s="240"/>
    </row>
    <row r="5" spans="1:9" ht="25.5" customHeight="1" x14ac:dyDescent="0.2">
      <c r="A5" s="201"/>
      <c r="B5" s="201"/>
      <c r="C5" s="202"/>
      <c r="D5" s="240"/>
      <c r="E5" s="240" t="s">
        <v>269</v>
      </c>
      <c r="F5" s="240" t="s">
        <v>267</v>
      </c>
      <c r="G5" s="240" t="s">
        <v>267</v>
      </c>
      <c r="H5" s="240" t="s">
        <v>268</v>
      </c>
      <c r="I5" s="240" t="s">
        <v>269</v>
      </c>
    </row>
    <row r="6" spans="1:9" ht="7.5" customHeight="1" x14ac:dyDescent="0.2">
      <c r="A6" s="201"/>
      <c r="B6" s="201"/>
      <c r="C6" s="202"/>
      <c r="D6" s="240"/>
      <c r="E6" s="240"/>
      <c r="F6" s="240"/>
      <c r="G6" s="240"/>
      <c r="H6" s="240"/>
      <c r="I6" s="240"/>
    </row>
    <row r="7" spans="1:9" ht="8.25" customHeight="1" x14ac:dyDescent="0.2">
      <c r="A7" s="201"/>
      <c r="B7" s="201"/>
      <c r="C7" s="202"/>
      <c r="D7" s="240"/>
      <c r="E7" s="240"/>
      <c r="F7" s="240"/>
      <c r="G7" s="240"/>
      <c r="H7" s="240"/>
      <c r="I7" s="240"/>
    </row>
    <row r="8" spans="1:9" s="2" customFormat="1" x14ac:dyDescent="0.2">
      <c r="A8" s="172" t="s">
        <v>234</v>
      </c>
      <c r="B8" s="172"/>
      <c r="C8" s="172"/>
      <c r="D8" s="44">
        <f>D11+D10+D9</f>
        <v>1511105378</v>
      </c>
      <c r="E8" s="44">
        <f t="shared" ref="E8:I8" si="0">E11+E10+E9</f>
        <v>6141050</v>
      </c>
      <c r="F8" s="44">
        <f t="shared" si="0"/>
        <v>24201541</v>
      </c>
      <c r="G8" s="44">
        <f t="shared" si="0"/>
        <v>9096855</v>
      </c>
      <c r="H8" s="44">
        <f t="shared" si="0"/>
        <v>3380520</v>
      </c>
      <c r="I8" s="44">
        <f t="shared" si="0"/>
        <v>1468285412</v>
      </c>
    </row>
    <row r="9" spans="1:9" s="3" customFormat="1" ht="11.25" customHeight="1" x14ac:dyDescent="0.2">
      <c r="A9" s="5"/>
      <c r="B9" s="5"/>
      <c r="C9" s="260" t="s">
        <v>56</v>
      </c>
      <c r="D9" s="43">
        <v>119380494</v>
      </c>
      <c r="E9" s="43">
        <v>0</v>
      </c>
      <c r="F9" s="43">
        <v>0</v>
      </c>
      <c r="G9" s="43">
        <v>0</v>
      </c>
      <c r="H9" s="43">
        <v>0</v>
      </c>
      <c r="I9" s="43">
        <v>119380494</v>
      </c>
    </row>
    <row r="10" spans="1:9" s="3" customFormat="1" ht="18" customHeight="1" x14ac:dyDescent="0.2">
      <c r="A10" s="5"/>
      <c r="B10" s="5"/>
      <c r="C10" s="260" t="s">
        <v>299</v>
      </c>
      <c r="D10" s="43">
        <f t="shared" ref="D10:D67" si="1">E10+F10+G10+H10+I10</f>
        <v>0</v>
      </c>
      <c r="E10" s="43"/>
      <c r="F10" s="43"/>
      <c r="G10" s="43"/>
      <c r="H10" s="43"/>
      <c r="I10" s="43"/>
    </row>
    <row r="11" spans="1:9" s="2" customFormat="1" x14ac:dyDescent="0.2">
      <c r="A11" s="172" t="s">
        <v>233</v>
      </c>
      <c r="B11" s="172"/>
      <c r="C11" s="172"/>
      <c r="D11" s="44">
        <f>SUM(D12:D150)-D90</f>
        <v>1391724884</v>
      </c>
      <c r="E11" s="44">
        <f t="shared" ref="E11:I11" si="2">SUM(E12:E150)-E90</f>
        <v>6141050</v>
      </c>
      <c r="F11" s="44">
        <f t="shared" si="2"/>
        <v>24201541</v>
      </c>
      <c r="G11" s="44">
        <f t="shared" si="2"/>
        <v>9096855</v>
      </c>
      <c r="H11" s="44">
        <f t="shared" si="2"/>
        <v>3380520</v>
      </c>
      <c r="I11" s="44">
        <f t="shared" si="2"/>
        <v>1348904918</v>
      </c>
    </row>
    <row r="12" spans="1:9" s="1" customFormat="1" ht="12" customHeight="1" x14ac:dyDescent="0.2">
      <c r="A12" s="24">
        <v>1</v>
      </c>
      <c r="B12" s="11" t="s">
        <v>59</v>
      </c>
      <c r="C12" s="10" t="s">
        <v>44</v>
      </c>
      <c r="D12" s="43">
        <f t="shared" si="1"/>
        <v>0</v>
      </c>
      <c r="E12" s="43"/>
      <c r="F12" s="43"/>
      <c r="G12" s="43"/>
      <c r="H12" s="43"/>
      <c r="I12" s="43"/>
    </row>
    <row r="13" spans="1:9" s="1" customFormat="1" x14ac:dyDescent="0.2">
      <c r="A13" s="24">
        <v>2</v>
      </c>
      <c r="B13" s="13" t="s">
        <v>60</v>
      </c>
      <c r="C13" s="10" t="s">
        <v>218</v>
      </c>
      <c r="D13" s="43">
        <f t="shared" si="1"/>
        <v>0</v>
      </c>
      <c r="E13" s="43"/>
      <c r="F13" s="43"/>
      <c r="G13" s="43"/>
      <c r="H13" s="43"/>
      <c r="I13" s="43"/>
    </row>
    <row r="14" spans="1:9" s="21" customFormat="1" x14ac:dyDescent="0.2">
      <c r="A14" s="24">
        <v>3</v>
      </c>
      <c r="B14" s="26" t="s">
        <v>61</v>
      </c>
      <c r="C14" s="20" t="s">
        <v>5</v>
      </c>
      <c r="D14" s="43">
        <f t="shared" si="1"/>
        <v>0</v>
      </c>
      <c r="E14" s="46"/>
      <c r="F14" s="46"/>
      <c r="G14" s="46"/>
      <c r="H14" s="46"/>
      <c r="I14" s="46"/>
    </row>
    <row r="15" spans="1:9" s="1" customFormat="1" ht="14.25" customHeight="1" x14ac:dyDescent="0.2">
      <c r="A15" s="24">
        <v>4</v>
      </c>
      <c r="B15" s="11" t="s">
        <v>62</v>
      </c>
      <c r="C15" s="10" t="s">
        <v>219</v>
      </c>
      <c r="D15" s="43">
        <f t="shared" si="1"/>
        <v>0</v>
      </c>
      <c r="E15" s="43"/>
      <c r="F15" s="43"/>
      <c r="G15" s="43"/>
      <c r="H15" s="43"/>
      <c r="I15" s="43"/>
    </row>
    <row r="16" spans="1:9" s="1" customFormat="1" x14ac:dyDescent="0.2">
      <c r="A16" s="24">
        <v>5</v>
      </c>
      <c r="B16" s="11" t="s">
        <v>63</v>
      </c>
      <c r="C16" s="10" t="s">
        <v>8</v>
      </c>
      <c r="D16" s="43">
        <f t="shared" si="1"/>
        <v>0</v>
      </c>
      <c r="E16" s="43"/>
      <c r="F16" s="43"/>
      <c r="G16" s="43"/>
      <c r="H16" s="43"/>
      <c r="I16" s="43"/>
    </row>
    <row r="17" spans="1:9" s="21" customFormat="1" x14ac:dyDescent="0.2">
      <c r="A17" s="24">
        <v>6</v>
      </c>
      <c r="B17" s="26" t="s">
        <v>64</v>
      </c>
      <c r="C17" s="20" t="s">
        <v>65</v>
      </c>
      <c r="D17" s="43">
        <f t="shared" si="1"/>
        <v>567405</v>
      </c>
      <c r="E17" s="46">
        <v>0</v>
      </c>
      <c r="F17" s="46">
        <v>567405</v>
      </c>
      <c r="G17" s="46">
        <v>0</v>
      </c>
      <c r="H17" s="46">
        <v>0</v>
      </c>
      <c r="I17" s="46">
        <v>0</v>
      </c>
    </row>
    <row r="18" spans="1:9" s="1" customFormat="1" x14ac:dyDescent="0.2">
      <c r="A18" s="24">
        <v>7</v>
      </c>
      <c r="B18" s="11" t="s">
        <v>66</v>
      </c>
      <c r="C18" s="10" t="s">
        <v>220</v>
      </c>
      <c r="D18" s="43">
        <f t="shared" si="1"/>
        <v>0</v>
      </c>
      <c r="E18" s="43"/>
      <c r="F18" s="43"/>
      <c r="G18" s="43"/>
      <c r="H18" s="43"/>
      <c r="I18" s="43"/>
    </row>
    <row r="19" spans="1:9" s="1" customFormat="1" x14ac:dyDescent="0.2">
      <c r="A19" s="24">
        <v>8</v>
      </c>
      <c r="B19" s="25" t="s">
        <v>67</v>
      </c>
      <c r="C19" s="10" t="s">
        <v>17</v>
      </c>
      <c r="D19" s="43">
        <f t="shared" si="1"/>
        <v>0</v>
      </c>
      <c r="E19" s="43"/>
      <c r="F19" s="43"/>
      <c r="G19" s="43"/>
      <c r="H19" s="43"/>
      <c r="I19" s="43"/>
    </row>
    <row r="20" spans="1:9" s="1" customFormat="1" x14ac:dyDescent="0.2">
      <c r="A20" s="24">
        <v>9</v>
      </c>
      <c r="B20" s="25" t="s">
        <v>68</v>
      </c>
      <c r="C20" s="10" t="s">
        <v>6</v>
      </c>
      <c r="D20" s="43">
        <f t="shared" si="1"/>
        <v>0</v>
      </c>
      <c r="E20" s="43"/>
      <c r="F20" s="43"/>
      <c r="G20" s="43"/>
      <c r="H20" s="43"/>
      <c r="I20" s="43"/>
    </row>
    <row r="21" spans="1:9" s="1" customFormat="1" x14ac:dyDescent="0.2">
      <c r="A21" s="24">
        <v>10</v>
      </c>
      <c r="B21" s="25" t="s">
        <v>69</v>
      </c>
      <c r="C21" s="10" t="s">
        <v>18</v>
      </c>
      <c r="D21" s="43">
        <f t="shared" si="1"/>
        <v>0</v>
      </c>
      <c r="E21" s="43"/>
      <c r="F21" s="43"/>
      <c r="G21" s="43"/>
      <c r="H21" s="43"/>
      <c r="I21" s="43"/>
    </row>
    <row r="22" spans="1:9" s="1" customFormat="1" x14ac:dyDescent="0.2">
      <c r="A22" s="24">
        <v>11</v>
      </c>
      <c r="B22" s="25" t="s">
        <v>70</v>
      </c>
      <c r="C22" s="10" t="s">
        <v>7</v>
      </c>
      <c r="D22" s="43">
        <f t="shared" si="1"/>
        <v>0</v>
      </c>
      <c r="E22" s="43"/>
      <c r="F22" s="43"/>
      <c r="G22" s="43"/>
      <c r="H22" s="43"/>
      <c r="I22" s="43"/>
    </row>
    <row r="23" spans="1:9" s="1" customFormat="1" x14ac:dyDescent="0.2">
      <c r="A23" s="24">
        <v>12</v>
      </c>
      <c r="B23" s="25" t="s">
        <v>71</v>
      </c>
      <c r="C23" s="10" t="s">
        <v>19</v>
      </c>
      <c r="D23" s="43">
        <f t="shared" si="1"/>
        <v>0</v>
      </c>
      <c r="E23" s="43"/>
      <c r="F23" s="43"/>
      <c r="G23" s="43"/>
      <c r="H23" s="43"/>
      <c r="I23" s="43"/>
    </row>
    <row r="24" spans="1:9" s="1" customFormat="1" x14ac:dyDescent="0.2">
      <c r="A24" s="24">
        <v>13</v>
      </c>
      <c r="B24" s="25" t="s">
        <v>240</v>
      </c>
      <c r="C24" s="10" t="s">
        <v>241</v>
      </c>
      <c r="D24" s="43">
        <f t="shared" si="1"/>
        <v>0</v>
      </c>
      <c r="E24" s="43"/>
      <c r="F24" s="43"/>
      <c r="G24" s="43"/>
      <c r="H24" s="43"/>
      <c r="I24" s="43"/>
    </row>
    <row r="25" spans="1:9" s="1" customFormat="1" x14ac:dyDescent="0.2">
      <c r="A25" s="24">
        <v>14</v>
      </c>
      <c r="B25" s="25" t="s">
        <v>72</v>
      </c>
      <c r="C25" s="10" t="s">
        <v>22</v>
      </c>
      <c r="D25" s="43">
        <f t="shared" si="1"/>
        <v>0</v>
      </c>
      <c r="E25" s="43"/>
      <c r="F25" s="43"/>
      <c r="G25" s="43"/>
      <c r="H25" s="43"/>
      <c r="I25" s="43"/>
    </row>
    <row r="26" spans="1:9" s="1" customFormat="1" x14ac:dyDescent="0.2">
      <c r="A26" s="24">
        <v>15</v>
      </c>
      <c r="B26" s="25" t="s">
        <v>73</v>
      </c>
      <c r="C26" s="10" t="s">
        <v>10</v>
      </c>
      <c r="D26" s="43">
        <f t="shared" si="1"/>
        <v>0</v>
      </c>
      <c r="E26" s="43"/>
      <c r="F26" s="43"/>
      <c r="G26" s="43"/>
      <c r="H26" s="43"/>
      <c r="I26" s="43"/>
    </row>
    <row r="27" spans="1:9" s="1" customFormat="1" x14ac:dyDescent="0.2">
      <c r="A27" s="24">
        <v>16</v>
      </c>
      <c r="B27" s="25" t="s">
        <v>74</v>
      </c>
      <c r="C27" s="10" t="s">
        <v>221</v>
      </c>
      <c r="D27" s="43">
        <f t="shared" si="1"/>
        <v>0</v>
      </c>
      <c r="E27" s="43"/>
      <c r="F27" s="43"/>
      <c r="G27" s="43"/>
      <c r="H27" s="43"/>
      <c r="I27" s="43"/>
    </row>
    <row r="28" spans="1:9" s="21" customFormat="1" x14ac:dyDescent="0.2">
      <c r="A28" s="24">
        <v>17</v>
      </c>
      <c r="B28" s="26" t="s">
        <v>75</v>
      </c>
      <c r="C28" s="20" t="s">
        <v>9</v>
      </c>
      <c r="D28" s="43">
        <f t="shared" si="1"/>
        <v>0</v>
      </c>
      <c r="E28" s="46"/>
      <c r="F28" s="46"/>
      <c r="G28" s="46"/>
      <c r="H28" s="46"/>
      <c r="I28" s="46"/>
    </row>
    <row r="29" spans="1:9" s="1" customFormat="1" x14ac:dyDescent="0.2">
      <c r="A29" s="24">
        <v>18</v>
      </c>
      <c r="B29" s="11" t="s">
        <v>76</v>
      </c>
      <c r="C29" s="10" t="s">
        <v>11</v>
      </c>
      <c r="D29" s="43">
        <f t="shared" si="1"/>
        <v>0</v>
      </c>
      <c r="E29" s="43"/>
      <c r="F29" s="43"/>
      <c r="G29" s="43"/>
      <c r="H29" s="43"/>
      <c r="I29" s="43"/>
    </row>
    <row r="30" spans="1:9" s="1" customFormat="1" x14ac:dyDescent="0.2">
      <c r="A30" s="24">
        <v>19</v>
      </c>
      <c r="B30" s="11" t="s">
        <v>77</v>
      </c>
      <c r="C30" s="10" t="s">
        <v>222</v>
      </c>
      <c r="D30" s="43">
        <f t="shared" si="1"/>
        <v>0</v>
      </c>
      <c r="E30" s="43"/>
      <c r="F30" s="43"/>
      <c r="G30" s="43"/>
      <c r="H30" s="43"/>
      <c r="I30" s="43"/>
    </row>
    <row r="31" spans="1:9" x14ac:dyDescent="0.2">
      <c r="A31" s="24">
        <v>20</v>
      </c>
      <c r="B31" s="11" t="s">
        <v>78</v>
      </c>
      <c r="C31" s="10" t="s">
        <v>79</v>
      </c>
      <c r="D31" s="43">
        <f t="shared" si="1"/>
        <v>0</v>
      </c>
      <c r="E31" s="47"/>
      <c r="F31" s="47"/>
      <c r="G31" s="47"/>
      <c r="H31" s="47"/>
      <c r="I31" s="47"/>
    </row>
    <row r="32" spans="1:9" s="21" customFormat="1" x14ac:dyDescent="0.2">
      <c r="A32" s="24">
        <v>21</v>
      </c>
      <c r="B32" s="22" t="s">
        <v>80</v>
      </c>
      <c r="C32" s="20" t="s">
        <v>40</v>
      </c>
      <c r="D32" s="43">
        <f t="shared" si="1"/>
        <v>0</v>
      </c>
      <c r="E32" s="46"/>
      <c r="F32" s="46"/>
      <c r="G32" s="46"/>
      <c r="H32" s="46"/>
      <c r="I32" s="46"/>
    </row>
    <row r="33" spans="1:9" s="21" customFormat="1" x14ac:dyDescent="0.2">
      <c r="A33" s="24">
        <v>22</v>
      </c>
      <c r="B33" s="26" t="s">
        <v>81</v>
      </c>
      <c r="C33" s="20" t="s">
        <v>82</v>
      </c>
      <c r="D33" s="43">
        <f t="shared" si="1"/>
        <v>0</v>
      </c>
      <c r="E33" s="46"/>
      <c r="F33" s="46"/>
      <c r="G33" s="46"/>
      <c r="H33" s="46"/>
      <c r="I33" s="46"/>
    </row>
    <row r="34" spans="1:9" s="1" customFormat="1" ht="12" customHeight="1" x14ac:dyDescent="0.2">
      <c r="A34" s="24">
        <v>23</v>
      </c>
      <c r="B34" s="25" t="s">
        <v>83</v>
      </c>
      <c r="C34" s="10" t="s">
        <v>84</v>
      </c>
      <c r="D34" s="43">
        <f t="shared" si="1"/>
        <v>0</v>
      </c>
      <c r="E34" s="43"/>
      <c r="F34" s="43"/>
      <c r="G34" s="43"/>
      <c r="H34" s="43"/>
      <c r="I34" s="43"/>
    </row>
    <row r="35" spans="1:9" s="1" customFormat="1" ht="24" x14ac:dyDescent="0.2">
      <c r="A35" s="24">
        <v>24</v>
      </c>
      <c r="B35" s="25" t="s">
        <v>85</v>
      </c>
      <c r="C35" s="10" t="s">
        <v>86</v>
      </c>
      <c r="D35" s="43">
        <f t="shared" si="1"/>
        <v>0</v>
      </c>
      <c r="E35" s="43"/>
      <c r="F35" s="43"/>
      <c r="G35" s="43"/>
      <c r="H35" s="43"/>
      <c r="I35" s="43"/>
    </row>
    <row r="36" spans="1:9" s="1" customFormat="1" x14ac:dyDescent="0.2">
      <c r="A36" s="24">
        <v>25</v>
      </c>
      <c r="B36" s="11" t="s">
        <v>87</v>
      </c>
      <c r="C36" s="10" t="s">
        <v>88</v>
      </c>
      <c r="D36" s="43">
        <f t="shared" si="1"/>
        <v>866179</v>
      </c>
      <c r="E36" s="43">
        <v>0</v>
      </c>
      <c r="F36" s="43">
        <v>866179</v>
      </c>
      <c r="G36" s="43">
        <v>0</v>
      </c>
      <c r="H36" s="43">
        <v>0</v>
      </c>
      <c r="I36" s="43">
        <v>0</v>
      </c>
    </row>
    <row r="37" spans="1:9" s="1" customFormat="1" ht="15.75" customHeight="1" x14ac:dyDescent="0.2">
      <c r="A37" s="24">
        <v>26</v>
      </c>
      <c r="B37" s="25" t="s">
        <v>89</v>
      </c>
      <c r="C37" s="10" t="s">
        <v>90</v>
      </c>
      <c r="D37" s="43">
        <f t="shared" si="1"/>
        <v>0</v>
      </c>
      <c r="E37" s="43"/>
      <c r="F37" s="43"/>
      <c r="G37" s="43"/>
      <c r="H37" s="43"/>
      <c r="I37" s="43"/>
    </row>
    <row r="38" spans="1:9" s="1" customFormat="1" x14ac:dyDescent="0.2">
      <c r="A38" s="24">
        <v>27</v>
      </c>
      <c r="B38" s="13" t="s">
        <v>91</v>
      </c>
      <c r="C38" s="10" t="s">
        <v>92</v>
      </c>
      <c r="D38" s="43">
        <f t="shared" si="1"/>
        <v>0</v>
      </c>
      <c r="E38" s="43"/>
      <c r="F38" s="43"/>
      <c r="G38" s="43"/>
      <c r="H38" s="43"/>
      <c r="I38" s="43"/>
    </row>
    <row r="39" spans="1:9" s="21" customFormat="1" x14ac:dyDescent="0.2">
      <c r="A39" s="24">
        <v>28</v>
      </c>
      <c r="B39" s="22" t="s">
        <v>93</v>
      </c>
      <c r="C39" s="42" t="s">
        <v>275</v>
      </c>
      <c r="D39" s="43">
        <f t="shared" si="1"/>
        <v>0</v>
      </c>
      <c r="E39" s="46"/>
      <c r="F39" s="46"/>
      <c r="G39" s="46"/>
      <c r="H39" s="46"/>
      <c r="I39" s="46"/>
    </row>
    <row r="40" spans="1:9" s="21" customFormat="1" x14ac:dyDescent="0.2">
      <c r="A40" s="24">
        <v>29</v>
      </c>
      <c r="B40" s="23" t="s">
        <v>94</v>
      </c>
      <c r="C40" s="20" t="s">
        <v>41</v>
      </c>
      <c r="D40" s="43">
        <f t="shared" si="1"/>
        <v>0</v>
      </c>
      <c r="E40" s="46"/>
      <c r="F40" s="46"/>
      <c r="G40" s="46"/>
      <c r="H40" s="46"/>
      <c r="I40" s="46"/>
    </row>
    <row r="41" spans="1:9" x14ac:dyDescent="0.2">
      <c r="A41" s="24">
        <v>30</v>
      </c>
      <c r="B41" s="11" t="s">
        <v>95</v>
      </c>
      <c r="C41" s="10" t="s">
        <v>39</v>
      </c>
      <c r="D41" s="43">
        <f t="shared" si="1"/>
        <v>0</v>
      </c>
      <c r="E41" s="47"/>
      <c r="F41" s="47"/>
      <c r="G41" s="47"/>
      <c r="H41" s="47"/>
      <c r="I41" s="47"/>
    </row>
    <row r="42" spans="1:9" s="1" customFormat="1" x14ac:dyDescent="0.2">
      <c r="A42" s="24">
        <v>31</v>
      </c>
      <c r="B42" s="13" t="s">
        <v>96</v>
      </c>
      <c r="C42" s="10" t="s">
        <v>16</v>
      </c>
      <c r="D42" s="43">
        <f t="shared" si="1"/>
        <v>0</v>
      </c>
      <c r="E42" s="43"/>
      <c r="F42" s="43"/>
      <c r="G42" s="43"/>
      <c r="H42" s="43"/>
      <c r="I42" s="43"/>
    </row>
    <row r="43" spans="1:9" s="1" customFormat="1" x14ac:dyDescent="0.2">
      <c r="A43" s="24">
        <v>32</v>
      </c>
      <c r="B43" s="25" t="s">
        <v>97</v>
      </c>
      <c r="C43" s="10" t="s">
        <v>21</v>
      </c>
      <c r="D43" s="43">
        <f t="shared" si="1"/>
        <v>0</v>
      </c>
      <c r="E43" s="43"/>
      <c r="F43" s="43"/>
      <c r="G43" s="43"/>
      <c r="H43" s="43"/>
      <c r="I43" s="43"/>
    </row>
    <row r="44" spans="1:9" s="1" customFormat="1" x14ac:dyDescent="0.2">
      <c r="A44" s="24">
        <v>33</v>
      </c>
      <c r="B44" s="13" t="s">
        <v>98</v>
      </c>
      <c r="C44" s="10" t="s">
        <v>25</v>
      </c>
      <c r="D44" s="43">
        <f t="shared" si="1"/>
        <v>0</v>
      </c>
      <c r="E44" s="43"/>
      <c r="F44" s="43"/>
      <c r="G44" s="43"/>
      <c r="H44" s="43"/>
      <c r="I44" s="43"/>
    </row>
    <row r="45" spans="1:9" x14ac:dyDescent="0.2">
      <c r="A45" s="24">
        <v>34</v>
      </c>
      <c r="B45" s="11" t="s">
        <v>99</v>
      </c>
      <c r="C45" s="10" t="s">
        <v>223</v>
      </c>
      <c r="D45" s="43">
        <f t="shared" si="1"/>
        <v>0</v>
      </c>
      <c r="E45" s="47"/>
      <c r="F45" s="47"/>
      <c r="G45" s="47"/>
      <c r="H45" s="47"/>
      <c r="I45" s="47"/>
    </row>
    <row r="46" spans="1:9" s="1" customFormat="1" x14ac:dyDescent="0.2">
      <c r="A46" s="24">
        <v>35</v>
      </c>
      <c r="B46" s="14" t="s">
        <v>100</v>
      </c>
      <c r="C46" s="15" t="s">
        <v>224</v>
      </c>
      <c r="D46" s="43">
        <f t="shared" si="1"/>
        <v>0</v>
      </c>
      <c r="E46" s="43"/>
      <c r="F46" s="43"/>
      <c r="G46" s="43"/>
      <c r="H46" s="43"/>
      <c r="I46" s="43"/>
    </row>
    <row r="47" spans="1:9" s="1" customFormat="1" x14ac:dyDescent="0.2">
      <c r="A47" s="24">
        <v>36</v>
      </c>
      <c r="B47" s="11" t="s">
        <v>101</v>
      </c>
      <c r="C47" s="10" t="s">
        <v>225</v>
      </c>
      <c r="D47" s="43">
        <f t="shared" si="1"/>
        <v>0</v>
      </c>
      <c r="E47" s="43"/>
      <c r="F47" s="43"/>
      <c r="G47" s="43"/>
      <c r="H47" s="43"/>
      <c r="I47" s="43"/>
    </row>
    <row r="48" spans="1:9" s="1" customFormat="1" x14ac:dyDescent="0.2">
      <c r="A48" s="24">
        <v>37</v>
      </c>
      <c r="B48" s="11" t="s">
        <v>102</v>
      </c>
      <c r="C48" s="10" t="s">
        <v>24</v>
      </c>
      <c r="D48" s="43">
        <f t="shared" si="1"/>
        <v>0</v>
      </c>
      <c r="E48" s="43"/>
      <c r="F48" s="43"/>
      <c r="G48" s="43"/>
      <c r="H48" s="43"/>
      <c r="I48" s="43"/>
    </row>
    <row r="49" spans="1:9" s="1" customFormat="1" x14ac:dyDescent="0.2">
      <c r="A49" s="24">
        <v>38</v>
      </c>
      <c r="B49" s="25" t="s">
        <v>103</v>
      </c>
      <c r="C49" s="10" t="s">
        <v>20</v>
      </c>
      <c r="D49" s="43">
        <f t="shared" si="1"/>
        <v>0</v>
      </c>
      <c r="E49" s="43"/>
      <c r="F49" s="43"/>
      <c r="G49" s="43"/>
      <c r="H49" s="43"/>
      <c r="I49" s="43"/>
    </row>
    <row r="50" spans="1:9" s="1" customFormat="1" x14ac:dyDescent="0.2">
      <c r="A50" s="24">
        <v>39</v>
      </c>
      <c r="B50" s="13" t="s">
        <v>104</v>
      </c>
      <c r="C50" s="10" t="s">
        <v>105</v>
      </c>
      <c r="D50" s="43">
        <f t="shared" si="1"/>
        <v>0</v>
      </c>
      <c r="E50" s="43"/>
      <c r="F50" s="43"/>
      <c r="G50" s="43"/>
      <c r="H50" s="43"/>
      <c r="I50" s="43"/>
    </row>
    <row r="51" spans="1:9" s="21" customFormat="1" x14ac:dyDescent="0.2">
      <c r="A51" s="24">
        <v>40</v>
      </c>
      <c r="B51" s="26" t="s">
        <v>106</v>
      </c>
      <c r="C51" s="20" t="s">
        <v>107</v>
      </c>
      <c r="D51" s="43">
        <f t="shared" si="1"/>
        <v>0</v>
      </c>
      <c r="E51" s="46"/>
      <c r="F51" s="46"/>
      <c r="G51" s="46"/>
      <c r="H51" s="46"/>
      <c r="I51" s="46"/>
    </row>
    <row r="52" spans="1:9" s="1" customFormat="1" x14ac:dyDescent="0.2">
      <c r="A52" s="24">
        <v>41</v>
      </c>
      <c r="B52" s="11" t="s">
        <v>108</v>
      </c>
      <c r="C52" s="10" t="s">
        <v>230</v>
      </c>
      <c r="D52" s="43">
        <f t="shared" si="1"/>
        <v>0</v>
      </c>
      <c r="E52" s="43"/>
      <c r="F52" s="43"/>
      <c r="G52" s="43"/>
      <c r="H52" s="43"/>
      <c r="I52" s="43"/>
    </row>
    <row r="53" spans="1:9" s="1" customFormat="1" ht="10.5" customHeight="1" x14ac:dyDescent="0.2">
      <c r="A53" s="24">
        <v>42</v>
      </c>
      <c r="B53" s="11" t="s">
        <v>109</v>
      </c>
      <c r="C53" s="10" t="s">
        <v>2</v>
      </c>
      <c r="D53" s="43">
        <f t="shared" si="1"/>
        <v>0</v>
      </c>
      <c r="E53" s="43"/>
      <c r="F53" s="43"/>
      <c r="G53" s="43"/>
      <c r="H53" s="43"/>
      <c r="I53" s="43"/>
    </row>
    <row r="54" spans="1:9" s="1" customFormat="1" x14ac:dyDescent="0.2">
      <c r="A54" s="24">
        <v>43</v>
      </c>
      <c r="B54" s="25" t="s">
        <v>110</v>
      </c>
      <c r="C54" s="10" t="s">
        <v>3</v>
      </c>
      <c r="D54" s="43">
        <f t="shared" si="1"/>
        <v>0</v>
      </c>
      <c r="E54" s="43"/>
      <c r="F54" s="43"/>
      <c r="G54" s="43"/>
      <c r="H54" s="43"/>
      <c r="I54" s="43"/>
    </row>
    <row r="55" spans="1:9" s="1" customFormat="1" x14ac:dyDescent="0.2">
      <c r="A55" s="24">
        <v>44</v>
      </c>
      <c r="B55" s="25" t="s">
        <v>111</v>
      </c>
      <c r="C55" s="10" t="s">
        <v>226</v>
      </c>
      <c r="D55" s="43">
        <f t="shared" si="1"/>
        <v>0</v>
      </c>
      <c r="E55" s="43"/>
      <c r="F55" s="43"/>
      <c r="G55" s="43"/>
      <c r="H55" s="43"/>
      <c r="I55" s="43"/>
    </row>
    <row r="56" spans="1:9" s="1" customFormat="1" x14ac:dyDescent="0.2">
      <c r="A56" s="24">
        <v>45</v>
      </c>
      <c r="B56" s="13" t="s">
        <v>112</v>
      </c>
      <c r="C56" s="10" t="s">
        <v>0</v>
      </c>
      <c r="D56" s="43">
        <f t="shared" si="1"/>
        <v>0</v>
      </c>
      <c r="E56" s="43"/>
      <c r="F56" s="43"/>
      <c r="G56" s="43"/>
      <c r="H56" s="43"/>
      <c r="I56" s="43"/>
    </row>
    <row r="57" spans="1:9" s="1" customFormat="1" ht="10.5" customHeight="1" x14ac:dyDescent="0.2">
      <c r="A57" s="24">
        <v>46</v>
      </c>
      <c r="B57" s="25" t="s">
        <v>113</v>
      </c>
      <c r="C57" s="10" t="s">
        <v>4</v>
      </c>
      <c r="D57" s="43">
        <f t="shared" si="1"/>
        <v>0</v>
      </c>
      <c r="E57" s="43"/>
      <c r="F57" s="43"/>
      <c r="G57" s="43"/>
      <c r="H57" s="43"/>
      <c r="I57" s="43"/>
    </row>
    <row r="58" spans="1:9" s="1" customFormat="1" x14ac:dyDescent="0.2">
      <c r="A58" s="24">
        <v>47</v>
      </c>
      <c r="B58" s="13" t="s">
        <v>114</v>
      </c>
      <c r="C58" s="10" t="s">
        <v>1</v>
      </c>
      <c r="D58" s="43">
        <f t="shared" si="1"/>
        <v>0</v>
      </c>
      <c r="E58" s="43"/>
      <c r="F58" s="43"/>
      <c r="G58" s="43"/>
      <c r="H58" s="43"/>
      <c r="I58" s="43"/>
    </row>
    <row r="59" spans="1:9" s="1" customFormat="1" x14ac:dyDescent="0.2">
      <c r="A59" s="24">
        <v>48</v>
      </c>
      <c r="B59" s="25" t="s">
        <v>115</v>
      </c>
      <c r="C59" s="10" t="s">
        <v>227</v>
      </c>
      <c r="D59" s="43">
        <f t="shared" si="1"/>
        <v>0</v>
      </c>
      <c r="E59" s="43"/>
      <c r="F59" s="43"/>
      <c r="G59" s="43"/>
      <c r="H59" s="43"/>
      <c r="I59" s="43"/>
    </row>
    <row r="60" spans="1:9" s="1" customFormat="1" x14ac:dyDescent="0.2">
      <c r="A60" s="24">
        <v>49</v>
      </c>
      <c r="B60" s="25" t="s">
        <v>116</v>
      </c>
      <c r="C60" s="10" t="s">
        <v>26</v>
      </c>
      <c r="D60" s="43">
        <f t="shared" si="1"/>
        <v>113481</v>
      </c>
      <c r="E60" s="43">
        <v>0</v>
      </c>
      <c r="F60" s="43">
        <v>113481</v>
      </c>
      <c r="G60" s="43">
        <v>0</v>
      </c>
      <c r="H60" s="43">
        <v>0</v>
      </c>
      <c r="I60" s="43">
        <v>0</v>
      </c>
    </row>
    <row r="61" spans="1:9" s="1" customFormat="1" x14ac:dyDescent="0.2">
      <c r="A61" s="24">
        <v>50</v>
      </c>
      <c r="B61" s="25" t="s">
        <v>117</v>
      </c>
      <c r="C61" s="10" t="s">
        <v>228</v>
      </c>
      <c r="D61" s="43">
        <f t="shared" si="1"/>
        <v>0</v>
      </c>
      <c r="E61" s="43"/>
      <c r="F61" s="43"/>
      <c r="G61" s="43"/>
      <c r="H61" s="43"/>
      <c r="I61" s="43"/>
    </row>
    <row r="62" spans="1:9" s="1" customFormat="1" x14ac:dyDescent="0.2">
      <c r="A62" s="24">
        <v>51</v>
      </c>
      <c r="B62" s="25" t="s">
        <v>232</v>
      </c>
      <c r="C62" s="10" t="s">
        <v>231</v>
      </c>
      <c r="D62" s="43">
        <f t="shared" si="1"/>
        <v>0</v>
      </c>
      <c r="E62" s="43"/>
      <c r="F62" s="43"/>
      <c r="G62" s="43"/>
      <c r="H62" s="43"/>
      <c r="I62" s="43"/>
    </row>
    <row r="63" spans="1:9" s="1" customFormat="1" x14ac:dyDescent="0.2">
      <c r="A63" s="24">
        <v>52</v>
      </c>
      <c r="B63" s="25" t="s">
        <v>242</v>
      </c>
      <c r="C63" s="10" t="s">
        <v>243</v>
      </c>
      <c r="D63" s="43">
        <f t="shared" si="1"/>
        <v>0</v>
      </c>
      <c r="E63" s="43"/>
      <c r="F63" s="43"/>
      <c r="G63" s="43"/>
      <c r="H63" s="43"/>
      <c r="I63" s="43"/>
    </row>
    <row r="64" spans="1:9" s="1" customFormat="1" x14ac:dyDescent="0.2">
      <c r="A64" s="24">
        <v>53</v>
      </c>
      <c r="B64" s="25" t="s">
        <v>118</v>
      </c>
      <c r="C64" s="10" t="s">
        <v>54</v>
      </c>
      <c r="D64" s="43">
        <f t="shared" si="1"/>
        <v>0</v>
      </c>
      <c r="E64" s="43"/>
      <c r="F64" s="43"/>
      <c r="G64" s="43"/>
      <c r="H64" s="43"/>
      <c r="I64" s="43"/>
    </row>
    <row r="65" spans="1:9" s="1" customFormat="1" x14ac:dyDescent="0.2">
      <c r="A65" s="24">
        <v>54</v>
      </c>
      <c r="B65" s="13" t="s">
        <v>119</v>
      </c>
      <c r="C65" s="10" t="s">
        <v>244</v>
      </c>
      <c r="D65" s="43">
        <f t="shared" si="1"/>
        <v>0</v>
      </c>
      <c r="E65" s="43"/>
      <c r="F65" s="43"/>
      <c r="G65" s="43"/>
      <c r="H65" s="43"/>
      <c r="I65" s="43"/>
    </row>
    <row r="66" spans="1:9" s="1" customFormat="1" ht="24" x14ac:dyDescent="0.2">
      <c r="A66" s="24">
        <v>55</v>
      </c>
      <c r="B66" s="11" t="s">
        <v>120</v>
      </c>
      <c r="C66" s="10" t="s">
        <v>121</v>
      </c>
      <c r="D66" s="43">
        <f t="shared" si="1"/>
        <v>0</v>
      </c>
      <c r="E66" s="43"/>
      <c r="F66" s="43"/>
      <c r="G66" s="43"/>
      <c r="H66" s="43"/>
      <c r="I66" s="43"/>
    </row>
    <row r="67" spans="1:9" s="1" customFormat="1" ht="23.25" customHeight="1" x14ac:dyDescent="0.2">
      <c r="A67" s="24">
        <v>56</v>
      </c>
      <c r="B67" s="13" t="s">
        <v>122</v>
      </c>
      <c r="C67" s="10" t="s">
        <v>245</v>
      </c>
      <c r="D67" s="43">
        <f t="shared" si="1"/>
        <v>0</v>
      </c>
      <c r="E67" s="43"/>
      <c r="F67" s="43"/>
      <c r="G67" s="43"/>
      <c r="H67" s="43"/>
      <c r="I67" s="43"/>
    </row>
    <row r="68" spans="1:9" s="1" customFormat="1" ht="24" customHeight="1" x14ac:dyDescent="0.2">
      <c r="A68" s="24">
        <v>57</v>
      </c>
      <c r="B68" s="25" t="s">
        <v>123</v>
      </c>
      <c r="C68" s="10" t="s">
        <v>408</v>
      </c>
      <c r="D68" s="43">
        <f t="shared" ref="D68:D128" si="3">E68+F68+G68+H68+I68</f>
        <v>0</v>
      </c>
      <c r="E68" s="43"/>
      <c r="F68" s="43"/>
      <c r="G68" s="43"/>
      <c r="H68" s="43"/>
      <c r="I68" s="43"/>
    </row>
    <row r="69" spans="1:9" s="1" customFormat="1" ht="24" x14ac:dyDescent="0.2">
      <c r="A69" s="24">
        <v>58</v>
      </c>
      <c r="B69" s="11" t="s">
        <v>124</v>
      </c>
      <c r="C69" s="10" t="s">
        <v>246</v>
      </c>
      <c r="D69" s="43">
        <f t="shared" si="3"/>
        <v>0</v>
      </c>
      <c r="E69" s="43"/>
      <c r="F69" s="43"/>
      <c r="G69" s="43"/>
      <c r="H69" s="43"/>
      <c r="I69" s="43"/>
    </row>
    <row r="70" spans="1:9" s="1" customFormat="1" ht="24" x14ac:dyDescent="0.2">
      <c r="A70" s="24">
        <v>59</v>
      </c>
      <c r="B70" s="11" t="s">
        <v>125</v>
      </c>
      <c r="C70" s="10" t="s">
        <v>247</v>
      </c>
      <c r="D70" s="43">
        <f t="shared" si="3"/>
        <v>0</v>
      </c>
      <c r="E70" s="43"/>
      <c r="F70" s="43"/>
      <c r="G70" s="43"/>
      <c r="H70" s="43"/>
      <c r="I70" s="43"/>
    </row>
    <row r="71" spans="1:9" s="1" customFormat="1" x14ac:dyDescent="0.2">
      <c r="A71" s="24">
        <v>60</v>
      </c>
      <c r="B71" s="13" t="s">
        <v>126</v>
      </c>
      <c r="C71" s="10" t="s">
        <v>248</v>
      </c>
      <c r="D71" s="43">
        <f t="shared" si="3"/>
        <v>0</v>
      </c>
      <c r="E71" s="43"/>
      <c r="F71" s="43"/>
      <c r="G71" s="43"/>
      <c r="H71" s="43"/>
      <c r="I71" s="43"/>
    </row>
    <row r="72" spans="1:9" s="1" customFormat="1" x14ac:dyDescent="0.2">
      <c r="A72" s="24">
        <v>61</v>
      </c>
      <c r="B72" s="13" t="s">
        <v>127</v>
      </c>
      <c r="C72" s="10" t="s">
        <v>53</v>
      </c>
      <c r="D72" s="43">
        <f t="shared" si="3"/>
        <v>0</v>
      </c>
      <c r="E72" s="43"/>
      <c r="F72" s="43"/>
      <c r="G72" s="43"/>
      <c r="H72" s="43"/>
      <c r="I72" s="43"/>
    </row>
    <row r="73" spans="1:9" s="1" customFormat="1" x14ac:dyDescent="0.2">
      <c r="A73" s="24">
        <v>62</v>
      </c>
      <c r="B73" s="13" t="s">
        <v>128</v>
      </c>
      <c r="C73" s="10" t="s">
        <v>249</v>
      </c>
      <c r="D73" s="43">
        <f t="shared" si="3"/>
        <v>0</v>
      </c>
      <c r="E73" s="43"/>
      <c r="F73" s="43"/>
      <c r="G73" s="43"/>
      <c r="H73" s="43"/>
      <c r="I73" s="43"/>
    </row>
    <row r="74" spans="1:9" s="1" customFormat="1" ht="24" x14ac:dyDescent="0.2">
      <c r="A74" s="24">
        <v>63</v>
      </c>
      <c r="B74" s="13" t="s">
        <v>129</v>
      </c>
      <c r="C74" s="10" t="s">
        <v>250</v>
      </c>
      <c r="D74" s="43">
        <f t="shared" si="3"/>
        <v>0</v>
      </c>
      <c r="E74" s="43"/>
      <c r="F74" s="43"/>
      <c r="G74" s="43"/>
      <c r="H74" s="43"/>
      <c r="I74" s="43"/>
    </row>
    <row r="75" spans="1:9" s="1" customFormat="1" ht="24" x14ac:dyDescent="0.2">
      <c r="A75" s="24">
        <v>64</v>
      </c>
      <c r="B75" s="11" t="s">
        <v>130</v>
      </c>
      <c r="C75" s="10" t="s">
        <v>251</v>
      </c>
      <c r="D75" s="43">
        <f t="shared" si="3"/>
        <v>0</v>
      </c>
      <c r="E75" s="43"/>
      <c r="F75" s="43"/>
      <c r="G75" s="43"/>
      <c r="H75" s="43"/>
      <c r="I75" s="43"/>
    </row>
    <row r="76" spans="1:9" s="1" customFormat="1" ht="24" x14ac:dyDescent="0.2">
      <c r="A76" s="24">
        <v>65</v>
      </c>
      <c r="B76" s="13" t="s">
        <v>131</v>
      </c>
      <c r="C76" s="10" t="s">
        <v>252</v>
      </c>
      <c r="D76" s="43">
        <f t="shared" si="3"/>
        <v>0</v>
      </c>
      <c r="E76" s="43"/>
      <c r="F76" s="43"/>
      <c r="G76" s="43"/>
      <c r="H76" s="43"/>
      <c r="I76" s="43"/>
    </row>
    <row r="77" spans="1:9" s="1" customFormat="1" ht="24" x14ac:dyDescent="0.2">
      <c r="A77" s="24">
        <v>66</v>
      </c>
      <c r="B77" s="13" t="s">
        <v>132</v>
      </c>
      <c r="C77" s="10" t="s">
        <v>253</v>
      </c>
      <c r="D77" s="43">
        <f t="shared" si="3"/>
        <v>0</v>
      </c>
      <c r="E77" s="43"/>
      <c r="F77" s="43"/>
      <c r="G77" s="43"/>
      <c r="H77" s="43"/>
      <c r="I77" s="43"/>
    </row>
    <row r="78" spans="1:9" s="1" customFormat="1" ht="24" x14ac:dyDescent="0.2">
      <c r="A78" s="24">
        <v>67</v>
      </c>
      <c r="B78" s="11" t="s">
        <v>133</v>
      </c>
      <c r="C78" s="10" t="s">
        <v>254</v>
      </c>
      <c r="D78" s="43">
        <f t="shared" si="3"/>
        <v>0</v>
      </c>
      <c r="E78" s="43"/>
      <c r="F78" s="43"/>
      <c r="G78" s="43"/>
      <c r="H78" s="43"/>
      <c r="I78" s="43"/>
    </row>
    <row r="79" spans="1:9" s="1" customFormat="1" ht="24" x14ac:dyDescent="0.2">
      <c r="A79" s="24">
        <v>68</v>
      </c>
      <c r="B79" s="11" t="s">
        <v>134</v>
      </c>
      <c r="C79" s="10" t="s">
        <v>255</v>
      </c>
      <c r="D79" s="43">
        <f t="shared" si="3"/>
        <v>0</v>
      </c>
      <c r="E79" s="43"/>
      <c r="F79" s="43"/>
      <c r="G79" s="43"/>
      <c r="H79" s="43"/>
      <c r="I79" s="43"/>
    </row>
    <row r="80" spans="1:9" s="1" customFormat="1" ht="24" x14ac:dyDescent="0.2">
      <c r="A80" s="24">
        <v>69</v>
      </c>
      <c r="B80" s="11" t="s">
        <v>135</v>
      </c>
      <c r="C80" s="10" t="s">
        <v>256</v>
      </c>
      <c r="D80" s="43">
        <f t="shared" si="3"/>
        <v>0</v>
      </c>
      <c r="E80" s="43"/>
      <c r="F80" s="43"/>
      <c r="G80" s="43"/>
      <c r="H80" s="43"/>
      <c r="I80" s="43"/>
    </row>
    <row r="81" spans="1:9" s="1" customFormat="1" x14ac:dyDescent="0.2">
      <c r="A81" s="24">
        <v>70</v>
      </c>
      <c r="B81" s="25" t="s">
        <v>136</v>
      </c>
      <c r="C81" s="10" t="s">
        <v>137</v>
      </c>
      <c r="D81" s="43">
        <f t="shared" si="3"/>
        <v>0</v>
      </c>
      <c r="E81" s="43"/>
      <c r="F81" s="43"/>
      <c r="G81" s="43"/>
      <c r="H81" s="43"/>
      <c r="I81" s="43"/>
    </row>
    <row r="82" spans="1:9" s="1" customFormat="1" x14ac:dyDescent="0.2">
      <c r="A82" s="24">
        <v>71</v>
      </c>
      <c r="B82" s="11" t="s">
        <v>138</v>
      </c>
      <c r="C82" s="10" t="s">
        <v>257</v>
      </c>
      <c r="D82" s="43">
        <f t="shared" si="3"/>
        <v>0</v>
      </c>
      <c r="E82" s="43"/>
      <c r="F82" s="43"/>
      <c r="G82" s="43"/>
      <c r="H82" s="43"/>
      <c r="I82" s="43"/>
    </row>
    <row r="83" spans="1:9" s="1" customFormat="1" x14ac:dyDescent="0.2">
      <c r="A83" s="24">
        <v>72</v>
      </c>
      <c r="B83" s="25" t="s">
        <v>139</v>
      </c>
      <c r="C83" s="10" t="s">
        <v>36</v>
      </c>
      <c r="D83" s="43">
        <f t="shared" si="3"/>
        <v>0</v>
      </c>
      <c r="E83" s="43"/>
      <c r="F83" s="43"/>
      <c r="G83" s="43"/>
      <c r="H83" s="43"/>
      <c r="I83" s="43"/>
    </row>
    <row r="84" spans="1:9" s="1" customFormat="1" x14ac:dyDescent="0.2">
      <c r="A84" s="24">
        <v>73</v>
      </c>
      <c r="B84" s="11" t="s">
        <v>140</v>
      </c>
      <c r="C84" s="10" t="s">
        <v>38</v>
      </c>
      <c r="D84" s="43">
        <f t="shared" si="3"/>
        <v>0</v>
      </c>
      <c r="E84" s="43"/>
      <c r="F84" s="43"/>
      <c r="G84" s="43"/>
      <c r="H84" s="43"/>
      <c r="I84" s="43"/>
    </row>
    <row r="85" spans="1:9" s="1" customFormat="1" ht="13.5" customHeight="1" x14ac:dyDescent="0.2">
      <c r="A85" s="24">
        <v>74</v>
      </c>
      <c r="B85" s="11" t="s">
        <v>141</v>
      </c>
      <c r="C85" s="10" t="s">
        <v>37</v>
      </c>
      <c r="D85" s="43">
        <f t="shared" si="3"/>
        <v>0</v>
      </c>
      <c r="E85" s="43"/>
      <c r="F85" s="43"/>
      <c r="G85" s="43"/>
      <c r="H85" s="43"/>
      <c r="I85" s="43"/>
    </row>
    <row r="86" spans="1:9" s="1" customFormat="1" ht="14.25" customHeight="1" x14ac:dyDescent="0.2">
      <c r="A86" s="24">
        <v>75</v>
      </c>
      <c r="B86" s="11" t="s">
        <v>142</v>
      </c>
      <c r="C86" s="10" t="s">
        <v>52</v>
      </c>
      <c r="D86" s="43">
        <f t="shared" si="3"/>
        <v>0</v>
      </c>
      <c r="E86" s="43"/>
      <c r="F86" s="43"/>
      <c r="G86" s="43"/>
      <c r="H86" s="43"/>
      <c r="I86" s="43"/>
    </row>
    <row r="87" spans="1:9" s="1" customFormat="1" x14ac:dyDescent="0.2">
      <c r="A87" s="24">
        <v>76</v>
      </c>
      <c r="B87" s="11" t="s">
        <v>143</v>
      </c>
      <c r="C87" s="10" t="s">
        <v>238</v>
      </c>
      <c r="D87" s="43">
        <f t="shared" si="3"/>
        <v>5674050</v>
      </c>
      <c r="E87" s="43">
        <v>0</v>
      </c>
      <c r="F87" s="43">
        <v>5674050</v>
      </c>
      <c r="G87" s="43">
        <v>0</v>
      </c>
      <c r="H87" s="43">
        <v>0</v>
      </c>
      <c r="I87" s="43">
        <v>0</v>
      </c>
    </row>
    <row r="88" spans="1:9" s="1" customFormat="1" x14ac:dyDescent="0.2">
      <c r="A88" s="24">
        <v>77</v>
      </c>
      <c r="B88" s="11" t="s">
        <v>144</v>
      </c>
      <c r="C88" s="10" t="s">
        <v>355</v>
      </c>
      <c r="D88" s="43">
        <f t="shared" si="3"/>
        <v>0</v>
      </c>
      <c r="E88" s="43"/>
      <c r="F88" s="43"/>
      <c r="G88" s="43"/>
      <c r="H88" s="43"/>
      <c r="I88" s="43"/>
    </row>
    <row r="89" spans="1:9" s="1" customFormat="1" x14ac:dyDescent="0.2">
      <c r="A89" s="24">
        <v>78</v>
      </c>
      <c r="B89" s="13" t="s">
        <v>145</v>
      </c>
      <c r="C89" s="10" t="s">
        <v>270</v>
      </c>
      <c r="D89" s="43">
        <f t="shared" si="3"/>
        <v>0</v>
      </c>
      <c r="E89" s="43"/>
      <c r="F89" s="43"/>
      <c r="G89" s="43"/>
      <c r="H89" s="43"/>
      <c r="I89" s="43"/>
    </row>
    <row r="90" spans="1:9" s="1" customFormat="1" ht="24" x14ac:dyDescent="0.2">
      <c r="A90" s="176">
        <v>79</v>
      </c>
      <c r="B90" s="179" t="s">
        <v>146</v>
      </c>
      <c r="C90" s="16" t="s">
        <v>258</v>
      </c>
      <c r="D90" s="43">
        <f t="shared" si="3"/>
        <v>0</v>
      </c>
      <c r="E90" s="43"/>
      <c r="F90" s="43"/>
      <c r="G90" s="43"/>
      <c r="H90" s="43"/>
      <c r="I90" s="43"/>
    </row>
    <row r="91" spans="1:9" s="1" customFormat="1" ht="36" x14ac:dyDescent="0.2">
      <c r="A91" s="177"/>
      <c r="B91" s="180"/>
      <c r="C91" s="10" t="s">
        <v>353</v>
      </c>
      <c r="D91" s="43">
        <f t="shared" si="3"/>
        <v>0</v>
      </c>
      <c r="E91" s="43"/>
      <c r="F91" s="43"/>
      <c r="G91" s="43"/>
      <c r="H91" s="43"/>
      <c r="I91" s="43"/>
    </row>
    <row r="92" spans="1:9" s="1" customFormat="1" ht="24" x14ac:dyDescent="0.2">
      <c r="A92" s="177"/>
      <c r="B92" s="180"/>
      <c r="C92" s="10" t="s">
        <v>259</v>
      </c>
      <c r="D92" s="43">
        <f t="shared" si="3"/>
        <v>0</v>
      </c>
      <c r="E92" s="43"/>
      <c r="F92" s="43"/>
      <c r="G92" s="43"/>
      <c r="H92" s="43"/>
      <c r="I92" s="43"/>
    </row>
    <row r="93" spans="1:9" s="1" customFormat="1" ht="36" x14ac:dyDescent="0.2">
      <c r="A93" s="178"/>
      <c r="B93" s="181"/>
      <c r="C93" s="27" t="s">
        <v>354</v>
      </c>
      <c r="D93" s="43">
        <f t="shared" si="3"/>
        <v>0</v>
      </c>
      <c r="E93" s="43"/>
      <c r="F93" s="43"/>
      <c r="G93" s="43"/>
      <c r="H93" s="43"/>
      <c r="I93" s="43"/>
    </row>
    <row r="94" spans="1:9" s="1" customFormat="1" ht="24" x14ac:dyDescent="0.2">
      <c r="A94" s="24">
        <v>80</v>
      </c>
      <c r="B94" s="13" t="s">
        <v>147</v>
      </c>
      <c r="C94" s="10" t="s">
        <v>51</v>
      </c>
      <c r="D94" s="43">
        <f t="shared" si="3"/>
        <v>0</v>
      </c>
      <c r="E94" s="43"/>
      <c r="F94" s="43"/>
      <c r="G94" s="43"/>
      <c r="H94" s="43"/>
      <c r="I94" s="43"/>
    </row>
    <row r="95" spans="1:9" s="1" customFormat="1" x14ac:dyDescent="0.2">
      <c r="A95" s="24">
        <v>81</v>
      </c>
      <c r="B95" s="13" t="s">
        <v>148</v>
      </c>
      <c r="C95" s="10" t="s">
        <v>149</v>
      </c>
      <c r="D95" s="43">
        <f t="shared" si="3"/>
        <v>0</v>
      </c>
      <c r="E95" s="43"/>
      <c r="F95" s="43"/>
      <c r="G95" s="43"/>
      <c r="H95" s="43"/>
      <c r="I95" s="43"/>
    </row>
    <row r="96" spans="1:9" s="1" customFormat="1" x14ac:dyDescent="0.2">
      <c r="A96" s="24">
        <v>82</v>
      </c>
      <c r="B96" s="25" t="s">
        <v>150</v>
      </c>
      <c r="C96" s="10" t="s">
        <v>151</v>
      </c>
      <c r="D96" s="43">
        <f t="shared" si="3"/>
        <v>0</v>
      </c>
      <c r="E96" s="43"/>
      <c r="F96" s="43"/>
      <c r="G96" s="43"/>
      <c r="H96" s="43"/>
      <c r="I96" s="43"/>
    </row>
    <row r="97" spans="1:9" s="1" customFormat="1" x14ac:dyDescent="0.2">
      <c r="A97" s="24">
        <v>83</v>
      </c>
      <c r="B97" s="13" t="s">
        <v>152</v>
      </c>
      <c r="C97" s="10" t="s">
        <v>28</v>
      </c>
      <c r="D97" s="43">
        <f t="shared" si="3"/>
        <v>0</v>
      </c>
      <c r="E97" s="43"/>
      <c r="F97" s="43"/>
      <c r="G97" s="43"/>
      <c r="H97" s="43"/>
      <c r="I97" s="43"/>
    </row>
    <row r="98" spans="1:9" s="1" customFormat="1" x14ac:dyDescent="0.2">
      <c r="A98" s="24">
        <v>84</v>
      </c>
      <c r="B98" s="25" t="s">
        <v>153</v>
      </c>
      <c r="C98" s="10" t="s">
        <v>12</v>
      </c>
      <c r="D98" s="43">
        <f t="shared" si="3"/>
        <v>0</v>
      </c>
      <c r="E98" s="43"/>
      <c r="F98" s="43"/>
      <c r="G98" s="43"/>
      <c r="H98" s="43"/>
      <c r="I98" s="43"/>
    </row>
    <row r="99" spans="1:9" s="1" customFormat="1" x14ac:dyDescent="0.2">
      <c r="A99" s="24">
        <v>85</v>
      </c>
      <c r="B99" s="25" t="s">
        <v>154</v>
      </c>
      <c r="C99" s="10" t="s">
        <v>27</v>
      </c>
      <c r="D99" s="43">
        <f t="shared" si="3"/>
        <v>0</v>
      </c>
      <c r="E99" s="43"/>
      <c r="F99" s="43"/>
      <c r="G99" s="43"/>
      <c r="H99" s="43"/>
      <c r="I99" s="43"/>
    </row>
    <row r="100" spans="1:9" s="1" customFormat="1" x14ac:dyDescent="0.2">
      <c r="A100" s="24">
        <v>86</v>
      </c>
      <c r="B100" s="13" t="s">
        <v>155</v>
      </c>
      <c r="C100" s="10" t="s">
        <v>45</v>
      </c>
      <c r="D100" s="43">
        <f t="shared" si="3"/>
        <v>0</v>
      </c>
      <c r="E100" s="43"/>
      <c r="F100" s="43"/>
      <c r="G100" s="43"/>
      <c r="H100" s="43"/>
      <c r="I100" s="43"/>
    </row>
    <row r="101" spans="1:9" s="1" customFormat="1" x14ac:dyDescent="0.2">
      <c r="A101" s="24">
        <v>87</v>
      </c>
      <c r="B101" s="13" t="s">
        <v>156</v>
      </c>
      <c r="C101" s="10" t="s">
        <v>33</v>
      </c>
      <c r="D101" s="43">
        <f t="shared" si="3"/>
        <v>0</v>
      </c>
      <c r="E101" s="43"/>
      <c r="F101" s="43"/>
      <c r="G101" s="43"/>
      <c r="H101" s="43"/>
      <c r="I101" s="43"/>
    </row>
    <row r="102" spans="1:9" s="1" customFormat="1" x14ac:dyDescent="0.2">
      <c r="A102" s="24">
        <v>88</v>
      </c>
      <c r="B102" s="11" t="s">
        <v>157</v>
      </c>
      <c r="C102" s="10" t="s">
        <v>29</v>
      </c>
      <c r="D102" s="43">
        <f t="shared" si="3"/>
        <v>0</v>
      </c>
      <c r="E102" s="43"/>
      <c r="F102" s="43"/>
      <c r="G102" s="43"/>
      <c r="H102" s="43"/>
      <c r="I102" s="43"/>
    </row>
    <row r="103" spans="1:9" s="1" customFormat="1" x14ac:dyDescent="0.2">
      <c r="A103" s="24">
        <v>89</v>
      </c>
      <c r="B103" s="11" t="s">
        <v>158</v>
      </c>
      <c r="C103" s="10" t="s">
        <v>30</v>
      </c>
      <c r="D103" s="43">
        <f t="shared" si="3"/>
        <v>0</v>
      </c>
      <c r="E103" s="43"/>
      <c r="F103" s="43"/>
      <c r="G103" s="43"/>
      <c r="H103" s="43"/>
      <c r="I103" s="43"/>
    </row>
    <row r="104" spans="1:9" s="1" customFormat="1" x14ac:dyDescent="0.2">
      <c r="A104" s="24">
        <v>90</v>
      </c>
      <c r="B104" s="25" t="s">
        <v>159</v>
      </c>
      <c r="C104" s="10" t="s">
        <v>14</v>
      </c>
      <c r="D104" s="43">
        <f t="shared" si="3"/>
        <v>0</v>
      </c>
      <c r="E104" s="43"/>
      <c r="F104" s="43"/>
      <c r="G104" s="43"/>
      <c r="H104" s="43"/>
      <c r="I104" s="43"/>
    </row>
    <row r="105" spans="1:9" s="1" customFormat="1" x14ac:dyDescent="0.2">
      <c r="A105" s="24">
        <v>91</v>
      </c>
      <c r="B105" s="11" t="s">
        <v>160</v>
      </c>
      <c r="C105" s="10" t="s">
        <v>31</v>
      </c>
      <c r="D105" s="43">
        <f t="shared" si="3"/>
        <v>0</v>
      </c>
      <c r="E105" s="43"/>
      <c r="F105" s="43"/>
      <c r="G105" s="43"/>
      <c r="H105" s="43"/>
      <c r="I105" s="43"/>
    </row>
    <row r="106" spans="1:9" s="1" customFormat="1" ht="12" customHeight="1" x14ac:dyDescent="0.2">
      <c r="A106" s="24">
        <v>92</v>
      </c>
      <c r="B106" s="11" t="s">
        <v>161</v>
      </c>
      <c r="C106" s="10" t="s">
        <v>15</v>
      </c>
      <c r="D106" s="43">
        <f t="shared" si="3"/>
        <v>0</v>
      </c>
      <c r="E106" s="43"/>
      <c r="F106" s="43"/>
      <c r="G106" s="43"/>
      <c r="H106" s="43"/>
      <c r="I106" s="43"/>
    </row>
    <row r="107" spans="1:9" s="21" customFormat="1" x14ac:dyDescent="0.2">
      <c r="A107" s="24">
        <v>93</v>
      </c>
      <c r="B107" s="23" t="s">
        <v>162</v>
      </c>
      <c r="C107" s="20" t="s">
        <v>13</v>
      </c>
      <c r="D107" s="43">
        <f t="shared" si="3"/>
        <v>0</v>
      </c>
      <c r="E107" s="46"/>
      <c r="F107" s="46"/>
      <c r="G107" s="46"/>
      <c r="H107" s="46"/>
      <c r="I107" s="46"/>
    </row>
    <row r="108" spans="1:9" s="1" customFormat="1" x14ac:dyDescent="0.2">
      <c r="A108" s="24">
        <v>94</v>
      </c>
      <c r="B108" s="25" t="s">
        <v>163</v>
      </c>
      <c r="C108" s="10" t="s">
        <v>32</v>
      </c>
      <c r="D108" s="43">
        <f t="shared" si="3"/>
        <v>0</v>
      </c>
      <c r="E108" s="43"/>
      <c r="F108" s="43"/>
      <c r="G108" s="43"/>
      <c r="H108" s="43"/>
      <c r="I108" s="43"/>
    </row>
    <row r="109" spans="1:9" s="1" customFormat="1" x14ac:dyDescent="0.2">
      <c r="A109" s="24">
        <v>95</v>
      </c>
      <c r="B109" s="25" t="s">
        <v>164</v>
      </c>
      <c r="C109" s="10" t="s">
        <v>55</v>
      </c>
      <c r="D109" s="43">
        <f t="shared" si="3"/>
        <v>0</v>
      </c>
      <c r="E109" s="43"/>
      <c r="F109" s="43"/>
      <c r="G109" s="43"/>
      <c r="H109" s="43"/>
      <c r="I109" s="43"/>
    </row>
    <row r="110" spans="1:9" s="1" customFormat="1" x14ac:dyDescent="0.2">
      <c r="A110" s="24">
        <v>96</v>
      </c>
      <c r="B110" s="11" t="s">
        <v>165</v>
      </c>
      <c r="C110" s="10" t="s">
        <v>34</v>
      </c>
      <c r="D110" s="43">
        <f t="shared" si="3"/>
        <v>0</v>
      </c>
      <c r="E110" s="43"/>
      <c r="F110" s="43"/>
      <c r="G110" s="43"/>
      <c r="H110" s="43"/>
      <c r="I110" s="43"/>
    </row>
    <row r="111" spans="1:9" s="1" customFormat="1" x14ac:dyDescent="0.2">
      <c r="A111" s="24">
        <v>97</v>
      </c>
      <c r="B111" s="13" t="s">
        <v>166</v>
      </c>
      <c r="C111" s="10" t="s">
        <v>229</v>
      </c>
      <c r="D111" s="43">
        <f t="shared" si="3"/>
        <v>0</v>
      </c>
      <c r="E111" s="43"/>
      <c r="F111" s="43"/>
      <c r="G111" s="43"/>
      <c r="H111" s="43"/>
      <c r="I111" s="43"/>
    </row>
    <row r="112" spans="1:9" s="1" customFormat="1" ht="13.5" customHeight="1" x14ac:dyDescent="0.2">
      <c r="A112" s="24">
        <v>98</v>
      </c>
      <c r="B112" s="11" t="s">
        <v>167</v>
      </c>
      <c r="C112" s="10" t="s">
        <v>168</v>
      </c>
      <c r="D112" s="43">
        <f t="shared" si="3"/>
        <v>226329633</v>
      </c>
      <c r="E112" s="43">
        <v>0</v>
      </c>
      <c r="F112" s="43">
        <v>0</v>
      </c>
      <c r="G112" s="43">
        <v>0</v>
      </c>
      <c r="H112" s="43">
        <v>0</v>
      </c>
      <c r="I112" s="43">
        <v>226329633</v>
      </c>
    </row>
    <row r="113" spans="1:9" s="1" customFormat="1" x14ac:dyDescent="0.2">
      <c r="A113" s="24">
        <v>99</v>
      </c>
      <c r="B113" s="11" t="s">
        <v>169</v>
      </c>
      <c r="C113" s="10" t="s">
        <v>170</v>
      </c>
      <c r="D113" s="43">
        <f t="shared" si="3"/>
        <v>0</v>
      </c>
      <c r="E113" s="43"/>
      <c r="F113" s="43"/>
      <c r="G113" s="43"/>
      <c r="H113" s="43"/>
      <c r="I113" s="43"/>
    </row>
    <row r="114" spans="1:9" s="1" customFormat="1" x14ac:dyDescent="0.2">
      <c r="A114" s="24">
        <v>100</v>
      </c>
      <c r="B114" s="25" t="s">
        <v>171</v>
      </c>
      <c r="C114" s="10" t="s">
        <v>172</v>
      </c>
      <c r="D114" s="43">
        <f t="shared" si="3"/>
        <v>0</v>
      </c>
      <c r="E114" s="43"/>
      <c r="F114" s="43"/>
      <c r="G114" s="43"/>
      <c r="H114" s="43"/>
      <c r="I114" s="43"/>
    </row>
    <row r="115" spans="1:9" s="1" customFormat="1" ht="12.75" customHeight="1" x14ac:dyDescent="0.2">
      <c r="A115" s="24">
        <v>101</v>
      </c>
      <c r="B115" s="25" t="s">
        <v>173</v>
      </c>
      <c r="C115" s="10" t="s">
        <v>174</v>
      </c>
      <c r="D115" s="43">
        <f t="shared" si="3"/>
        <v>0</v>
      </c>
      <c r="E115" s="43"/>
      <c r="F115" s="43"/>
      <c r="G115" s="43"/>
      <c r="H115" s="43"/>
      <c r="I115" s="43"/>
    </row>
    <row r="116" spans="1:9" s="1" customFormat="1" ht="24" x14ac:dyDescent="0.2">
      <c r="A116" s="24">
        <v>102</v>
      </c>
      <c r="B116" s="25" t="s">
        <v>175</v>
      </c>
      <c r="C116" s="10" t="s">
        <v>176</v>
      </c>
      <c r="D116" s="43">
        <f t="shared" si="3"/>
        <v>0</v>
      </c>
      <c r="E116" s="43"/>
      <c r="F116" s="43"/>
      <c r="G116" s="43"/>
      <c r="H116" s="43"/>
      <c r="I116" s="43"/>
    </row>
    <row r="117" spans="1:9" s="1" customFormat="1" x14ac:dyDescent="0.2">
      <c r="A117" s="24">
        <v>103</v>
      </c>
      <c r="B117" s="25" t="s">
        <v>177</v>
      </c>
      <c r="C117" s="10" t="s">
        <v>178</v>
      </c>
      <c r="D117" s="43">
        <f t="shared" si="3"/>
        <v>0</v>
      </c>
      <c r="E117" s="43"/>
      <c r="F117" s="43"/>
      <c r="G117" s="43"/>
      <c r="H117" s="43"/>
      <c r="I117" s="43"/>
    </row>
    <row r="118" spans="1:9" s="1" customFormat="1" x14ac:dyDescent="0.2">
      <c r="A118" s="24">
        <v>104</v>
      </c>
      <c r="B118" s="25" t="s">
        <v>179</v>
      </c>
      <c r="C118" s="10" t="s">
        <v>180</v>
      </c>
      <c r="D118" s="43">
        <f t="shared" si="3"/>
        <v>870151647</v>
      </c>
      <c r="E118" s="43">
        <v>4875750</v>
      </c>
      <c r="F118" s="43">
        <v>0</v>
      </c>
      <c r="G118" s="43">
        <v>0</v>
      </c>
      <c r="H118" s="43">
        <v>0</v>
      </c>
      <c r="I118" s="43">
        <v>865275897</v>
      </c>
    </row>
    <row r="119" spans="1:9" s="1" customFormat="1" x14ac:dyDescent="0.2">
      <c r="A119" s="24">
        <v>105</v>
      </c>
      <c r="B119" s="17" t="s">
        <v>181</v>
      </c>
      <c r="C119" s="15" t="s">
        <v>182</v>
      </c>
      <c r="D119" s="43">
        <f t="shared" si="3"/>
        <v>0</v>
      </c>
      <c r="E119" s="43"/>
      <c r="F119" s="43"/>
      <c r="G119" s="43"/>
      <c r="H119" s="43"/>
      <c r="I119" s="43"/>
    </row>
    <row r="120" spans="1:9" s="1" customFormat="1" x14ac:dyDescent="0.2">
      <c r="A120" s="24">
        <v>106</v>
      </c>
      <c r="B120" s="13" t="s">
        <v>183</v>
      </c>
      <c r="C120" s="10" t="s">
        <v>184</v>
      </c>
      <c r="D120" s="43">
        <f t="shared" si="3"/>
        <v>0</v>
      </c>
      <c r="E120" s="43"/>
      <c r="F120" s="43"/>
      <c r="G120" s="43"/>
      <c r="H120" s="43"/>
      <c r="I120" s="43"/>
    </row>
    <row r="121" spans="1:9" s="1" customFormat="1" ht="11.25" customHeight="1" x14ac:dyDescent="0.2">
      <c r="A121" s="24">
        <v>107</v>
      </c>
      <c r="B121" s="25" t="s">
        <v>185</v>
      </c>
      <c r="C121" s="10" t="s">
        <v>186</v>
      </c>
      <c r="D121" s="43">
        <f t="shared" si="3"/>
        <v>0</v>
      </c>
      <c r="E121" s="43"/>
      <c r="F121" s="43"/>
      <c r="G121" s="43"/>
      <c r="H121" s="43"/>
      <c r="I121" s="43"/>
    </row>
    <row r="122" spans="1:9" s="1" customFormat="1" x14ac:dyDescent="0.2">
      <c r="A122" s="24">
        <v>108</v>
      </c>
      <c r="B122" s="11" t="s">
        <v>187</v>
      </c>
      <c r="C122" s="18" t="s">
        <v>188</v>
      </c>
      <c r="D122" s="43">
        <f t="shared" si="3"/>
        <v>0</v>
      </c>
      <c r="E122" s="43"/>
      <c r="F122" s="43"/>
      <c r="G122" s="43"/>
      <c r="H122" s="43"/>
      <c r="I122" s="43"/>
    </row>
    <row r="123" spans="1:9" s="1" customFormat="1" x14ac:dyDescent="0.2">
      <c r="A123" s="24">
        <v>109</v>
      </c>
      <c r="B123" s="25" t="s">
        <v>189</v>
      </c>
      <c r="C123" s="10" t="s">
        <v>273</v>
      </c>
      <c r="D123" s="43">
        <f t="shared" si="3"/>
        <v>0</v>
      </c>
      <c r="E123" s="43"/>
      <c r="F123" s="43"/>
      <c r="G123" s="43"/>
      <c r="H123" s="43"/>
      <c r="I123" s="43"/>
    </row>
    <row r="124" spans="1:9" s="1" customFormat="1" ht="14.25" customHeight="1" x14ac:dyDescent="0.2">
      <c r="A124" s="24">
        <v>110</v>
      </c>
      <c r="B124" s="13" t="s">
        <v>190</v>
      </c>
      <c r="C124" s="10" t="s">
        <v>260</v>
      </c>
      <c r="D124" s="43">
        <f t="shared" si="3"/>
        <v>0</v>
      </c>
      <c r="E124" s="43"/>
      <c r="F124" s="43"/>
      <c r="G124" s="43"/>
      <c r="H124" s="43"/>
      <c r="I124" s="43"/>
    </row>
    <row r="125" spans="1:9" s="1" customFormat="1" x14ac:dyDescent="0.2">
      <c r="A125" s="24">
        <v>111</v>
      </c>
      <c r="B125" s="13" t="s">
        <v>191</v>
      </c>
      <c r="C125" s="10" t="s">
        <v>385</v>
      </c>
      <c r="D125" s="43">
        <f t="shared" si="3"/>
        <v>0</v>
      </c>
      <c r="E125" s="43"/>
      <c r="F125" s="43"/>
      <c r="G125" s="43"/>
      <c r="H125" s="43"/>
      <c r="I125" s="43"/>
    </row>
    <row r="126" spans="1:9" s="1" customFormat="1" x14ac:dyDescent="0.2">
      <c r="A126" s="24">
        <v>112</v>
      </c>
      <c r="B126" s="13" t="s">
        <v>192</v>
      </c>
      <c r="C126" s="10" t="s">
        <v>193</v>
      </c>
      <c r="D126" s="43">
        <f t="shared" si="3"/>
        <v>0</v>
      </c>
      <c r="E126" s="43"/>
      <c r="F126" s="43"/>
      <c r="G126" s="43"/>
      <c r="H126" s="43"/>
      <c r="I126" s="43"/>
    </row>
    <row r="127" spans="1:9" s="1" customFormat="1" ht="13.5" customHeight="1" x14ac:dyDescent="0.2">
      <c r="A127" s="24">
        <v>113</v>
      </c>
      <c r="B127" s="13" t="s">
        <v>194</v>
      </c>
      <c r="C127" s="10" t="s">
        <v>394</v>
      </c>
      <c r="D127" s="43">
        <f t="shared" si="3"/>
        <v>0</v>
      </c>
      <c r="E127" s="43"/>
      <c r="F127" s="43"/>
      <c r="G127" s="43"/>
      <c r="H127" s="43"/>
      <c r="I127" s="43"/>
    </row>
    <row r="128" spans="1:9" s="1" customFormat="1" x14ac:dyDescent="0.2">
      <c r="A128" s="24">
        <v>114</v>
      </c>
      <c r="B128" s="25" t="s">
        <v>195</v>
      </c>
      <c r="C128" s="10" t="s">
        <v>196</v>
      </c>
      <c r="D128" s="43">
        <f t="shared" si="3"/>
        <v>238010728</v>
      </c>
      <c r="E128" s="43">
        <v>1265300</v>
      </c>
      <c r="F128" s="43">
        <v>0</v>
      </c>
      <c r="G128" s="43">
        <v>0</v>
      </c>
      <c r="H128" s="43">
        <v>0</v>
      </c>
      <c r="I128" s="43">
        <v>236745428</v>
      </c>
    </row>
    <row r="129" spans="1:9" s="1" customFormat="1" ht="24" x14ac:dyDescent="0.2">
      <c r="A129" s="24">
        <v>115</v>
      </c>
      <c r="B129" s="25" t="s">
        <v>197</v>
      </c>
      <c r="C129" s="53" t="s">
        <v>352</v>
      </c>
      <c r="D129" s="43">
        <f t="shared" ref="D129:D148" si="4">E129+F129+G129+H129+I129</f>
        <v>0</v>
      </c>
      <c r="E129" s="43"/>
      <c r="F129" s="43"/>
      <c r="G129" s="43"/>
      <c r="H129" s="43"/>
      <c r="I129" s="43"/>
    </row>
    <row r="130" spans="1:9" s="1" customFormat="1" x14ac:dyDescent="0.2">
      <c r="A130" s="24">
        <v>116</v>
      </c>
      <c r="B130" s="25" t="s">
        <v>198</v>
      </c>
      <c r="C130" s="10" t="s">
        <v>235</v>
      </c>
      <c r="D130" s="43">
        <f t="shared" si="4"/>
        <v>24997281</v>
      </c>
      <c r="E130" s="43">
        <v>0</v>
      </c>
      <c r="F130" s="43">
        <v>10587786</v>
      </c>
      <c r="G130" s="43">
        <v>9096855</v>
      </c>
      <c r="H130" s="43">
        <v>3380520</v>
      </c>
      <c r="I130" s="43">
        <v>1932120</v>
      </c>
    </row>
    <row r="131" spans="1:9" ht="10.5" customHeight="1" x14ac:dyDescent="0.2">
      <c r="A131" s="24">
        <v>117</v>
      </c>
      <c r="B131" s="25" t="s">
        <v>199</v>
      </c>
      <c r="C131" s="10" t="s">
        <v>200</v>
      </c>
      <c r="D131" s="43">
        <f t="shared" si="4"/>
        <v>0</v>
      </c>
      <c r="E131" s="47"/>
      <c r="F131" s="47"/>
      <c r="G131" s="47"/>
      <c r="H131" s="47"/>
      <c r="I131" s="47"/>
    </row>
    <row r="132" spans="1:9" s="1" customFormat="1" x14ac:dyDescent="0.2">
      <c r="A132" s="24">
        <v>118</v>
      </c>
      <c r="B132" s="25" t="s">
        <v>201</v>
      </c>
      <c r="C132" s="10" t="s">
        <v>42</v>
      </c>
      <c r="D132" s="43">
        <f t="shared" si="4"/>
        <v>2890695</v>
      </c>
      <c r="E132" s="43">
        <v>0</v>
      </c>
      <c r="F132" s="43">
        <v>2890695</v>
      </c>
      <c r="G132" s="43">
        <v>0</v>
      </c>
      <c r="H132" s="43">
        <v>0</v>
      </c>
      <c r="I132" s="43">
        <v>0</v>
      </c>
    </row>
    <row r="133" spans="1:9" s="1" customFormat="1" x14ac:dyDescent="0.2">
      <c r="A133" s="24">
        <v>119</v>
      </c>
      <c r="B133" s="11" t="s">
        <v>202</v>
      </c>
      <c r="C133" s="10" t="s">
        <v>48</v>
      </c>
      <c r="D133" s="43">
        <f t="shared" si="4"/>
        <v>18719355</v>
      </c>
      <c r="E133" s="43">
        <v>0</v>
      </c>
      <c r="F133" s="43">
        <v>97515</v>
      </c>
      <c r="G133" s="43">
        <v>0</v>
      </c>
      <c r="H133" s="43">
        <v>0</v>
      </c>
      <c r="I133" s="43">
        <v>18621840</v>
      </c>
    </row>
    <row r="134" spans="1:9" s="1" customFormat="1" x14ac:dyDescent="0.2">
      <c r="A134" s="24">
        <v>120</v>
      </c>
      <c r="B134" s="11" t="s">
        <v>203</v>
      </c>
      <c r="C134" s="10" t="s">
        <v>237</v>
      </c>
      <c r="D134" s="43">
        <f t="shared" si="4"/>
        <v>0</v>
      </c>
      <c r="E134" s="43"/>
      <c r="F134" s="43"/>
      <c r="G134" s="43"/>
      <c r="H134" s="43"/>
      <c r="I134" s="43"/>
    </row>
    <row r="135" spans="1:9" s="1" customFormat="1" x14ac:dyDescent="0.2">
      <c r="A135" s="24">
        <v>121</v>
      </c>
      <c r="B135" s="11" t="s">
        <v>204</v>
      </c>
      <c r="C135" s="10" t="s">
        <v>50</v>
      </c>
      <c r="D135" s="43">
        <f t="shared" si="4"/>
        <v>0</v>
      </c>
      <c r="E135" s="43"/>
      <c r="F135" s="43"/>
      <c r="G135" s="43"/>
      <c r="H135" s="43"/>
      <c r="I135" s="43"/>
    </row>
    <row r="136" spans="1:9" s="1" customFormat="1" x14ac:dyDescent="0.2">
      <c r="A136" s="24">
        <v>122</v>
      </c>
      <c r="B136" s="25" t="s">
        <v>205</v>
      </c>
      <c r="C136" s="10" t="s">
        <v>49</v>
      </c>
      <c r="D136" s="43">
        <f t="shared" si="4"/>
        <v>0</v>
      </c>
      <c r="E136" s="43"/>
      <c r="F136" s="43"/>
      <c r="G136" s="43"/>
      <c r="H136" s="43"/>
      <c r="I136" s="43"/>
    </row>
    <row r="137" spans="1:9" s="1" customFormat="1" x14ac:dyDescent="0.2">
      <c r="A137" s="24">
        <v>123</v>
      </c>
      <c r="B137" s="25" t="s">
        <v>206</v>
      </c>
      <c r="C137" s="10" t="s">
        <v>207</v>
      </c>
      <c r="D137" s="43">
        <f t="shared" si="4"/>
        <v>0</v>
      </c>
      <c r="E137" s="43"/>
      <c r="F137" s="43"/>
      <c r="G137" s="43"/>
      <c r="H137" s="43"/>
      <c r="I137" s="43"/>
    </row>
    <row r="138" spans="1:9" s="1" customFormat="1" x14ac:dyDescent="0.2">
      <c r="A138" s="24">
        <v>124</v>
      </c>
      <c r="B138" s="25" t="s">
        <v>208</v>
      </c>
      <c r="C138" s="10" t="s">
        <v>43</v>
      </c>
      <c r="D138" s="43">
        <f t="shared" si="4"/>
        <v>0</v>
      </c>
      <c r="E138" s="43"/>
      <c r="F138" s="43"/>
      <c r="G138" s="43"/>
      <c r="H138" s="43"/>
      <c r="I138" s="43"/>
    </row>
    <row r="139" spans="1:9" s="1" customFormat="1" x14ac:dyDescent="0.2">
      <c r="A139" s="24">
        <v>125</v>
      </c>
      <c r="B139" s="11" t="s">
        <v>209</v>
      </c>
      <c r="C139" s="10" t="s">
        <v>236</v>
      </c>
      <c r="D139" s="43">
        <f t="shared" si="4"/>
        <v>756540</v>
      </c>
      <c r="E139" s="43">
        <v>0</v>
      </c>
      <c r="F139" s="43">
        <v>756540</v>
      </c>
      <c r="G139" s="43">
        <v>0</v>
      </c>
      <c r="H139" s="43">
        <v>0</v>
      </c>
      <c r="I139" s="43">
        <v>0</v>
      </c>
    </row>
    <row r="140" spans="1:9" s="1" customFormat="1" x14ac:dyDescent="0.2">
      <c r="A140" s="24">
        <v>126</v>
      </c>
      <c r="B140" s="13" t="s">
        <v>210</v>
      </c>
      <c r="C140" s="10" t="s">
        <v>211</v>
      </c>
      <c r="D140" s="43">
        <f t="shared" si="4"/>
        <v>1323945</v>
      </c>
      <c r="E140" s="43">
        <v>0</v>
      </c>
      <c r="F140" s="43">
        <v>1323945</v>
      </c>
      <c r="G140" s="43">
        <v>0</v>
      </c>
      <c r="H140" s="43">
        <v>0</v>
      </c>
      <c r="I140" s="43">
        <v>0</v>
      </c>
    </row>
    <row r="141" spans="1:9" x14ac:dyDescent="0.2">
      <c r="A141" s="24">
        <v>127</v>
      </c>
      <c r="B141" s="25" t="s">
        <v>212</v>
      </c>
      <c r="C141" s="10" t="s">
        <v>213</v>
      </c>
      <c r="D141" s="57">
        <f t="shared" si="4"/>
        <v>1323945</v>
      </c>
      <c r="E141" s="61">
        <v>0</v>
      </c>
      <c r="F141" s="61">
        <v>1323945</v>
      </c>
      <c r="G141" s="61">
        <v>0</v>
      </c>
      <c r="H141" s="61">
        <v>0</v>
      </c>
      <c r="I141" s="61">
        <v>0</v>
      </c>
    </row>
    <row r="142" spans="1:9" x14ac:dyDescent="0.2">
      <c r="A142" s="24">
        <v>128</v>
      </c>
      <c r="B142" s="11" t="s">
        <v>214</v>
      </c>
      <c r="C142" s="10" t="s">
        <v>215</v>
      </c>
      <c r="D142" s="57">
        <f t="shared" si="4"/>
        <v>0</v>
      </c>
      <c r="E142" s="61"/>
      <c r="F142" s="61"/>
      <c r="G142" s="61"/>
      <c r="H142" s="61"/>
      <c r="I142" s="61"/>
    </row>
    <row r="143" spans="1:9" ht="12.75" x14ac:dyDescent="0.2">
      <c r="A143" s="24">
        <v>129</v>
      </c>
      <c r="B143" s="19" t="s">
        <v>216</v>
      </c>
      <c r="C143" s="12" t="s">
        <v>217</v>
      </c>
      <c r="D143" s="57">
        <f t="shared" si="4"/>
        <v>0</v>
      </c>
      <c r="E143" s="61"/>
      <c r="F143" s="61"/>
      <c r="G143" s="61"/>
      <c r="H143" s="61"/>
      <c r="I143" s="61"/>
    </row>
    <row r="144" spans="1:9" ht="12.75" x14ac:dyDescent="0.2">
      <c r="A144" s="24">
        <v>130</v>
      </c>
      <c r="B144" s="35" t="s">
        <v>261</v>
      </c>
      <c r="C144" s="36" t="s">
        <v>262</v>
      </c>
      <c r="D144" s="57">
        <f t="shared" si="4"/>
        <v>0</v>
      </c>
      <c r="E144" s="61"/>
      <c r="F144" s="61"/>
      <c r="G144" s="61"/>
      <c r="H144" s="61"/>
      <c r="I144" s="61"/>
    </row>
    <row r="145" spans="1:28" ht="12.75" x14ac:dyDescent="0.2">
      <c r="A145" s="24">
        <v>131</v>
      </c>
      <c r="B145" s="37" t="s">
        <v>263</v>
      </c>
      <c r="C145" s="38" t="s">
        <v>264</v>
      </c>
      <c r="D145" s="57">
        <f t="shared" si="4"/>
        <v>0</v>
      </c>
      <c r="E145" s="61"/>
      <c r="F145" s="61"/>
      <c r="G145" s="61"/>
      <c r="H145" s="61"/>
      <c r="I145" s="61"/>
    </row>
    <row r="146" spans="1:28" ht="12.75" x14ac:dyDescent="0.2">
      <c r="A146" s="24">
        <v>132</v>
      </c>
      <c r="B146" s="35" t="s">
        <v>265</v>
      </c>
      <c r="C146" s="36" t="s">
        <v>266</v>
      </c>
      <c r="D146" s="57">
        <f t="shared" si="4"/>
        <v>0</v>
      </c>
      <c r="E146" s="61"/>
      <c r="F146" s="61"/>
      <c r="G146" s="61"/>
      <c r="H146" s="61"/>
      <c r="I146" s="61"/>
    </row>
    <row r="147" spans="1:28" x14ac:dyDescent="0.2">
      <c r="A147" s="24">
        <v>133</v>
      </c>
      <c r="B147" s="24" t="s">
        <v>271</v>
      </c>
      <c r="C147" s="41" t="s">
        <v>272</v>
      </c>
      <c r="D147" s="57">
        <f t="shared" si="4"/>
        <v>0</v>
      </c>
      <c r="E147" s="61"/>
      <c r="F147" s="61"/>
      <c r="G147" s="61"/>
      <c r="H147" s="61"/>
      <c r="I147" s="61"/>
    </row>
    <row r="148" spans="1:28" x14ac:dyDescent="0.2">
      <c r="A148" s="24">
        <v>134</v>
      </c>
      <c r="B148" s="91" t="s">
        <v>362</v>
      </c>
      <c r="C148" s="41" t="s">
        <v>361</v>
      </c>
      <c r="D148" s="57">
        <f t="shared" si="4"/>
        <v>0</v>
      </c>
      <c r="E148" s="61"/>
      <c r="F148" s="61"/>
      <c r="G148" s="61"/>
      <c r="H148" s="61"/>
      <c r="I148" s="61"/>
    </row>
    <row r="149" spans="1:28" x14ac:dyDescent="0.2">
      <c r="A149" s="24">
        <v>135</v>
      </c>
      <c r="B149" s="88" t="s">
        <v>389</v>
      </c>
      <c r="C149" s="41" t="s">
        <v>383</v>
      </c>
      <c r="D149" s="57">
        <f t="shared" ref="D149" si="5">E149+F149+G149+H149+I149</f>
        <v>0</v>
      </c>
      <c r="E149" s="61"/>
      <c r="F149" s="61"/>
      <c r="G149" s="61"/>
      <c r="H149" s="61"/>
      <c r="I149" s="61"/>
    </row>
    <row r="150" spans="1:28" s="4" customFormat="1" x14ac:dyDescent="0.2">
      <c r="A150" s="24">
        <v>136</v>
      </c>
      <c r="B150" s="167">
        <v>20058</v>
      </c>
      <c r="C150" s="53" t="s">
        <v>406</v>
      </c>
      <c r="D150" s="61"/>
      <c r="E150" s="61"/>
      <c r="F150" s="61"/>
      <c r="G150" s="61"/>
      <c r="H150" s="61"/>
      <c r="I150" s="61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s="4" customFormat="1" x14ac:dyDescent="0.2">
      <c r="A151" s="6"/>
      <c r="B151" s="6"/>
      <c r="C151" s="7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s="4" customFormat="1" x14ac:dyDescent="0.2">
      <c r="A152" s="6"/>
      <c r="B152" s="6"/>
      <c r="C152" s="7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4" spans="1:28" s="4" customFormat="1" x14ac:dyDescent="0.2">
      <c r="A154" s="6"/>
      <c r="B154" s="6"/>
      <c r="C154" s="7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s="4" customFormat="1" x14ac:dyDescent="0.2">
      <c r="A155" s="6"/>
      <c r="B155" s="6"/>
      <c r="C155" s="7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</sheetData>
  <mergeCells count="16">
    <mergeCell ref="A2:I2"/>
    <mergeCell ref="I5:I7"/>
    <mergeCell ref="A11:C11"/>
    <mergeCell ref="A90:A93"/>
    <mergeCell ref="B90:B93"/>
    <mergeCell ref="E4:F4"/>
    <mergeCell ref="G4:I4"/>
    <mergeCell ref="E5:E7"/>
    <mergeCell ref="F5:F7"/>
    <mergeCell ref="G5:G7"/>
    <mergeCell ref="H5:H7"/>
    <mergeCell ref="A8:C8"/>
    <mergeCell ref="A4:A7"/>
    <mergeCell ref="B4:B7"/>
    <mergeCell ref="C4:C7"/>
    <mergeCell ref="D4:D7"/>
  </mergeCells>
  <pageMargins left="0" right="0" top="0" bottom="0" header="0" footer="0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S151"/>
  <sheetViews>
    <sheetView zoomScale="106" zoomScaleNormal="106" workbookViewId="0">
      <pane xSplit="3" ySplit="8" topLeftCell="D60" activePane="bottomRight" state="frozen"/>
      <selection pane="topRight" activeCell="D1" sqref="D1"/>
      <selection pane="bottomLeft" activeCell="A9" sqref="A9"/>
      <selection pane="bottomRight" activeCell="C68" sqref="C68"/>
    </sheetView>
  </sheetViews>
  <sheetFormatPr defaultRowHeight="12" x14ac:dyDescent="0.2"/>
  <cols>
    <col min="1" max="1" width="4.7109375" style="76" customWidth="1"/>
    <col min="2" max="2" width="9.28515625" style="76" customWidth="1"/>
    <col min="3" max="3" width="31.7109375" style="7" bestFit="1" customWidth="1"/>
    <col min="4" max="7" width="13.85546875" style="1" customWidth="1"/>
    <col min="8" max="16384" width="9.140625" style="1"/>
  </cols>
  <sheetData>
    <row r="2" spans="1:7" ht="42" customHeight="1" x14ac:dyDescent="0.2">
      <c r="A2" s="211" t="s">
        <v>374</v>
      </c>
      <c r="B2" s="211"/>
      <c r="C2" s="211"/>
      <c r="D2" s="211"/>
      <c r="E2" s="211"/>
      <c r="F2" s="211"/>
      <c r="G2" s="211"/>
    </row>
    <row r="3" spans="1:7" x14ac:dyDescent="0.2">
      <c r="C3" s="77"/>
      <c r="G3" s="1" t="s">
        <v>291</v>
      </c>
    </row>
    <row r="4" spans="1:7" s="3" customFormat="1" ht="28.5" customHeight="1" x14ac:dyDescent="0.2">
      <c r="A4" s="202" t="s">
        <v>46</v>
      </c>
      <c r="B4" s="202" t="s">
        <v>58</v>
      </c>
      <c r="C4" s="202" t="s">
        <v>47</v>
      </c>
      <c r="D4" s="254" t="s">
        <v>325</v>
      </c>
      <c r="E4" s="255"/>
      <c r="F4" s="255"/>
      <c r="G4" s="256"/>
    </row>
    <row r="5" spans="1:7" ht="18" customHeight="1" x14ac:dyDescent="0.2">
      <c r="A5" s="202"/>
      <c r="B5" s="202"/>
      <c r="C5" s="202"/>
      <c r="D5" s="257" t="s">
        <v>274</v>
      </c>
      <c r="E5" s="254" t="s">
        <v>287</v>
      </c>
      <c r="F5" s="255"/>
      <c r="G5" s="256"/>
    </row>
    <row r="6" spans="1:7" ht="14.25" customHeight="1" x14ac:dyDescent="0.2">
      <c r="A6" s="202"/>
      <c r="B6" s="202"/>
      <c r="C6" s="202"/>
      <c r="D6" s="258"/>
      <c r="E6" s="257" t="s">
        <v>269</v>
      </c>
      <c r="F6" s="257" t="s">
        <v>268</v>
      </c>
      <c r="G6" s="257" t="s">
        <v>326</v>
      </c>
    </row>
    <row r="7" spans="1:7" ht="21.75" customHeight="1" x14ac:dyDescent="0.2">
      <c r="A7" s="202"/>
      <c r="B7" s="202"/>
      <c r="C7" s="202"/>
      <c r="D7" s="259"/>
      <c r="E7" s="259"/>
      <c r="F7" s="259"/>
      <c r="G7" s="259"/>
    </row>
    <row r="8" spans="1:7" s="3" customFormat="1" x14ac:dyDescent="0.2">
      <c r="A8" s="172" t="s">
        <v>234</v>
      </c>
      <c r="B8" s="172"/>
      <c r="C8" s="172"/>
      <c r="D8" s="83">
        <f>D11+D10+D9</f>
        <v>1719024412.6700001</v>
      </c>
      <c r="E8" s="83">
        <f t="shared" ref="E8:G8" si="0">E11+E10+E9</f>
        <v>290888067</v>
      </c>
      <c r="F8" s="83">
        <f t="shared" si="0"/>
        <v>285622110</v>
      </c>
      <c r="G8" s="83">
        <f t="shared" si="0"/>
        <v>1142514235.6700001</v>
      </c>
    </row>
    <row r="9" spans="1:7" s="3" customFormat="1" ht="11.25" customHeight="1" x14ac:dyDescent="0.2">
      <c r="A9" s="92"/>
      <c r="B9" s="92"/>
      <c r="C9" s="260" t="s">
        <v>56</v>
      </c>
      <c r="D9" s="57">
        <v>508812.67</v>
      </c>
      <c r="E9" s="57">
        <v>70374</v>
      </c>
      <c r="F9" s="57"/>
      <c r="G9" s="57">
        <v>438438.67</v>
      </c>
    </row>
    <row r="10" spans="1:7" s="3" customFormat="1" ht="11.25" customHeight="1" x14ac:dyDescent="0.2">
      <c r="A10" s="92"/>
      <c r="B10" s="92"/>
      <c r="C10" s="260" t="s">
        <v>299</v>
      </c>
      <c r="D10" s="57">
        <f t="shared" ref="D10:D67" si="1">E10+F10+G10</f>
        <v>0</v>
      </c>
      <c r="E10" s="57"/>
      <c r="F10" s="57"/>
      <c r="G10" s="57"/>
    </row>
    <row r="11" spans="1:7" s="3" customFormat="1" x14ac:dyDescent="0.2">
      <c r="A11" s="172" t="s">
        <v>233</v>
      </c>
      <c r="B11" s="172"/>
      <c r="C11" s="172"/>
      <c r="D11" s="83">
        <f>SUM(D12:D149)-D90</f>
        <v>1718515600</v>
      </c>
      <c r="E11" s="83">
        <f>SUM(E12:E149)-E90</f>
        <v>290817693</v>
      </c>
      <c r="F11" s="83">
        <f>SUM(F12:F149)-F90</f>
        <v>285622110</v>
      </c>
      <c r="G11" s="83">
        <f>SUM(G12:G149)-G90</f>
        <v>1142075797</v>
      </c>
    </row>
    <row r="12" spans="1:7" ht="12" customHeight="1" x14ac:dyDescent="0.2">
      <c r="A12" s="24">
        <v>1</v>
      </c>
      <c r="B12" s="11" t="s">
        <v>59</v>
      </c>
      <c r="C12" s="10" t="s">
        <v>44</v>
      </c>
      <c r="D12" s="57">
        <f t="shared" si="1"/>
        <v>0</v>
      </c>
      <c r="E12" s="57">
        <v>0</v>
      </c>
      <c r="F12" s="57"/>
      <c r="G12" s="57">
        <v>0</v>
      </c>
    </row>
    <row r="13" spans="1:7" x14ac:dyDescent="0.2">
      <c r="A13" s="24">
        <v>2</v>
      </c>
      <c r="B13" s="13" t="s">
        <v>60</v>
      </c>
      <c r="C13" s="10" t="s">
        <v>218</v>
      </c>
      <c r="D13" s="57">
        <f t="shared" si="1"/>
        <v>0</v>
      </c>
      <c r="E13" s="57">
        <v>0</v>
      </c>
      <c r="F13" s="57"/>
      <c r="G13" s="57">
        <v>0</v>
      </c>
    </row>
    <row r="14" spans="1:7" x14ac:dyDescent="0.2">
      <c r="A14" s="24">
        <v>3</v>
      </c>
      <c r="B14" s="25" t="s">
        <v>61</v>
      </c>
      <c r="C14" s="10" t="s">
        <v>5</v>
      </c>
      <c r="D14" s="57">
        <f t="shared" si="1"/>
        <v>12741379</v>
      </c>
      <c r="E14" s="57">
        <v>7069107</v>
      </c>
      <c r="F14" s="57">
        <v>5672272</v>
      </c>
      <c r="G14" s="57">
        <v>0</v>
      </c>
    </row>
    <row r="15" spans="1:7" ht="14.25" customHeight="1" x14ac:dyDescent="0.2">
      <c r="A15" s="24">
        <v>4</v>
      </c>
      <c r="B15" s="11" t="s">
        <v>62</v>
      </c>
      <c r="C15" s="10" t="s">
        <v>219</v>
      </c>
      <c r="D15" s="57">
        <f t="shared" si="1"/>
        <v>0</v>
      </c>
      <c r="E15" s="57">
        <v>0</v>
      </c>
      <c r="F15" s="57">
        <v>0</v>
      </c>
      <c r="G15" s="57">
        <v>0</v>
      </c>
    </row>
    <row r="16" spans="1:7" x14ac:dyDescent="0.2">
      <c r="A16" s="24">
        <v>5</v>
      </c>
      <c r="B16" s="11" t="s">
        <v>63</v>
      </c>
      <c r="C16" s="10" t="s">
        <v>8</v>
      </c>
      <c r="D16" s="57">
        <f t="shared" si="1"/>
        <v>0</v>
      </c>
      <c r="E16" s="57">
        <v>0</v>
      </c>
      <c r="F16" s="57">
        <v>0</v>
      </c>
      <c r="G16" s="57">
        <v>0</v>
      </c>
    </row>
    <row r="17" spans="1:7" x14ac:dyDescent="0.2">
      <c r="A17" s="24">
        <v>6</v>
      </c>
      <c r="B17" s="25" t="s">
        <v>64</v>
      </c>
      <c r="C17" s="10" t="s">
        <v>65</v>
      </c>
      <c r="D17" s="57">
        <f t="shared" si="1"/>
        <v>36007828</v>
      </c>
      <c r="E17" s="57">
        <v>0</v>
      </c>
      <c r="F17" s="57">
        <v>6956967</v>
      </c>
      <c r="G17" s="57">
        <v>29050861</v>
      </c>
    </row>
    <row r="18" spans="1:7" x14ac:dyDescent="0.2">
      <c r="A18" s="24">
        <v>7</v>
      </c>
      <c r="B18" s="11" t="s">
        <v>66</v>
      </c>
      <c r="C18" s="10" t="s">
        <v>220</v>
      </c>
      <c r="D18" s="57">
        <f t="shared" si="1"/>
        <v>19445156</v>
      </c>
      <c r="E18" s="57">
        <v>10500613</v>
      </c>
      <c r="F18" s="57">
        <v>8944543</v>
      </c>
      <c r="G18" s="57">
        <v>0</v>
      </c>
    </row>
    <row r="19" spans="1:7" x14ac:dyDescent="0.2">
      <c r="A19" s="24">
        <v>8</v>
      </c>
      <c r="B19" s="25" t="s">
        <v>67</v>
      </c>
      <c r="C19" s="10" t="s">
        <v>17</v>
      </c>
      <c r="D19" s="57">
        <f t="shared" si="1"/>
        <v>0</v>
      </c>
      <c r="E19" s="57">
        <v>0</v>
      </c>
      <c r="F19" s="57"/>
      <c r="G19" s="57">
        <v>0</v>
      </c>
    </row>
    <row r="20" spans="1:7" x14ac:dyDescent="0.2">
      <c r="A20" s="24">
        <v>9</v>
      </c>
      <c r="B20" s="25" t="s">
        <v>68</v>
      </c>
      <c r="C20" s="10" t="s">
        <v>6</v>
      </c>
      <c r="D20" s="57">
        <f t="shared" si="1"/>
        <v>0</v>
      </c>
      <c r="E20" s="57">
        <v>0</v>
      </c>
      <c r="F20" s="57"/>
      <c r="G20" s="57">
        <v>0</v>
      </c>
    </row>
    <row r="21" spans="1:7" x14ac:dyDescent="0.2">
      <c r="A21" s="24">
        <v>10</v>
      </c>
      <c r="B21" s="25" t="s">
        <v>69</v>
      </c>
      <c r="C21" s="10" t="s">
        <v>18</v>
      </c>
      <c r="D21" s="57">
        <f t="shared" si="1"/>
        <v>0</v>
      </c>
      <c r="E21" s="57">
        <v>0</v>
      </c>
      <c r="F21" s="57"/>
      <c r="G21" s="57">
        <v>0</v>
      </c>
    </row>
    <row r="22" spans="1:7" x14ac:dyDescent="0.2">
      <c r="A22" s="24">
        <v>11</v>
      </c>
      <c r="B22" s="25" t="s">
        <v>70</v>
      </c>
      <c r="C22" s="10" t="s">
        <v>7</v>
      </c>
      <c r="D22" s="57">
        <f t="shared" si="1"/>
        <v>0</v>
      </c>
      <c r="E22" s="57">
        <v>0</v>
      </c>
      <c r="F22" s="57"/>
      <c r="G22" s="57">
        <v>0</v>
      </c>
    </row>
    <row r="23" spans="1:7" x14ac:dyDescent="0.2">
      <c r="A23" s="24">
        <v>12</v>
      </c>
      <c r="B23" s="25" t="s">
        <v>71</v>
      </c>
      <c r="C23" s="10" t="s">
        <v>19</v>
      </c>
      <c r="D23" s="57">
        <f t="shared" si="1"/>
        <v>0</v>
      </c>
      <c r="E23" s="57">
        <v>0</v>
      </c>
      <c r="F23" s="57"/>
      <c r="G23" s="57">
        <v>0</v>
      </c>
    </row>
    <row r="24" spans="1:7" x14ac:dyDescent="0.2">
      <c r="A24" s="24">
        <v>13</v>
      </c>
      <c r="B24" s="25" t="s">
        <v>240</v>
      </c>
      <c r="C24" s="10" t="s">
        <v>241</v>
      </c>
      <c r="D24" s="57">
        <f t="shared" si="1"/>
        <v>0</v>
      </c>
      <c r="E24" s="57">
        <v>0</v>
      </c>
      <c r="F24" s="57"/>
      <c r="G24" s="57">
        <v>0</v>
      </c>
    </row>
    <row r="25" spans="1:7" x14ac:dyDescent="0.2">
      <c r="A25" s="24">
        <v>14</v>
      </c>
      <c r="B25" s="25" t="s">
        <v>72</v>
      </c>
      <c r="C25" s="10" t="s">
        <v>22</v>
      </c>
      <c r="D25" s="57">
        <f t="shared" si="1"/>
        <v>0</v>
      </c>
      <c r="E25" s="57">
        <v>0</v>
      </c>
      <c r="F25" s="57"/>
      <c r="G25" s="57">
        <v>0</v>
      </c>
    </row>
    <row r="26" spans="1:7" x14ac:dyDescent="0.2">
      <c r="A26" s="24">
        <v>15</v>
      </c>
      <c r="B26" s="25" t="s">
        <v>73</v>
      </c>
      <c r="C26" s="10" t="s">
        <v>10</v>
      </c>
      <c r="D26" s="57">
        <f t="shared" si="1"/>
        <v>0</v>
      </c>
      <c r="E26" s="57">
        <v>0</v>
      </c>
      <c r="F26" s="57"/>
      <c r="G26" s="57">
        <v>0</v>
      </c>
    </row>
    <row r="27" spans="1:7" x14ac:dyDescent="0.2">
      <c r="A27" s="24">
        <v>16</v>
      </c>
      <c r="B27" s="25" t="s">
        <v>74</v>
      </c>
      <c r="C27" s="10" t="s">
        <v>221</v>
      </c>
      <c r="D27" s="57">
        <f t="shared" si="1"/>
        <v>0</v>
      </c>
      <c r="E27" s="57">
        <v>0</v>
      </c>
      <c r="F27" s="57"/>
      <c r="G27" s="57">
        <v>0</v>
      </c>
    </row>
    <row r="28" spans="1:7" x14ac:dyDescent="0.2">
      <c r="A28" s="24">
        <v>17</v>
      </c>
      <c r="B28" s="25" t="s">
        <v>75</v>
      </c>
      <c r="C28" s="10" t="s">
        <v>9</v>
      </c>
      <c r="D28" s="57">
        <f t="shared" si="1"/>
        <v>44285582</v>
      </c>
      <c r="E28" s="57">
        <v>6772797</v>
      </c>
      <c r="F28" s="57">
        <v>12478440</v>
      </c>
      <c r="G28" s="57">
        <v>25034345</v>
      </c>
    </row>
    <row r="29" spans="1:7" x14ac:dyDescent="0.2">
      <c r="A29" s="24">
        <v>18</v>
      </c>
      <c r="B29" s="11" t="s">
        <v>76</v>
      </c>
      <c r="C29" s="10" t="s">
        <v>11</v>
      </c>
      <c r="D29" s="57">
        <f t="shared" si="1"/>
        <v>0</v>
      </c>
      <c r="E29" s="57">
        <v>0</v>
      </c>
      <c r="F29" s="57"/>
      <c r="G29" s="57">
        <v>0</v>
      </c>
    </row>
    <row r="30" spans="1:7" x14ac:dyDescent="0.2">
      <c r="A30" s="24">
        <v>19</v>
      </c>
      <c r="B30" s="11" t="s">
        <v>77</v>
      </c>
      <c r="C30" s="10" t="s">
        <v>222</v>
      </c>
      <c r="D30" s="57">
        <f t="shared" si="1"/>
        <v>0</v>
      </c>
      <c r="E30" s="57">
        <v>0</v>
      </c>
      <c r="F30" s="57"/>
      <c r="G30" s="57">
        <v>0</v>
      </c>
    </row>
    <row r="31" spans="1:7" x14ac:dyDescent="0.2">
      <c r="A31" s="24">
        <v>20</v>
      </c>
      <c r="B31" s="11" t="s">
        <v>78</v>
      </c>
      <c r="C31" s="10" t="s">
        <v>79</v>
      </c>
      <c r="D31" s="57">
        <f t="shared" si="1"/>
        <v>18074508</v>
      </c>
      <c r="E31" s="57">
        <v>2371712</v>
      </c>
      <c r="F31" s="57"/>
      <c r="G31" s="57">
        <v>15702796</v>
      </c>
    </row>
    <row r="32" spans="1:7" x14ac:dyDescent="0.2">
      <c r="A32" s="24">
        <v>21</v>
      </c>
      <c r="B32" s="11" t="s">
        <v>80</v>
      </c>
      <c r="C32" s="10" t="s">
        <v>40</v>
      </c>
      <c r="D32" s="57">
        <f t="shared" si="1"/>
        <v>6589636</v>
      </c>
      <c r="E32" s="57">
        <v>0</v>
      </c>
      <c r="F32" s="57"/>
      <c r="G32" s="57">
        <v>6589636</v>
      </c>
    </row>
    <row r="33" spans="1:7" x14ac:dyDescent="0.2">
      <c r="A33" s="24">
        <v>22</v>
      </c>
      <c r="B33" s="25" t="s">
        <v>81</v>
      </c>
      <c r="C33" s="10" t="s">
        <v>82</v>
      </c>
      <c r="D33" s="57">
        <f t="shared" si="1"/>
        <v>0</v>
      </c>
      <c r="E33" s="57">
        <v>0</v>
      </c>
      <c r="F33" s="57"/>
      <c r="G33" s="57">
        <v>0</v>
      </c>
    </row>
    <row r="34" spans="1:7" ht="12" customHeight="1" x14ac:dyDescent="0.2">
      <c r="A34" s="24">
        <v>23</v>
      </c>
      <c r="B34" s="25" t="s">
        <v>83</v>
      </c>
      <c r="C34" s="10" t="s">
        <v>84</v>
      </c>
      <c r="D34" s="57">
        <f t="shared" si="1"/>
        <v>0</v>
      </c>
      <c r="E34" s="57">
        <v>0</v>
      </c>
      <c r="F34" s="57"/>
      <c r="G34" s="57">
        <v>0</v>
      </c>
    </row>
    <row r="35" spans="1:7" ht="24" x14ac:dyDescent="0.2">
      <c r="A35" s="24">
        <v>24</v>
      </c>
      <c r="B35" s="25" t="s">
        <v>85</v>
      </c>
      <c r="C35" s="10" t="s">
        <v>86</v>
      </c>
      <c r="D35" s="57">
        <f t="shared" si="1"/>
        <v>19502440</v>
      </c>
      <c r="E35" s="57">
        <v>0</v>
      </c>
      <c r="F35" s="57">
        <v>19502440</v>
      </c>
      <c r="G35" s="57">
        <v>0</v>
      </c>
    </row>
    <row r="36" spans="1:7" x14ac:dyDescent="0.2">
      <c r="A36" s="24">
        <v>25</v>
      </c>
      <c r="B36" s="11" t="s">
        <v>87</v>
      </c>
      <c r="C36" s="10" t="s">
        <v>88</v>
      </c>
      <c r="D36" s="57">
        <f t="shared" si="1"/>
        <v>36314408</v>
      </c>
      <c r="E36" s="57">
        <v>0</v>
      </c>
      <c r="F36" s="57"/>
      <c r="G36" s="57">
        <v>36314408</v>
      </c>
    </row>
    <row r="37" spans="1:7" ht="15.75" customHeight="1" x14ac:dyDescent="0.2">
      <c r="A37" s="24">
        <v>26</v>
      </c>
      <c r="B37" s="25" t="s">
        <v>89</v>
      </c>
      <c r="C37" s="10" t="s">
        <v>90</v>
      </c>
      <c r="D37" s="57">
        <f t="shared" si="1"/>
        <v>36199072</v>
      </c>
      <c r="E37" s="57">
        <v>0</v>
      </c>
      <c r="F37" s="57"/>
      <c r="G37" s="57">
        <v>36199072</v>
      </c>
    </row>
    <row r="38" spans="1:7" x14ac:dyDescent="0.2">
      <c r="A38" s="24">
        <v>27</v>
      </c>
      <c r="B38" s="13" t="s">
        <v>91</v>
      </c>
      <c r="C38" s="10" t="s">
        <v>92</v>
      </c>
      <c r="D38" s="57">
        <f t="shared" si="1"/>
        <v>0</v>
      </c>
      <c r="E38" s="57">
        <v>0</v>
      </c>
      <c r="F38" s="57"/>
      <c r="G38" s="57">
        <v>0</v>
      </c>
    </row>
    <row r="39" spans="1:7" x14ac:dyDescent="0.2">
      <c r="A39" s="24">
        <v>28</v>
      </c>
      <c r="B39" s="11" t="s">
        <v>93</v>
      </c>
      <c r="C39" s="53" t="s">
        <v>275</v>
      </c>
      <c r="D39" s="57">
        <f t="shared" si="1"/>
        <v>0</v>
      </c>
      <c r="E39" s="57">
        <v>0</v>
      </c>
      <c r="F39" s="57"/>
      <c r="G39" s="57">
        <v>0</v>
      </c>
    </row>
    <row r="40" spans="1:7" x14ac:dyDescent="0.2">
      <c r="A40" s="24">
        <v>29</v>
      </c>
      <c r="B40" s="13" t="s">
        <v>94</v>
      </c>
      <c r="C40" s="10" t="s">
        <v>41</v>
      </c>
      <c r="D40" s="57">
        <f t="shared" si="1"/>
        <v>15776629</v>
      </c>
      <c r="E40" s="57">
        <v>0</v>
      </c>
      <c r="F40" s="57"/>
      <c r="G40" s="57">
        <v>15776629</v>
      </c>
    </row>
    <row r="41" spans="1:7" x14ac:dyDescent="0.2">
      <c r="A41" s="24">
        <v>30</v>
      </c>
      <c r="B41" s="11" t="s">
        <v>95</v>
      </c>
      <c r="C41" s="10" t="s">
        <v>39</v>
      </c>
      <c r="D41" s="57">
        <f t="shared" si="1"/>
        <v>5882473</v>
      </c>
      <c r="E41" s="57">
        <v>5882473</v>
      </c>
      <c r="F41" s="57"/>
      <c r="G41" s="57">
        <v>0</v>
      </c>
    </row>
    <row r="42" spans="1:7" x14ac:dyDescent="0.2">
      <c r="A42" s="24">
        <v>31</v>
      </c>
      <c r="B42" s="13" t="s">
        <v>96</v>
      </c>
      <c r="C42" s="10" t="s">
        <v>16</v>
      </c>
      <c r="D42" s="57">
        <f t="shared" si="1"/>
        <v>0</v>
      </c>
      <c r="E42" s="57">
        <v>0</v>
      </c>
      <c r="F42" s="57"/>
      <c r="G42" s="57">
        <v>0</v>
      </c>
    </row>
    <row r="43" spans="1:7" x14ac:dyDescent="0.2">
      <c r="A43" s="24">
        <v>32</v>
      </c>
      <c r="B43" s="25" t="s">
        <v>97</v>
      </c>
      <c r="C43" s="10" t="s">
        <v>21</v>
      </c>
      <c r="D43" s="57">
        <f t="shared" si="1"/>
        <v>14802469</v>
      </c>
      <c r="E43" s="57">
        <v>5940940</v>
      </c>
      <c r="F43" s="57">
        <v>8861529</v>
      </c>
      <c r="G43" s="57">
        <v>0</v>
      </c>
    </row>
    <row r="44" spans="1:7" x14ac:dyDescent="0.2">
      <c r="A44" s="24">
        <v>33</v>
      </c>
      <c r="B44" s="13" t="s">
        <v>98</v>
      </c>
      <c r="C44" s="10" t="s">
        <v>25</v>
      </c>
      <c r="D44" s="57">
        <f t="shared" si="1"/>
        <v>0</v>
      </c>
      <c r="E44" s="57">
        <v>0</v>
      </c>
      <c r="F44" s="57"/>
      <c r="G44" s="57">
        <v>0</v>
      </c>
    </row>
    <row r="45" spans="1:7" x14ac:dyDescent="0.2">
      <c r="A45" s="24">
        <v>34</v>
      </c>
      <c r="B45" s="11" t="s">
        <v>99</v>
      </c>
      <c r="C45" s="10" t="s">
        <v>223</v>
      </c>
      <c r="D45" s="57">
        <f t="shared" si="1"/>
        <v>3609304</v>
      </c>
      <c r="E45" s="57">
        <v>3609304</v>
      </c>
      <c r="F45" s="57"/>
      <c r="G45" s="57">
        <v>0</v>
      </c>
    </row>
    <row r="46" spans="1:7" x14ac:dyDescent="0.2">
      <c r="A46" s="24">
        <v>35</v>
      </c>
      <c r="B46" s="14" t="s">
        <v>100</v>
      </c>
      <c r="C46" s="15" t="s">
        <v>224</v>
      </c>
      <c r="D46" s="57">
        <f t="shared" si="1"/>
        <v>0</v>
      </c>
      <c r="E46" s="57">
        <v>0</v>
      </c>
      <c r="F46" s="57"/>
      <c r="G46" s="57">
        <v>0</v>
      </c>
    </row>
    <row r="47" spans="1:7" x14ac:dyDescent="0.2">
      <c r="A47" s="24">
        <v>36</v>
      </c>
      <c r="B47" s="11" t="s">
        <v>101</v>
      </c>
      <c r="C47" s="10" t="s">
        <v>225</v>
      </c>
      <c r="D47" s="57">
        <f t="shared" si="1"/>
        <v>0</v>
      </c>
      <c r="E47" s="57">
        <v>0</v>
      </c>
      <c r="F47" s="57"/>
      <c r="G47" s="57">
        <v>0</v>
      </c>
    </row>
    <row r="48" spans="1:7" x14ac:dyDescent="0.2">
      <c r="A48" s="24">
        <v>37</v>
      </c>
      <c r="B48" s="11" t="s">
        <v>102</v>
      </c>
      <c r="C48" s="10" t="s">
        <v>24</v>
      </c>
      <c r="D48" s="57">
        <f t="shared" si="1"/>
        <v>1200282</v>
      </c>
      <c r="E48" s="57">
        <v>1200282</v>
      </c>
      <c r="F48" s="57"/>
      <c r="G48" s="57">
        <v>0</v>
      </c>
    </row>
    <row r="49" spans="1:7" x14ac:dyDescent="0.2">
      <c r="A49" s="24">
        <v>38</v>
      </c>
      <c r="B49" s="25" t="s">
        <v>103</v>
      </c>
      <c r="C49" s="10" t="s">
        <v>20</v>
      </c>
      <c r="D49" s="57">
        <f t="shared" si="1"/>
        <v>0</v>
      </c>
      <c r="E49" s="57">
        <v>0</v>
      </c>
      <c r="F49" s="57"/>
      <c r="G49" s="57">
        <v>0</v>
      </c>
    </row>
    <row r="50" spans="1:7" x14ac:dyDescent="0.2">
      <c r="A50" s="24">
        <v>39</v>
      </c>
      <c r="B50" s="13" t="s">
        <v>104</v>
      </c>
      <c r="C50" s="10" t="s">
        <v>105</v>
      </c>
      <c r="D50" s="57">
        <f t="shared" si="1"/>
        <v>0</v>
      </c>
      <c r="E50" s="57">
        <v>0</v>
      </c>
      <c r="F50" s="57"/>
      <c r="G50" s="57">
        <v>0</v>
      </c>
    </row>
    <row r="51" spans="1:7" x14ac:dyDescent="0.2">
      <c r="A51" s="24">
        <v>40</v>
      </c>
      <c r="B51" s="25" t="s">
        <v>106</v>
      </c>
      <c r="C51" s="10" t="s">
        <v>107</v>
      </c>
      <c r="D51" s="57">
        <f t="shared" si="1"/>
        <v>32927173</v>
      </c>
      <c r="E51" s="57">
        <v>0</v>
      </c>
      <c r="F51" s="57">
        <v>11155396</v>
      </c>
      <c r="G51" s="57">
        <v>21771777</v>
      </c>
    </row>
    <row r="52" spans="1:7" x14ac:dyDescent="0.2">
      <c r="A52" s="24">
        <v>41</v>
      </c>
      <c r="B52" s="11" t="s">
        <v>108</v>
      </c>
      <c r="C52" s="10" t="s">
        <v>230</v>
      </c>
      <c r="D52" s="57">
        <f t="shared" si="1"/>
        <v>1436158</v>
      </c>
      <c r="E52" s="57">
        <v>1436158</v>
      </c>
      <c r="F52" s="57"/>
      <c r="G52" s="57">
        <v>0</v>
      </c>
    </row>
    <row r="53" spans="1:7" ht="10.5" customHeight="1" x14ac:dyDescent="0.2">
      <c r="A53" s="24">
        <v>42</v>
      </c>
      <c r="B53" s="11" t="s">
        <v>109</v>
      </c>
      <c r="C53" s="10" t="s">
        <v>2</v>
      </c>
      <c r="D53" s="57">
        <f t="shared" si="1"/>
        <v>0</v>
      </c>
      <c r="E53" s="57">
        <v>0</v>
      </c>
      <c r="F53" s="57"/>
      <c r="G53" s="57">
        <v>0</v>
      </c>
    </row>
    <row r="54" spans="1:7" x14ac:dyDescent="0.2">
      <c r="A54" s="24">
        <v>43</v>
      </c>
      <c r="B54" s="25" t="s">
        <v>110</v>
      </c>
      <c r="C54" s="10" t="s">
        <v>3</v>
      </c>
      <c r="D54" s="57">
        <f t="shared" si="1"/>
        <v>0</v>
      </c>
      <c r="E54" s="57">
        <v>0</v>
      </c>
      <c r="F54" s="57"/>
      <c r="G54" s="57">
        <v>0</v>
      </c>
    </row>
    <row r="55" spans="1:7" x14ac:dyDescent="0.2">
      <c r="A55" s="24">
        <v>44</v>
      </c>
      <c r="B55" s="25" t="s">
        <v>111</v>
      </c>
      <c r="C55" s="10" t="s">
        <v>226</v>
      </c>
      <c r="D55" s="57">
        <f t="shared" si="1"/>
        <v>2525298</v>
      </c>
      <c r="E55" s="57">
        <v>2525298</v>
      </c>
      <c r="F55" s="57"/>
      <c r="G55" s="57">
        <v>0</v>
      </c>
    </row>
    <row r="56" spans="1:7" x14ac:dyDescent="0.2">
      <c r="A56" s="24">
        <v>45</v>
      </c>
      <c r="B56" s="13" t="s">
        <v>112</v>
      </c>
      <c r="C56" s="10" t="s">
        <v>0</v>
      </c>
      <c r="D56" s="57">
        <f t="shared" si="1"/>
        <v>0</v>
      </c>
      <c r="E56" s="57">
        <v>0</v>
      </c>
      <c r="F56" s="57"/>
      <c r="G56" s="57">
        <v>0</v>
      </c>
    </row>
    <row r="57" spans="1:7" ht="10.5" customHeight="1" x14ac:dyDescent="0.2">
      <c r="A57" s="24">
        <v>46</v>
      </c>
      <c r="B57" s="25" t="s">
        <v>113</v>
      </c>
      <c r="C57" s="10" t="s">
        <v>4</v>
      </c>
      <c r="D57" s="57">
        <f t="shared" si="1"/>
        <v>0</v>
      </c>
      <c r="E57" s="57">
        <v>0</v>
      </c>
      <c r="F57" s="57"/>
      <c r="G57" s="57">
        <v>0</v>
      </c>
    </row>
    <row r="58" spans="1:7" x14ac:dyDescent="0.2">
      <c r="A58" s="24">
        <v>47</v>
      </c>
      <c r="B58" s="13" t="s">
        <v>114</v>
      </c>
      <c r="C58" s="10" t="s">
        <v>1</v>
      </c>
      <c r="D58" s="57">
        <f t="shared" si="1"/>
        <v>0</v>
      </c>
      <c r="E58" s="57">
        <v>0</v>
      </c>
      <c r="F58" s="57"/>
      <c r="G58" s="57">
        <v>0</v>
      </c>
    </row>
    <row r="59" spans="1:7" x14ac:dyDescent="0.2">
      <c r="A59" s="24">
        <v>48</v>
      </c>
      <c r="B59" s="25" t="s">
        <v>115</v>
      </c>
      <c r="C59" s="10" t="s">
        <v>227</v>
      </c>
      <c r="D59" s="57">
        <f t="shared" si="1"/>
        <v>0</v>
      </c>
      <c r="E59" s="57">
        <v>0</v>
      </c>
      <c r="F59" s="57"/>
      <c r="G59" s="57">
        <v>0</v>
      </c>
    </row>
    <row r="60" spans="1:7" x14ac:dyDescent="0.2">
      <c r="A60" s="24">
        <v>49</v>
      </c>
      <c r="B60" s="25" t="s">
        <v>116</v>
      </c>
      <c r="C60" s="10" t="s">
        <v>26</v>
      </c>
      <c r="D60" s="57">
        <f t="shared" si="1"/>
        <v>0</v>
      </c>
      <c r="E60" s="57">
        <v>0</v>
      </c>
      <c r="F60" s="57"/>
      <c r="G60" s="57">
        <v>0</v>
      </c>
    </row>
    <row r="61" spans="1:7" x14ac:dyDescent="0.2">
      <c r="A61" s="24">
        <v>50</v>
      </c>
      <c r="B61" s="25" t="s">
        <v>117</v>
      </c>
      <c r="C61" s="10" t="s">
        <v>228</v>
      </c>
      <c r="D61" s="57">
        <f t="shared" si="1"/>
        <v>0</v>
      </c>
      <c r="E61" s="57">
        <v>0</v>
      </c>
      <c r="F61" s="57"/>
      <c r="G61" s="57">
        <v>0</v>
      </c>
    </row>
    <row r="62" spans="1:7" x14ac:dyDescent="0.2">
      <c r="A62" s="24">
        <v>51</v>
      </c>
      <c r="B62" s="25" t="s">
        <v>232</v>
      </c>
      <c r="C62" s="10" t="s">
        <v>231</v>
      </c>
      <c r="D62" s="57">
        <f t="shared" si="1"/>
        <v>0</v>
      </c>
      <c r="E62" s="57">
        <v>0</v>
      </c>
      <c r="F62" s="57"/>
      <c r="G62" s="57">
        <v>0</v>
      </c>
    </row>
    <row r="63" spans="1:7" x14ac:dyDescent="0.2">
      <c r="A63" s="24">
        <v>52</v>
      </c>
      <c r="B63" s="25" t="s">
        <v>242</v>
      </c>
      <c r="C63" s="10" t="s">
        <v>243</v>
      </c>
      <c r="D63" s="57">
        <f t="shared" si="1"/>
        <v>10835798</v>
      </c>
      <c r="E63" s="57">
        <v>0</v>
      </c>
      <c r="F63" s="57">
        <v>10835798</v>
      </c>
      <c r="G63" s="57">
        <v>0</v>
      </c>
    </row>
    <row r="64" spans="1:7" x14ac:dyDescent="0.2">
      <c r="A64" s="24">
        <v>53</v>
      </c>
      <c r="B64" s="25" t="s">
        <v>118</v>
      </c>
      <c r="C64" s="10" t="s">
        <v>54</v>
      </c>
      <c r="D64" s="57">
        <f t="shared" si="1"/>
        <v>8102798</v>
      </c>
      <c r="E64" s="57">
        <v>8102798</v>
      </c>
      <c r="F64" s="57"/>
      <c r="G64" s="57">
        <v>0</v>
      </c>
    </row>
    <row r="65" spans="1:7" x14ac:dyDescent="0.2">
      <c r="A65" s="24">
        <v>54</v>
      </c>
      <c r="B65" s="13" t="s">
        <v>119</v>
      </c>
      <c r="C65" s="10" t="s">
        <v>244</v>
      </c>
      <c r="D65" s="57">
        <f t="shared" si="1"/>
        <v>8295193</v>
      </c>
      <c r="E65" s="57">
        <v>8295193</v>
      </c>
      <c r="F65" s="57"/>
      <c r="G65" s="57">
        <v>0</v>
      </c>
    </row>
    <row r="66" spans="1:7" ht="24" x14ac:dyDescent="0.2">
      <c r="A66" s="24">
        <v>55</v>
      </c>
      <c r="B66" s="11" t="s">
        <v>120</v>
      </c>
      <c r="C66" s="10" t="s">
        <v>121</v>
      </c>
      <c r="D66" s="57">
        <f t="shared" si="1"/>
        <v>0</v>
      </c>
      <c r="E66" s="57">
        <v>0</v>
      </c>
      <c r="F66" s="57"/>
      <c r="G66" s="57">
        <v>0</v>
      </c>
    </row>
    <row r="67" spans="1:7" ht="23.25" customHeight="1" x14ac:dyDescent="0.2">
      <c r="A67" s="24">
        <v>56</v>
      </c>
      <c r="B67" s="13" t="s">
        <v>122</v>
      </c>
      <c r="C67" s="10" t="s">
        <v>245</v>
      </c>
      <c r="D67" s="57">
        <f t="shared" si="1"/>
        <v>8340288</v>
      </c>
      <c r="E67" s="57">
        <v>8340288</v>
      </c>
      <c r="F67" s="57"/>
      <c r="G67" s="57">
        <v>0</v>
      </c>
    </row>
    <row r="68" spans="1:7" ht="23.25" customHeight="1" x14ac:dyDescent="0.2">
      <c r="A68" s="24">
        <v>57</v>
      </c>
      <c r="B68" s="25" t="s">
        <v>123</v>
      </c>
      <c r="C68" s="10" t="s">
        <v>408</v>
      </c>
      <c r="D68" s="57">
        <f t="shared" ref="D68:D128" si="2">E68+F68+G68</f>
        <v>10914813</v>
      </c>
      <c r="E68" s="57">
        <v>10914813</v>
      </c>
      <c r="F68" s="57"/>
      <c r="G68" s="57">
        <v>0</v>
      </c>
    </row>
    <row r="69" spans="1:7" ht="24" x14ac:dyDescent="0.2">
      <c r="A69" s="24">
        <v>58</v>
      </c>
      <c r="B69" s="11" t="s">
        <v>124</v>
      </c>
      <c r="C69" s="10" t="s">
        <v>246</v>
      </c>
      <c r="D69" s="57">
        <f t="shared" si="2"/>
        <v>0</v>
      </c>
      <c r="E69" s="57">
        <v>0</v>
      </c>
      <c r="F69" s="57"/>
      <c r="G69" s="57">
        <v>0</v>
      </c>
    </row>
    <row r="70" spans="1:7" ht="24" x14ac:dyDescent="0.2">
      <c r="A70" s="24">
        <v>59</v>
      </c>
      <c r="B70" s="11" t="s">
        <v>125</v>
      </c>
      <c r="C70" s="10" t="s">
        <v>247</v>
      </c>
      <c r="D70" s="57">
        <f t="shared" si="2"/>
        <v>0</v>
      </c>
      <c r="E70" s="57">
        <v>0</v>
      </c>
      <c r="F70" s="57"/>
      <c r="G70" s="57">
        <v>0</v>
      </c>
    </row>
    <row r="71" spans="1:7" x14ac:dyDescent="0.2">
      <c r="A71" s="24">
        <v>60</v>
      </c>
      <c r="B71" s="13" t="s">
        <v>126</v>
      </c>
      <c r="C71" s="10" t="s">
        <v>248</v>
      </c>
      <c r="D71" s="57">
        <f t="shared" si="2"/>
        <v>3564870</v>
      </c>
      <c r="E71" s="57">
        <v>3564870</v>
      </c>
      <c r="F71" s="57"/>
      <c r="G71" s="57">
        <v>0</v>
      </c>
    </row>
    <row r="72" spans="1:7" x14ac:dyDescent="0.2">
      <c r="A72" s="24">
        <v>61</v>
      </c>
      <c r="B72" s="13" t="s">
        <v>127</v>
      </c>
      <c r="C72" s="10" t="s">
        <v>53</v>
      </c>
      <c r="D72" s="57">
        <f t="shared" si="2"/>
        <v>9723799</v>
      </c>
      <c r="E72" s="57">
        <v>3301520</v>
      </c>
      <c r="F72" s="57">
        <v>6422279</v>
      </c>
      <c r="G72" s="57">
        <v>0</v>
      </c>
    </row>
    <row r="73" spans="1:7" x14ac:dyDescent="0.2">
      <c r="A73" s="24">
        <v>62</v>
      </c>
      <c r="B73" s="13" t="s">
        <v>128</v>
      </c>
      <c r="C73" s="10" t="s">
        <v>249</v>
      </c>
      <c r="D73" s="57">
        <f t="shared" si="2"/>
        <v>5929883</v>
      </c>
      <c r="E73" s="57">
        <v>5929883</v>
      </c>
      <c r="F73" s="57"/>
      <c r="G73" s="57">
        <v>0</v>
      </c>
    </row>
    <row r="74" spans="1:7" ht="24" x14ac:dyDescent="0.2">
      <c r="A74" s="24">
        <v>63</v>
      </c>
      <c r="B74" s="13" t="s">
        <v>129</v>
      </c>
      <c r="C74" s="10" t="s">
        <v>250</v>
      </c>
      <c r="D74" s="57">
        <f t="shared" si="2"/>
        <v>0</v>
      </c>
      <c r="E74" s="57">
        <v>0</v>
      </c>
      <c r="F74" s="57"/>
      <c r="G74" s="57">
        <v>0</v>
      </c>
    </row>
    <row r="75" spans="1:7" ht="24" x14ac:dyDescent="0.2">
      <c r="A75" s="24">
        <v>64</v>
      </c>
      <c r="B75" s="11" t="s">
        <v>130</v>
      </c>
      <c r="C75" s="10" t="s">
        <v>251</v>
      </c>
      <c r="D75" s="57">
        <f t="shared" si="2"/>
        <v>0</v>
      </c>
      <c r="E75" s="57">
        <v>0</v>
      </c>
      <c r="F75" s="57"/>
      <c r="G75" s="57">
        <v>0</v>
      </c>
    </row>
    <row r="76" spans="1:7" ht="24" x14ac:dyDescent="0.2">
      <c r="A76" s="24">
        <v>65</v>
      </c>
      <c r="B76" s="13" t="s">
        <v>131</v>
      </c>
      <c r="C76" s="10" t="s">
        <v>252</v>
      </c>
      <c r="D76" s="57">
        <f t="shared" si="2"/>
        <v>0</v>
      </c>
      <c r="E76" s="57">
        <v>0</v>
      </c>
      <c r="F76" s="57"/>
      <c r="G76" s="57">
        <v>0</v>
      </c>
    </row>
    <row r="77" spans="1:7" ht="24" x14ac:dyDescent="0.2">
      <c r="A77" s="24">
        <v>66</v>
      </c>
      <c r="B77" s="13" t="s">
        <v>132</v>
      </c>
      <c r="C77" s="10" t="s">
        <v>253</v>
      </c>
      <c r="D77" s="57">
        <f t="shared" si="2"/>
        <v>0</v>
      </c>
      <c r="E77" s="57">
        <v>0</v>
      </c>
      <c r="F77" s="57"/>
      <c r="G77" s="57">
        <v>0</v>
      </c>
    </row>
    <row r="78" spans="1:7" ht="24" x14ac:dyDescent="0.2">
      <c r="A78" s="24">
        <v>67</v>
      </c>
      <c r="B78" s="11" t="s">
        <v>133</v>
      </c>
      <c r="C78" s="10" t="s">
        <v>254</v>
      </c>
      <c r="D78" s="57">
        <f t="shared" si="2"/>
        <v>0</v>
      </c>
      <c r="E78" s="57">
        <v>0</v>
      </c>
      <c r="F78" s="57"/>
      <c r="G78" s="57">
        <v>0</v>
      </c>
    </row>
    <row r="79" spans="1:7" ht="24" x14ac:dyDescent="0.2">
      <c r="A79" s="24">
        <v>68</v>
      </c>
      <c r="B79" s="11" t="s">
        <v>134</v>
      </c>
      <c r="C79" s="10" t="s">
        <v>255</v>
      </c>
      <c r="D79" s="57">
        <f t="shared" si="2"/>
        <v>0</v>
      </c>
      <c r="E79" s="57">
        <v>0</v>
      </c>
      <c r="F79" s="57"/>
      <c r="G79" s="57">
        <v>0</v>
      </c>
    </row>
    <row r="80" spans="1:7" ht="24" x14ac:dyDescent="0.2">
      <c r="A80" s="24">
        <v>69</v>
      </c>
      <c r="B80" s="11" t="s">
        <v>135</v>
      </c>
      <c r="C80" s="10" t="s">
        <v>256</v>
      </c>
      <c r="D80" s="57">
        <f t="shared" si="2"/>
        <v>0</v>
      </c>
      <c r="E80" s="57">
        <v>0</v>
      </c>
      <c r="F80" s="57"/>
      <c r="G80" s="57">
        <v>0</v>
      </c>
    </row>
    <row r="81" spans="1:7" x14ac:dyDescent="0.2">
      <c r="A81" s="24">
        <v>70</v>
      </c>
      <c r="B81" s="25" t="s">
        <v>136</v>
      </c>
      <c r="C81" s="10" t="s">
        <v>137</v>
      </c>
      <c r="D81" s="57">
        <f t="shared" si="2"/>
        <v>8763410</v>
      </c>
      <c r="E81" s="57">
        <v>0</v>
      </c>
      <c r="F81" s="57"/>
      <c r="G81" s="57">
        <v>8763410</v>
      </c>
    </row>
    <row r="82" spans="1:7" x14ac:dyDescent="0.2">
      <c r="A82" s="24">
        <v>71</v>
      </c>
      <c r="B82" s="11" t="s">
        <v>138</v>
      </c>
      <c r="C82" s="10" t="s">
        <v>257</v>
      </c>
      <c r="D82" s="57">
        <f t="shared" si="2"/>
        <v>57052665</v>
      </c>
      <c r="E82" s="57">
        <v>2385403</v>
      </c>
      <c r="F82" s="57">
        <v>11164333</v>
      </c>
      <c r="G82" s="57">
        <v>43502929</v>
      </c>
    </row>
    <row r="83" spans="1:7" x14ac:dyDescent="0.2">
      <c r="A83" s="24">
        <v>72</v>
      </c>
      <c r="B83" s="25" t="s">
        <v>139</v>
      </c>
      <c r="C83" s="10" t="s">
        <v>36</v>
      </c>
      <c r="D83" s="57">
        <f t="shared" si="2"/>
        <v>62118988</v>
      </c>
      <c r="E83" s="57">
        <v>6116065</v>
      </c>
      <c r="F83" s="57">
        <v>7445224</v>
      </c>
      <c r="G83" s="57">
        <v>48557699</v>
      </c>
    </row>
    <row r="84" spans="1:7" x14ac:dyDescent="0.2">
      <c r="A84" s="24">
        <v>73</v>
      </c>
      <c r="B84" s="11" t="s">
        <v>140</v>
      </c>
      <c r="C84" s="10" t="s">
        <v>38</v>
      </c>
      <c r="D84" s="57">
        <f t="shared" si="2"/>
        <v>1576286</v>
      </c>
      <c r="E84" s="57">
        <v>1576286</v>
      </c>
      <c r="F84" s="57"/>
      <c r="G84" s="57">
        <v>0</v>
      </c>
    </row>
    <row r="85" spans="1:7" ht="13.5" customHeight="1" x14ac:dyDescent="0.2">
      <c r="A85" s="24">
        <v>74</v>
      </c>
      <c r="B85" s="11" t="s">
        <v>141</v>
      </c>
      <c r="C85" s="10" t="s">
        <v>37</v>
      </c>
      <c r="D85" s="57">
        <f t="shared" si="2"/>
        <v>52150172</v>
      </c>
      <c r="E85" s="57">
        <v>4732393</v>
      </c>
      <c r="F85" s="57">
        <v>12788530</v>
      </c>
      <c r="G85" s="57">
        <v>34629249</v>
      </c>
    </row>
    <row r="86" spans="1:7" ht="14.25" customHeight="1" x14ac:dyDescent="0.2">
      <c r="A86" s="24">
        <v>75</v>
      </c>
      <c r="B86" s="11" t="s">
        <v>142</v>
      </c>
      <c r="C86" s="10" t="s">
        <v>52</v>
      </c>
      <c r="D86" s="57">
        <f t="shared" si="2"/>
        <v>169747638</v>
      </c>
      <c r="E86" s="57">
        <v>5152588</v>
      </c>
      <c r="F86" s="57">
        <v>9361171</v>
      </c>
      <c r="G86" s="57">
        <v>155233879</v>
      </c>
    </row>
    <row r="87" spans="1:7" x14ac:dyDescent="0.2">
      <c r="A87" s="24">
        <v>76</v>
      </c>
      <c r="B87" s="11" t="s">
        <v>143</v>
      </c>
      <c r="C87" s="10" t="s">
        <v>238</v>
      </c>
      <c r="D87" s="57">
        <f t="shared" si="2"/>
        <v>116193989</v>
      </c>
      <c r="E87" s="57">
        <v>2372576</v>
      </c>
      <c r="F87" s="57"/>
      <c r="G87" s="57">
        <v>113821413</v>
      </c>
    </row>
    <row r="88" spans="1:7" x14ac:dyDescent="0.2">
      <c r="A88" s="24">
        <v>77</v>
      </c>
      <c r="B88" s="11" t="s">
        <v>144</v>
      </c>
      <c r="C88" s="10" t="s">
        <v>355</v>
      </c>
      <c r="D88" s="57">
        <f t="shared" si="2"/>
        <v>0</v>
      </c>
      <c r="E88" s="57">
        <v>0</v>
      </c>
      <c r="F88" s="57"/>
      <c r="G88" s="57">
        <v>0</v>
      </c>
    </row>
    <row r="89" spans="1:7" x14ac:dyDescent="0.2">
      <c r="A89" s="24">
        <v>78</v>
      </c>
      <c r="B89" s="13" t="s">
        <v>145</v>
      </c>
      <c r="C89" s="10" t="s">
        <v>270</v>
      </c>
      <c r="D89" s="57">
        <f t="shared" si="2"/>
        <v>0</v>
      </c>
      <c r="E89" s="57">
        <v>0</v>
      </c>
      <c r="F89" s="57"/>
      <c r="G89" s="57">
        <v>0</v>
      </c>
    </row>
    <row r="90" spans="1:7" ht="24" x14ac:dyDescent="0.2">
      <c r="A90" s="176">
        <v>79</v>
      </c>
      <c r="B90" s="199" t="s">
        <v>146</v>
      </c>
      <c r="C90" s="16" t="s">
        <v>258</v>
      </c>
      <c r="D90" s="57">
        <f t="shared" si="2"/>
        <v>0</v>
      </c>
      <c r="E90" s="57">
        <v>0</v>
      </c>
      <c r="F90" s="57"/>
      <c r="G90" s="57">
        <v>0</v>
      </c>
    </row>
    <row r="91" spans="1:7" ht="36" x14ac:dyDescent="0.2">
      <c r="A91" s="177"/>
      <c r="B91" s="180"/>
      <c r="C91" s="10" t="s">
        <v>353</v>
      </c>
      <c r="D91" s="57">
        <f t="shared" si="2"/>
        <v>0</v>
      </c>
      <c r="E91" s="57">
        <v>0</v>
      </c>
      <c r="F91" s="57"/>
      <c r="G91" s="57">
        <v>0</v>
      </c>
    </row>
    <row r="92" spans="1:7" ht="24" x14ac:dyDescent="0.2">
      <c r="A92" s="177"/>
      <c r="B92" s="180"/>
      <c r="C92" s="10" t="s">
        <v>259</v>
      </c>
      <c r="D92" s="57">
        <f t="shared" si="2"/>
        <v>0</v>
      </c>
      <c r="E92" s="57">
        <v>0</v>
      </c>
      <c r="F92" s="57"/>
      <c r="G92" s="57">
        <v>0</v>
      </c>
    </row>
    <row r="93" spans="1:7" ht="36" x14ac:dyDescent="0.2">
      <c r="A93" s="178"/>
      <c r="B93" s="181"/>
      <c r="C93" s="82" t="s">
        <v>354</v>
      </c>
      <c r="D93" s="57">
        <f t="shared" si="2"/>
        <v>0</v>
      </c>
      <c r="E93" s="57">
        <v>0</v>
      </c>
      <c r="F93" s="57"/>
      <c r="G93" s="57">
        <v>0</v>
      </c>
    </row>
    <row r="94" spans="1:7" ht="24" x14ac:dyDescent="0.2">
      <c r="A94" s="24">
        <v>80</v>
      </c>
      <c r="B94" s="13" t="s">
        <v>147</v>
      </c>
      <c r="C94" s="10" t="s">
        <v>51</v>
      </c>
      <c r="D94" s="57">
        <f t="shared" si="2"/>
        <v>0</v>
      </c>
      <c r="E94" s="57">
        <v>0</v>
      </c>
      <c r="F94" s="57"/>
      <c r="G94" s="57">
        <v>0</v>
      </c>
    </row>
    <row r="95" spans="1:7" x14ac:dyDescent="0.2">
      <c r="A95" s="24">
        <v>81</v>
      </c>
      <c r="B95" s="13" t="s">
        <v>148</v>
      </c>
      <c r="C95" s="10" t="s">
        <v>149</v>
      </c>
      <c r="D95" s="57">
        <f t="shared" si="2"/>
        <v>0</v>
      </c>
      <c r="E95" s="57">
        <v>0</v>
      </c>
      <c r="F95" s="57"/>
      <c r="G95" s="57">
        <v>0</v>
      </c>
    </row>
    <row r="96" spans="1:7" x14ac:dyDescent="0.2">
      <c r="A96" s="24">
        <v>82</v>
      </c>
      <c r="B96" s="25" t="s">
        <v>150</v>
      </c>
      <c r="C96" s="10" t="s">
        <v>151</v>
      </c>
      <c r="D96" s="57">
        <f t="shared" si="2"/>
        <v>56499020</v>
      </c>
      <c r="E96" s="57">
        <v>12053701</v>
      </c>
      <c r="F96" s="57">
        <v>11019092</v>
      </c>
      <c r="G96" s="57">
        <v>33426227</v>
      </c>
    </row>
    <row r="97" spans="1:7" x14ac:dyDescent="0.2">
      <c r="A97" s="24">
        <v>83</v>
      </c>
      <c r="B97" s="13" t="s">
        <v>152</v>
      </c>
      <c r="C97" s="10" t="s">
        <v>28</v>
      </c>
      <c r="D97" s="57">
        <f t="shared" si="2"/>
        <v>817700</v>
      </c>
      <c r="E97" s="57">
        <v>817700</v>
      </c>
      <c r="F97" s="57"/>
      <c r="G97" s="57">
        <v>0</v>
      </c>
    </row>
    <row r="98" spans="1:7" x14ac:dyDescent="0.2">
      <c r="A98" s="24">
        <v>84</v>
      </c>
      <c r="B98" s="25" t="s">
        <v>153</v>
      </c>
      <c r="C98" s="10" t="s">
        <v>12</v>
      </c>
      <c r="D98" s="57">
        <f t="shared" si="2"/>
        <v>1184694</v>
      </c>
      <c r="E98" s="57">
        <v>1184694</v>
      </c>
      <c r="F98" s="57"/>
      <c r="G98" s="57">
        <v>0</v>
      </c>
    </row>
    <row r="99" spans="1:7" x14ac:dyDescent="0.2">
      <c r="A99" s="24">
        <v>85</v>
      </c>
      <c r="B99" s="25" t="s">
        <v>154</v>
      </c>
      <c r="C99" s="10" t="s">
        <v>27</v>
      </c>
      <c r="D99" s="57">
        <f t="shared" si="2"/>
        <v>0</v>
      </c>
      <c r="E99" s="57">
        <v>0</v>
      </c>
      <c r="F99" s="57"/>
      <c r="G99" s="57">
        <v>0</v>
      </c>
    </row>
    <row r="100" spans="1:7" x14ac:dyDescent="0.2">
      <c r="A100" s="24">
        <v>86</v>
      </c>
      <c r="B100" s="13" t="s">
        <v>155</v>
      </c>
      <c r="C100" s="10" t="s">
        <v>45</v>
      </c>
      <c r="D100" s="57">
        <f t="shared" si="2"/>
        <v>0</v>
      </c>
      <c r="E100" s="57">
        <v>0</v>
      </c>
      <c r="F100" s="57"/>
      <c r="G100" s="57">
        <v>0</v>
      </c>
    </row>
    <row r="101" spans="1:7" x14ac:dyDescent="0.2">
      <c r="A101" s="24">
        <v>87</v>
      </c>
      <c r="B101" s="13" t="s">
        <v>156</v>
      </c>
      <c r="C101" s="10" t="s">
        <v>33</v>
      </c>
      <c r="D101" s="57">
        <f t="shared" si="2"/>
        <v>954647</v>
      </c>
      <c r="E101" s="57">
        <v>954647</v>
      </c>
      <c r="F101" s="57"/>
      <c r="G101" s="57">
        <v>0</v>
      </c>
    </row>
    <row r="102" spans="1:7" x14ac:dyDescent="0.2">
      <c r="A102" s="24">
        <v>88</v>
      </c>
      <c r="B102" s="11" t="s">
        <v>157</v>
      </c>
      <c r="C102" s="10" t="s">
        <v>29</v>
      </c>
      <c r="D102" s="57">
        <f t="shared" si="2"/>
        <v>0</v>
      </c>
      <c r="E102" s="57">
        <v>0</v>
      </c>
      <c r="F102" s="57"/>
      <c r="G102" s="57">
        <v>0</v>
      </c>
    </row>
    <row r="103" spans="1:7" x14ac:dyDescent="0.2">
      <c r="A103" s="24">
        <v>89</v>
      </c>
      <c r="B103" s="11" t="s">
        <v>158</v>
      </c>
      <c r="C103" s="10" t="s">
        <v>30</v>
      </c>
      <c r="D103" s="57">
        <f t="shared" si="2"/>
        <v>0</v>
      </c>
      <c r="E103" s="57">
        <v>0</v>
      </c>
      <c r="F103" s="57"/>
      <c r="G103" s="57">
        <v>0</v>
      </c>
    </row>
    <row r="104" spans="1:7" x14ac:dyDescent="0.2">
      <c r="A104" s="24">
        <v>90</v>
      </c>
      <c r="B104" s="25" t="s">
        <v>159</v>
      </c>
      <c r="C104" s="10" t="s">
        <v>14</v>
      </c>
      <c r="D104" s="57">
        <f t="shared" si="2"/>
        <v>0</v>
      </c>
      <c r="E104" s="57">
        <v>0</v>
      </c>
      <c r="F104" s="57"/>
      <c r="G104" s="57">
        <v>0</v>
      </c>
    </row>
    <row r="105" spans="1:7" x14ac:dyDescent="0.2">
      <c r="A105" s="24">
        <v>91</v>
      </c>
      <c r="B105" s="11" t="s">
        <v>160</v>
      </c>
      <c r="C105" s="10" t="s">
        <v>31</v>
      </c>
      <c r="D105" s="57">
        <f t="shared" si="2"/>
        <v>0</v>
      </c>
      <c r="E105" s="57">
        <v>0</v>
      </c>
      <c r="F105" s="57"/>
      <c r="G105" s="57">
        <v>0</v>
      </c>
    </row>
    <row r="106" spans="1:7" ht="12" customHeight="1" x14ac:dyDescent="0.2">
      <c r="A106" s="24">
        <v>92</v>
      </c>
      <c r="B106" s="11" t="s">
        <v>161</v>
      </c>
      <c r="C106" s="10" t="s">
        <v>15</v>
      </c>
      <c r="D106" s="57">
        <f t="shared" si="2"/>
        <v>0</v>
      </c>
      <c r="E106" s="57">
        <v>0</v>
      </c>
      <c r="F106" s="57"/>
      <c r="G106" s="57">
        <v>0</v>
      </c>
    </row>
    <row r="107" spans="1:7" x14ac:dyDescent="0.2">
      <c r="A107" s="24">
        <v>93</v>
      </c>
      <c r="B107" s="13" t="s">
        <v>162</v>
      </c>
      <c r="C107" s="10" t="s">
        <v>13</v>
      </c>
      <c r="D107" s="57">
        <f t="shared" si="2"/>
        <v>19282946</v>
      </c>
      <c r="E107" s="57">
        <v>5709408</v>
      </c>
      <c r="F107" s="57"/>
      <c r="G107" s="57">
        <v>13573538</v>
      </c>
    </row>
    <row r="108" spans="1:7" x14ac:dyDescent="0.2">
      <c r="A108" s="24">
        <v>94</v>
      </c>
      <c r="B108" s="25" t="s">
        <v>163</v>
      </c>
      <c r="C108" s="10" t="s">
        <v>32</v>
      </c>
      <c r="D108" s="57">
        <f t="shared" si="2"/>
        <v>0</v>
      </c>
      <c r="E108" s="57">
        <v>0</v>
      </c>
      <c r="F108" s="57"/>
      <c r="G108" s="57">
        <v>0</v>
      </c>
    </row>
    <row r="109" spans="1:7" x14ac:dyDescent="0.2">
      <c r="A109" s="24">
        <v>95</v>
      </c>
      <c r="B109" s="25" t="s">
        <v>164</v>
      </c>
      <c r="C109" s="10" t="s">
        <v>55</v>
      </c>
      <c r="D109" s="57">
        <f t="shared" si="2"/>
        <v>0</v>
      </c>
      <c r="E109" s="57">
        <v>0</v>
      </c>
      <c r="F109" s="57"/>
      <c r="G109" s="57">
        <v>0</v>
      </c>
    </row>
    <row r="110" spans="1:7" x14ac:dyDescent="0.2">
      <c r="A110" s="24">
        <v>96</v>
      </c>
      <c r="B110" s="11" t="s">
        <v>165</v>
      </c>
      <c r="C110" s="10" t="s">
        <v>34</v>
      </c>
      <c r="D110" s="57">
        <f t="shared" si="2"/>
        <v>0</v>
      </c>
      <c r="E110" s="57">
        <v>0</v>
      </c>
      <c r="F110" s="57"/>
      <c r="G110" s="57">
        <v>0</v>
      </c>
    </row>
    <row r="111" spans="1:7" x14ac:dyDescent="0.2">
      <c r="A111" s="24">
        <v>97</v>
      </c>
      <c r="B111" s="13" t="s">
        <v>166</v>
      </c>
      <c r="C111" s="10" t="s">
        <v>229</v>
      </c>
      <c r="D111" s="57">
        <f t="shared" si="2"/>
        <v>3594686</v>
      </c>
      <c r="E111" s="57">
        <v>3594686</v>
      </c>
      <c r="F111" s="57"/>
      <c r="G111" s="57">
        <v>0</v>
      </c>
    </row>
    <row r="112" spans="1:7" ht="13.5" customHeight="1" x14ac:dyDescent="0.2">
      <c r="A112" s="24">
        <v>98</v>
      </c>
      <c r="B112" s="11" t="s">
        <v>167</v>
      </c>
      <c r="C112" s="10" t="s">
        <v>168</v>
      </c>
      <c r="D112" s="57">
        <f t="shared" si="2"/>
        <v>0</v>
      </c>
      <c r="E112" s="57">
        <v>0</v>
      </c>
      <c r="F112" s="57"/>
      <c r="G112" s="57">
        <v>0</v>
      </c>
    </row>
    <row r="113" spans="1:7" x14ac:dyDescent="0.2">
      <c r="A113" s="24">
        <v>99</v>
      </c>
      <c r="B113" s="11" t="s">
        <v>169</v>
      </c>
      <c r="C113" s="10" t="s">
        <v>170</v>
      </c>
      <c r="D113" s="57">
        <f t="shared" si="2"/>
        <v>0</v>
      </c>
      <c r="E113" s="57">
        <v>0</v>
      </c>
      <c r="F113" s="57"/>
      <c r="G113" s="57">
        <v>0</v>
      </c>
    </row>
    <row r="114" spans="1:7" x14ac:dyDescent="0.2">
      <c r="A114" s="24">
        <v>100</v>
      </c>
      <c r="B114" s="25" t="s">
        <v>171</v>
      </c>
      <c r="C114" s="10" t="s">
        <v>172</v>
      </c>
      <c r="D114" s="57">
        <f t="shared" si="2"/>
        <v>0</v>
      </c>
      <c r="E114" s="57">
        <v>0</v>
      </c>
      <c r="F114" s="57"/>
      <c r="G114" s="57">
        <v>0</v>
      </c>
    </row>
    <row r="115" spans="1:7" ht="12.75" customHeight="1" x14ac:dyDescent="0.2">
      <c r="A115" s="24">
        <v>101</v>
      </c>
      <c r="B115" s="25" t="s">
        <v>173</v>
      </c>
      <c r="C115" s="10" t="s">
        <v>174</v>
      </c>
      <c r="D115" s="57">
        <f t="shared" si="2"/>
        <v>0</v>
      </c>
      <c r="E115" s="57">
        <v>0</v>
      </c>
      <c r="F115" s="57"/>
      <c r="G115" s="57">
        <v>0</v>
      </c>
    </row>
    <row r="116" spans="1:7" ht="24" x14ac:dyDescent="0.2">
      <c r="A116" s="24">
        <v>102</v>
      </c>
      <c r="B116" s="25" t="s">
        <v>175</v>
      </c>
      <c r="C116" s="10" t="s">
        <v>176</v>
      </c>
      <c r="D116" s="57">
        <f t="shared" si="2"/>
        <v>0</v>
      </c>
      <c r="E116" s="57">
        <v>0</v>
      </c>
      <c r="F116" s="57"/>
      <c r="G116" s="57">
        <v>0</v>
      </c>
    </row>
    <row r="117" spans="1:7" x14ac:dyDescent="0.2">
      <c r="A117" s="24">
        <v>103</v>
      </c>
      <c r="B117" s="25" t="s">
        <v>177</v>
      </c>
      <c r="C117" s="10" t="s">
        <v>178</v>
      </c>
      <c r="D117" s="57">
        <f t="shared" si="2"/>
        <v>0</v>
      </c>
      <c r="E117" s="57">
        <v>0</v>
      </c>
      <c r="F117" s="57"/>
      <c r="G117" s="57">
        <v>0</v>
      </c>
    </row>
    <row r="118" spans="1:7" x14ac:dyDescent="0.2">
      <c r="A118" s="24">
        <v>104</v>
      </c>
      <c r="B118" s="25" t="s">
        <v>179</v>
      </c>
      <c r="C118" s="10" t="s">
        <v>180</v>
      </c>
      <c r="D118" s="57">
        <f t="shared" si="2"/>
        <v>0</v>
      </c>
      <c r="E118" s="57">
        <v>0</v>
      </c>
      <c r="F118" s="57"/>
      <c r="G118" s="57">
        <v>0</v>
      </c>
    </row>
    <row r="119" spans="1:7" x14ac:dyDescent="0.2">
      <c r="A119" s="24">
        <v>105</v>
      </c>
      <c r="B119" s="17" t="s">
        <v>181</v>
      </c>
      <c r="C119" s="15" t="s">
        <v>182</v>
      </c>
      <c r="D119" s="57">
        <f t="shared" si="2"/>
        <v>0</v>
      </c>
      <c r="E119" s="57">
        <v>0</v>
      </c>
      <c r="F119" s="57"/>
      <c r="G119" s="57">
        <v>0</v>
      </c>
    </row>
    <row r="120" spans="1:7" x14ac:dyDescent="0.2">
      <c r="A120" s="24">
        <v>106</v>
      </c>
      <c r="B120" s="13" t="s">
        <v>183</v>
      </c>
      <c r="C120" s="10" t="s">
        <v>184</v>
      </c>
      <c r="D120" s="57">
        <f t="shared" si="2"/>
        <v>0</v>
      </c>
      <c r="E120" s="57">
        <v>0</v>
      </c>
      <c r="F120" s="57"/>
      <c r="G120" s="57">
        <v>0</v>
      </c>
    </row>
    <row r="121" spans="1:7" ht="11.25" customHeight="1" x14ac:dyDescent="0.2">
      <c r="A121" s="24">
        <v>107</v>
      </c>
      <c r="B121" s="25" t="s">
        <v>185</v>
      </c>
      <c r="C121" s="10" t="s">
        <v>186</v>
      </c>
      <c r="D121" s="57">
        <f t="shared" si="2"/>
        <v>0</v>
      </c>
      <c r="E121" s="57">
        <v>0</v>
      </c>
      <c r="F121" s="57"/>
      <c r="G121" s="57">
        <v>0</v>
      </c>
    </row>
    <row r="122" spans="1:7" x14ac:dyDescent="0.2">
      <c r="A122" s="24">
        <v>108</v>
      </c>
      <c r="B122" s="11" t="s">
        <v>187</v>
      </c>
      <c r="C122" s="18" t="s">
        <v>188</v>
      </c>
      <c r="D122" s="57">
        <f t="shared" si="2"/>
        <v>0</v>
      </c>
      <c r="E122" s="57">
        <v>0</v>
      </c>
      <c r="F122" s="57"/>
      <c r="G122" s="57">
        <v>0</v>
      </c>
    </row>
    <row r="123" spans="1:7" x14ac:dyDescent="0.2">
      <c r="A123" s="24">
        <v>109</v>
      </c>
      <c r="B123" s="25" t="s">
        <v>189</v>
      </c>
      <c r="C123" s="10" t="s">
        <v>273</v>
      </c>
      <c r="D123" s="57">
        <f t="shared" si="2"/>
        <v>0</v>
      </c>
      <c r="E123" s="57">
        <v>0</v>
      </c>
      <c r="F123" s="57"/>
      <c r="G123" s="57">
        <v>0</v>
      </c>
    </row>
    <row r="124" spans="1:7" ht="14.25" customHeight="1" x14ac:dyDescent="0.2">
      <c r="A124" s="24">
        <v>110</v>
      </c>
      <c r="B124" s="13" t="s">
        <v>190</v>
      </c>
      <c r="C124" s="10" t="s">
        <v>260</v>
      </c>
      <c r="D124" s="57">
        <f t="shared" si="2"/>
        <v>0</v>
      </c>
      <c r="E124" s="57">
        <v>0</v>
      </c>
      <c r="F124" s="57"/>
      <c r="G124" s="57">
        <v>0</v>
      </c>
    </row>
    <row r="125" spans="1:7" x14ac:dyDescent="0.2">
      <c r="A125" s="24">
        <v>111</v>
      </c>
      <c r="B125" s="13" t="s">
        <v>191</v>
      </c>
      <c r="C125" s="10" t="s">
        <v>385</v>
      </c>
      <c r="D125" s="57">
        <f t="shared" si="2"/>
        <v>0</v>
      </c>
      <c r="E125" s="57">
        <v>0</v>
      </c>
      <c r="F125" s="57"/>
      <c r="G125" s="57">
        <v>0</v>
      </c>
    </row>
    <row r="126" spans="1:7" x14ac:dyDescent="0.2">
      <c r="A126" s="24">
        <v>112</v>
      </c>
      <c r="B126" s="13" t="s">
        <v>192</v>
      </c>
      <c r="C126" s="10" t="s">
        <v>193</v>
      </c>
      <c r="D126" s="57">
        <f t="shared" si="2"/>
        <v>0</v>
      </c>
      <c r="E126" s="57">
        <v>0</v>
      </c>
      <c r="F126" s="57"/>
      <c r="G126" s="57">
        <v>0</v>
      </c>
    </row>
    <row r="127" spans="1:7" ht="13.5" customHeight="1" x14ac:dyDescent="0.2">
      <c r="A127" s="24">
        <v>113</v>
      </c>
      <c r="B127" s="13" t="s">
        <v>194</v>
      </c>
      <c r="C127" s="10" t="s">
        <v>394</v>
      </c>
      <c r="D127" s="57">
        <f t="shared" si="2"/>
        <v>0</v>
      </c>
      <c r="E127" s="57">
        <v>0</v>
      </c>
      <c r="F127" s="57"/>
      <c r="G127" s="57">
        <v>0</v>
      </c>
    </row>
    <row r="128" spans="1:7" x14ac:dyDescent="0.2">
      <c r="A128" s="24">
        <v>114</v>
      </c>
      <c r="B128" s="25" t="s">
        <v>195</v>
      </c>
      <c r="C128" s="10" t="s">
        <v>196</v>
      </c>
      <c r="D128" s="57">
        <f t="shared" si="2"/>
        <v>0</v>
      </c>
      <c r="E128" s="57">
        <v>0</v>
      </c>
      <c r="F128" s="57"/>
      <c r="G128" s="57">
        <v>0</v>
      </c>
    </row>
    <row r="129" spans="1:7" ht="24" x14ac:dyDescent="0.2">
      <c r="A129" s="24">
        <v>115</v>
      </c>
      <c r="B129" s="25" t="s">
        <v>197</v>
      </c>
      <c r="C129" s="53" t="s">
        <v>352</v>
      </c>
      <c r="D129" s="57">
        <f t="shared" ref="D129:D149" si="3">E129+F129+G129</f>
        <v>0</v>
      </c>
      <c r="E129" s="57">
        <v>0</v>
      </c>
      <c r="F129" s="57"/>
      <c r="G129" s="57">
        <v>0</v>
      </c>
    </row>
    <row r="130" spans="1:7" x14ac:dyDescent="0.2">
      <c r="A130" s="24">
        <v>116</v>
      </c>
      <c r="B130" s="25">
        <v>20058</v>
      </c>
      <c r="C130" s="53" t="s">
        <v>406</v>
      </c>
      <c r="D130" s="57"/>
      <c r="E130" s="57"/>
      <c r="F130" s="57"/>
      <c r="G130" s="57"/>
    </row>
    <row r="131" spans="1:7" x14ac:dyDescent="0.2">
      <c r="A131" s="24">
        <v>117</v>
      </c>
      <c r="B131" s="25" t="s">
        <v>198</v>
      </c>
      <c r="C131" s="10" t="s">
        <v>235</v>
      </c>
      <c r="D131" s="57">
        <f t="shared" si="3"/>
        <v>96401414</v>
      </c>
      <c r="E131" s="57">
        <v>0</v>
      </c>
      <c r="F131" s="57"/>
      <c r="G131" s="57">
        <v>96401414</v>
      </c>
    </row>
    <row r="132" spans="1:7" ht="10.5" customHeight="1" x14ac:dyDescent="0.2">
      <c r="A132" s="24">
        <v>118</v>
      </c>
      <c r="B132" s="25" t="s">
        <v>199</v>
      </c>
      <c r="C132" s="10" t="s">
        <v>200</v>
      </c>
      <c r="D132" s="57">
        <f t="shared" si="3"/>
        <v>15899826</v>
      </c>
      <c r="E132" s="57">
        <v>11164500</v>
      </c>
      <c r="F132" s="57"/>
      <c r="G132" s="57">
        <v>4735326</v>
      </c>
    </row>
    <row r="133" spans="1:7" x14ac:dyDescent="0.2">
      <c r="A133" s="24">
        <v>119</v>
      </c>
      <c r="B133" s="25" t="s">
        <v>201</v>
      </c>
      <c r="C133" s="10" t="s">
        <v>42</v>
      </c>
      <c r="D133" s="57">
        <f t="shared" si="3"/>
        <v>34663230</v>
      </c>
      <c r="E133" s="57">
        <v>4044000</v>
      </c>
      <c r="F133" s="57"/>
      <c r="G133" s="57">
        <v>30619230</v>
      </c>
    </row>
    <row r="134" spans="1:7" x14ac:dyDescent="0.2">
      <c r="A134" s="24">
        <v>120</v>
      </c>
      <c r="B134" s="11" t="s">
        <v>202</v>
      </c>
      <c r="C134" s="10" t="s">
        <v>48</v>
      </c>
      <c r="D134" s="57">
        <f t="shared" si="3"/>
        <v>75157036</v>
      </c>
      <c r="E134" s="57">
        <v>12340405</v>
      </c>
      <c r="F134" s="57">
        <v>15444933</v>
      </c>
      <c r="G134" s="57">
        <v>47371698</v>
      </c>
    </row>
    <row r="135" spans="1:7" x14ac:dyDescent="0.2">
      <c r="A135" s="24">
        <v>121</v>
      </c>
      <c r="B135" s="11" t="s">
        <v>203</v>
      </c>
      <c r="C135" s="10" t="s">
        <v>237</v>
      </c>
      <c r="D135" s="57">
        <f t="shared" si="3"/>
        <v>0</v>
      </c>
      <c r="E135" s="57">
        <v>0</v>
      </c>
      <c r="F135" s="57"/>
      <c r="G135" s="57">
        <v>0</v>
      </c>
    </row>
    <row r="136" spans="1:7" x14ac:dyDescent="0.2">
      <c r="A136" s="24">
        <v>122</v>
      </c>
      <c r="B136" s="11" t="s">
        <v>204</v>
      </c>
      <c r="C136" s="10" t="s">
        <v>50</v>
      </c>
      <c r="D136" s="57">
        <f t="shared" si="3"/>
        <v>0</v>
      </c>
      <c r="E136" s="57">
        <v>0</v>
      </c>
      <c r="F136" s="57"/>
      <c r="G136" s="57">
        <v>0</v>
      </c>
    </row>
    <row r="137" spans="1:7" x14ac:dyDescent="0.2">
      <c r="A137" s="24">
        <v>123</v>
      </c>
      <c r="B137" s="25" t="s">
        <v>205</v>
      </c>
      <c r="C137" s="10" t="s">
        <v>49</v>
      </c>
      <c r="D137" s="57">
        <f t="shared" si="3"/>
        <v>0</v>
      </c>
      <c r="E137" s="57">
        <v>0</v>
      </c>
      <c r="F137" s="57"/>
      <c r="G137" s="57">
        <v>0</v>
      </c>
    </row>
    <row r="138" spans="1:7" x14ac:dyDescent="0.2">
      <c r="A138" s="24">
        <v>124</v>
      </c>
      <c r="B138" s="25" t="s">
        <v>206</v>
      </c>
      <c r="C138" s="10" t="s">
        <v>207</v>
      </c>
      <c r="D138" s="57">
        <f t="shared" si="3"/>
        <v>162405457</v>
      </c>
      <c r="E138" s="57">
        <v>90316182</v>
      </c>
      <c r="F138" s="57">
        <v>72089275</v>
      </c>
      <c r="G138" s="57">
        <v>0</v>
      </c>
    </row>
    <row r="139" spans="1:7" x14ac:dyDescent="0.2">
      <c r="A139" s="24">
        <v>125</v>
      </c>
      <c r="B139" s="25" t="s">
        <v>208</v>
      </c>
      <c r="C139" s="10" t="s">
        <v>43</v>
      </c>
      <c r="D139" s="57">
        <f t="shared" si="3"/>
        <v>220766222</v>
      </c>
      <c r="E139" s="57">
        <v>23327521</v>
      </c>
      <c r="F139" s="57">
        <v>44441868</v>
      </c>
      <c r="G139" s="57">
        <v>152996833</v>
      </c>
    </row>
    <row r="140" spans="1:7" x14ac:dyDescent="0.2">
      <c r="A140" s="24">
        <v>126</v>
      </c>
      <c r="B140" s="11" t="s">
        <v>209</v>
      </c>
      <c r="C140" s="10" t="s">
        <v>236</v>
      </c>
      <c r="D140" s="57">
        <f t="shared" si="3"/>
        <v>92972711</v>
      </c>
      <c r="E140" s="57">
        <v>5353652</v>
      </c>
      <c r="F140" s="57"/>
      <c r="G140" s="57">
        <v>87619059</v>
      </c>
    </row>
    <row r="141" spans="1:7" x14ac:dyDescent="0.2">
      <c r="A141" s="24">
        <v>127</v>
      </c>
      <c r="B141" s="13" t="s">
        <v>210</v>
      </c>
      <c r="C141" s="10" t="s">
        <v>211</v>
      </c>
      <c r="D141" s="57">
        <f t="shared" si="3"/>
        <v>66132687</v>
      </c>
      <c r="E141" s="57">
        <v>1863237</v>
      </c>
      <c r="F141" s="57">
        <v>11038020</v>
      </c>
      <c r="G141" s="57">
        <v>53231430</v>
      </c>
    </row>
    <row r="142" spans="1:7" x14ac:dyDescent="0.2">
      <c r="A142" s="24">
        <v>128</v>
      </c>
      <c r="B142" s="25" t="s">
        <v>212</v>
      </c>
      <c r="C142" s="10" t="s">
        <v>213</v>
      </c>
      <c r="D142" s="57">
        <f t="shared" si="3"/>
        <v>0</v>
      </c>
      <c r="E142" s="57">
        <v>0</v>
      </c>
      <c r="F142" s="57"/>
      <c r="G142" s="57">
        <v>0</v>
      </c>
    </row>
    <row r="143" spans="1:7" x14ac:dyDescent="0.2">
      <c r="A143" s="24">
        <v>129</v>
      </c>
      <c r="B143" s="11" t="s">
        <v>214</v>
      </c>
      <c r="C143" s="10" t="s">
        <v>215</v>
      </c>
      <c r="D143" s="57">
        <f t="shared" si="3"/>
        <v>0</v>
      </c>
      <c r="E143" s="57">
        <v>0</v>
      </c>
      <c r="F143" s="57"/>
      <c r="G143" s="57">
        <v>0</v>
      </c>
    </row>
    <row r="144" spans="1:7" ht="12.75" x14ac:dyDescent="0.2">
      <c r="A144" s="24">
        <v>130</v>
      </c>
      <c r="B144" s="19" t="s">
        <v>216</v>
      </c>
      <c r="C144" s="12" t="s">
        <v>217</v>
      </c>
      <c r="D144" s="57">
        <f t="shared" si="3"/>
        <v>0</v>
      </c>
      <c r="E144" s="57">
        <v>0</v>
      </c>
      <c r="F144" s="57"/>
      <c r="G144" s="57">
        <v>0</v>
      </c>
    </row>
    <row r="145" spans="1:19" ht="12.75" x14ac:dyDescent="0.2">
      <c r="A145" s="24">
        <v>131</v>
      </c>
      <c r="B145" s="35" t="s">
        <v>261</v>
      </c>
      <c r="C145" s="36" t="s">
        <v>262</v>
      </c>
      <c r="D145" s="57">
        <f t="shared" si="3"/>
        <v>0</v>
      </c>
      <c r="E145" s="57">
        <v>0</v>
      </c>
      <c r="F145" s="57"/>
      <c r="G145" s="57">
        <v>0</v>
      </c>
    </row>
    <row r="146" spans="1:19" ht="12.75" x14ac:dyDescent="0.2">
      <c r="A146" s="24">
        <v>132</v>
      </c>
      <c r="B146" s="37" t="s">
        <v>263</v>
      </c>
      <c r="C146" s="38" t="s">
        <v>264</v>
      </c>
      <c r="D146" s="57">
        <f t="shared" si="3"/>
        <v>0</v>
      </c>
      <c r="E146" s="57">
        <v>0</v>
      </c>
      <c r="F146" s="57"/>
      <c r="G146" s="57">
        <v>0</v>
      </c>
    </row>
    <row r="147" spans="1:19" ht="12.75" x14ac:dyDescent="0.2">
      <c r="A147" s="24">
        <v>133</v>
      </c>
      <c r="B147" s="94" t="s">
        <v>265</v>
      </c>
      <c r="C147" s="95" t="s">
        <v>266</v>
      </c>
      <c r="D147" s="57">
        <f t="shared" si="3"/>
        <v>0</v>
      </c>
      <c r="E147" s="57">
        <v>0</v>
      </c>
      <c r="F147" s="57"/>
      <c r="G147" s="57">
        <v>0</v>
      </c>
    </row>
    <row r="148" spans="1:19" x14ac:dyDescent="0.2">
      <c r="A148" s="24">
        <v>134</v>
      </c>
      <c r="B148" s="24" t="s">
        <v>271</v>
      </c>
      <c r="C148" s="41" t="s">
        <v>272</v>
      </c>
      <c r="D148" s="57">
        <f t="shared" si="3"/>
        <v>31152939</v>
      </c>
      <c r="E148" s="57">
        <v>0</v>
      </c>
      <c r="F148" s="57"/>
      <c r="G148" s="57">
        <v>31152939</v>
      </c>
    </row>
    <row r="149" spans="1:19" s="74" customFormat="1" x14ac:dyDescent="0.2">
      <c r="A149" s="24">
        <v>135</v>
      </c>
      <c r="B149" s="88" t="s">
        <v>362</v>
      </c>
      <c r="C149" s="41" t="s">
        <v>361</v>
      </c>
      <c r="D149" s="57">
        <f t="shared" si="3"/>
        <v>0</v>
      </c>
      <c r="E149" s="57">
        <v>0</v>
      </c>
      <c r="F149" s="69"/>
      <c r="G149" s="69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s="74" customFormat="1" x14ac:dyDescent="0.2">
      <c r="A150" s="24">
        <v>136</v>
      </c>
      <c r="B150" s="88" t="s">
        <v>389</v>
      </c>
      <c r="C150" s="41" t="s">
        <v>383</v>
      </c>
      <c r="D150" s="57">
        <f t="shared" ref="D150" si="4">E150+F150+G150</f>
        <v>0</v>
      </c>
      <c r="E150" s="57">
        <v>0</v>
      </c>
      <c r="F150" s="69"/>
      <c r="G150" s="69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x14ac:dyDescent="0.2">
      <c r="A151" s="24">
        <v>136</v>
      </c>
      <c r="B151" s="170">
        <v>20058</v>
      </c>
      <c r="C151" s="53" t="s">
        <v>406</v>
      </c>
      <c r="D151" s="57"/>
      <c r="E151" s="57"/>
      <c r="F151" s="57"/>
      <c r="G151" s="57"/>
    </row>
  </sheetData>
  <mergeCells count="14">
    <mergeCell ref="A2:G2"/>
    <mergeCell ref="A4:A7"/>
    <mergeCell ref="B4:B7"/>
    <mergeCell ref="C4:C7"/>
    <mergeCell ref="A11:C11"/>
    <mergeCell ref="A90:A93"/>
    <mergeCell ref="B90:B93"/>
    <mergeCell ref="D4:G4"/>
    <mergeCell ref="E5:G5"/>
    <mergeCell ref="D5:D7"/>
    <mergeCell ref="E6:E7"/>
    <mergeCell ref="F6:F7"/>
    <mergeCell ref="G6:G7"/>
    <mergeCell ref="A8:C8"/>
  </mergeCells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154"/>
  <sheetViews>
    <sheetView zoomScale="90" zoomScaleNormal="90" workbookViewId="0">
      <pane xSplit="3" ySplit="8" topLeftCell="D51" activePane="bottomRight" state="frozen"/>
      <selection pane="topRight" activeCell="D1" sqref="D1"/>
      <selection pane="bottomLeft" activeCell="A9" sqref="A9"/>
      <selection pane="bottomRight" activeCell="C68" sqref="C6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4.7109375" style="4" customWidth="1"/>
    <col min="8" max="8" width="12.85546875" style="4" customWidth="1"/>
    <col min="9" max="9" width="13.28515625" style="4" customWidth="1"/>
    <col min="10" max="10" width="13" style="4" customWidth="1"/>
    <col min="11" max="11" width="13.7109375" style="4" customWidth="1"/>
    <col min="12" max="12" width="11.140625" style="4" customWidth="1"/>
    <col min="13" max="13" width="12.28515625" style="4" customWidth="1"/>
    <col min="14" max="14" width="13.5703125" style="8" hidden="1" customWidth="1"/>
    <col min="15" max="16" width="12.28515625" style="8" customWidth="1"/>
    <col min="17" max="17" width="12.28515625" style="4" customWidth="1"/>
    <col min="18" max="18" width="15.42578125" style="8" customWidth="1"/>
    <col min="19" max="19" width="6.5703125" style="111" customWidth="1"/>
    <col min="20" max="16384" width="9.140625" style="8"/>
  </cols>
  <sheetData>
    <row r="2" spans="1:19" ht="15.75" x14ac:dyDescent="0.2">
      <c r="A2" s="188" t="s">
        <v>365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x14ac:dyDescent="0.2">
      <c r="C3" s="9"/>
      <c r="R3" s="8" t="s">
        <v>291</v>
      </c>
    </row>
    <row r="4" spans="1:19" s="2" customFormat="1" ht="15.75" customHeight="1" x14ac:dyDescent="0.2">
      <c r="A4" s="189" t="s">
        <v>46</v>
      </c>
      <c r="B4" s="189" t="s">
        <v>58</v>
      </c>
      <c r="C4" s="190" t="s">
        <v>47</v>
      </c>
      <c r="D4" s="198" t="s">
        <v>276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58"/>
    </row>
    <row r="5" spans="1:19" ht="15" customHeight="1" x14ac:dyDescent="0.2">
      <c r="A5" s="189"/>
      <c r="B5" s="189"/>
      <c r="C5" s="190"/>
      <c r="D5" s="198" t="s">
        <v>277</v>
      </c>
      <c r="E5" s="198" t="s">
        <v>278</v>
      </c>
      <c r="F5" s="198" t="s">
        <v>279</v>
      </c>
      <c r="G5" s="198"/>
      <c r="H5" s="198"/>
      <c r="I5" s="198"/>
      <c r="J5" s="198"/>
      <c r="K5" s="198"/>
      <c r="L5" s="198"/>
      <c r="M5" s="198"/>
      <c r="N5" s="198"/>
      <c r="O5" s="198" t="s">
        <v>284</v>
      </c>
      <c r="P5" s="198" t="s">
        <v>285</v>
      </c>
      <c r="Q5" s="198" t="s">
        <v>325</v>
      </c>
      <c r="R5" s="198" t="s">
        <v>396</v>
      </c>
      <c r="S5" s="158"/>
    </row>
    <row r="6" spans="1:19" ht="14.25" customHeight="1" x14ac:dyDescent="0.2">
      <c r="A6" s="189"/>
      <c r="B6" s="189"/>
      <c r="C6" s="190"/>
      <c r="D6" s="198"/>
      <c r="E6" s="198"/>
      <c r="F6" s="198" t="s">
        <v>274</v>
      </c>
      <c r="G6" s="198" t="s">
        <v>287</v>
      </c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58"/>
    </row>
    <row r="7" spans="1:19" ht="47.25" customHeight="1" x14ac:dyDescent="0.2">
      <c r="A7" s="189"/>
      <c r="B7" s="189"/>
      <c r="C7" s="190"/>
      <c r="D7" s="198"/>
      <c r="E7" s="198"/>
      <c r="F7" s="198"/>
      <c r="G7" s="160" t="s">
        <v>280</v>
      </c>
      <c r="H7" s="160" t="s">
        <v>344</v>
      </c>
      <c r="I7" s="160" t="s">
        <v>281</v>
      </c>
      <c r="J7" s="160" t="s">
        <v>282</v>
      </c>
      <c r="K7" s="160" t="s">
        <v>283</v>
      </c>
      <c r="L7" s="160" t="s">
        <v>288</v>
      </c>
      <c r="M7" s="160" t="s">
        <v>289</v>
      </c>
      <c r="N7" s="160" t="s">
        <v>290</v>
      </c>
      <c r="O7" s="198"/>
      <c r="P7" s="198"/>
      <c r="Q7" s="198"/>
      <c r="R7" s="198"/>
      <c r="S7" s="158"/>
    </row>
    <row r="8" spans="1:19" s="2" customFormat="1" x14ac:dyDescent="0.2">
      <c r="A8" s="172" t="s">
        <v>234</v>
      </c>
      <c r="B8" s="172"/>
      <c r="C8" s="172"/>
      <c r="D8" s="83">
        <f>D11+D10+D9</f>
        <v>31692633348</v>
      </c>
      <c r="E8" s="83">
        <f t="shared" ref="E8:R8" si="0">E11+E10+E9</f>
        <v>8125312031</v>
      </c>
      <c r="F8" s="83">
        <f t="shared" si="0"/>
        <v>28594241114.66</v>
      </c>
      <c r="G8" s="83">
        <f t="shared" si="0"/>
        <v>10295675012</v>
      </c>
      <c r="H8" s="83">
        <f t="shared" si="0"/>
        <v>2520250519</v>
      </c>
      <c r="I8" s="83">
        <f t="shared" si="0"/>
        <v>1711400814</v>
      </c>
      <c r="J8" s="83">
        <f t="shared" si="0"/>
        <v>8998930335.6599998</v>
      </c>
      <c r="K8" s="83">
        <f t="shared" si="0"/>
        <v>1718594746</v>
      </c>
      <c r="L8" s="83">
        <f t="shared" si="0"/>
        <v>693988564</v>
      </c>
      <c r="M8" s="83">
        <f t="shared" si="0"/>
        <v>2655401124</v>
      </c>
      <c r="N8" s="83">
        <f t="shared" si="0"/>
        <v>0</v>
      </c>
      <c r="O8" s="83">
        <f t="shared" si="0"/>
        <v>4579873137</v>
      </c>
      <c r="P8" s="83">
        <f t="shared" si="0"/>
        <v>1511105378</v>
      </c>
      <c r="Q8" s="83">
        <f t="shared" si="0"/>
        <v>1719024412.6700001</v>
      </c>
      <c r="R8" s="83">
        <f t="shared" si="0"/>
        <v>76222189421.330002</v>
      </c>
      <c r="S8" s="161"/>
    </row>
    <row r="9" spans="1:19" s="3" customFormat="1" ht="11.25" customHeight="1" x14ac:dyDescent="0.2">
      <c r="A9" s="5"/>
      <c r="B9" s="5"/>
      <c r="C9" s="260" t="s">
        <v>56</v>
      </c>
      <c r="D9" s="57">
        <f>КС!D9</f>
        <v>4845621818</v>
      </c>
      <c r="E9" s="57">
        <f>'ДС(пр.03-24)'!D9</f>
        <v>1039757446</v>
      </c>
      <c r="F9" s="57">
        <f>G9+H9+I9+J9+K9+L9+M9+N9</f>
        <v>408247449</v>
      </c>
      <c r="G9" s="57">
        <f>'АПУ профилактика'!D10</f>
        <v>194703852</v>
      </c>
      <c r="H9" s="57">
        <f>ДН!D10</f>
        <v>0</v>
      </c>
      <c r="I9" s="57">
        <f>'АПУ неотл.пом.'!D9</f>
        <v>32662638</v>
      </c>
      <c r="J9" s="57">
        <f>'АПУ обращения '!D9</f>
        <v>160668947</v>
      </c>
      <c r="K9" s="57">
        <f>'ОДИ ПГГ'!D9</f>
        <v>8706155</v>
      </c>
      <c r="L9" s="57">
        <f>'ОДИ МЗ РБ '!D9</f>
        <v>0</v>
      </c>
      <c r="M9" s="57">
        <f>'ФАП(03-24) '!D9</f>
        <v>11505857</v>
      </c>
      <c r="N9" s="55"/>
      <c r="O9" s="57">
        <f>' СМП '!D9</f>
        <v>85663000</v>
      </c>
      <c r="P9" s="57">
        <f>'Гемодиализ (пр.03-24) '!D9</f>
        <v>119380494</v>
      </c>
      <c r="Q9" s="57">
        <f>'Мед.реаб.(АПУ,ДС,КС) '!D9</f>
        <v>508812.67</v>
      </c>
      <c r="R9" s="57">
        <f>D9+E9+F9+O9+P9+Q9</f>
        <v>6499179019.6700001</v>
      </c>
      <c r="S9" s="159"/>
    </row>
    <row r="10" spans="1:19" s="3" customFormat="1" ht="23.25" customHeight="1" x14ac:dyDescent="0.2">
      <c r="A10" s="5"/>
      <c r="B10" s="5"/>
      <c r="C10" s="260" t="s">
        <v>299</v>
      </c>
      <c r="D10" s="57">
        <f>КС!D10</f>
        <v>0</v>
      </c>
      <c r="E10" s="57">
        <f>'ДС(пр.03-24)'!D10</f>
        <v>0</v>
      </c>
      <c r="F10" s="57">
        <f t="shared" ref="F10:F69" si="1">G10+H10+I10+J10+K10+L10+M10+N10</f>
        <v>51680200</v>
      </c>
      <c r="G10" s="57">
        <f>'АПУ профилактика'!D11</f>
        <v>10351223</v>
      </c>
      <c r="H10" s="57">
        <f>ДН!D11</f>
        <v>0</v>
      </c>
      <c r="I10" s="57">
        <f>'АПУ неотл.пом.'!D10</f>
        <v>0</v>
      </c>
      <c r="J10" s="57">
        <f>'АПУ обращения '!D10</f>
        <v>41328977</v>
      </c>
      <c r="K10" s="57">
        <f>'ОДИ ПГГ'!D10</f>
        <v>0</v>
      </c>
      <c r="L10" s="57">
        <f>'ОДИ МЗ РБ '!D10</f>
        <v>0</v>
      </c>
      <c r="M10" s="57">
        <f>'ФАП(03-24) '!D10</f>
        <v>0</v>
      </c>
      <c r="N10" s="55"/>
      <c r="O10" s="57">
        <f>' СМП '!D10</f>
        <v>0</v>
      </c>
      <c r="P10" s="57">
        <f>'Гемодиализ (пр.03-24) '!D10</f>
        <v>0</v>
      </c>
      <c r="Q10" s="57">
        <f>'Мед.реаб.(АПУ,ДС,КС) '!D10</f>
        <v>0</v>
      </c>
      <c r="R10" s="57">
        <f>D10+E10+F10+O10+P10+Q10</f>
        <v>51680200</v>
      </c>
      <c r="S10" s="159"/>
    </row>
    <row r="11" spans="1:19" s="2" customFormat="1" x14ac:dyDescent="0.2">
      <c r="A11" s="172" t="s">
        <v>233</v>
      </c>
      <c r="B11" s="172"/>
      <c r="C11" s="172"/>
      <c r="D11" s="83">
        <f>SUM(D12:D150)-D90</f>
        <v>26847011530</v>
      </c>
      <c r="E11" s="83">
        <f t="shared" ref="E11:R11" si="2">SUM(E12:E150)-E90</f>
        <v>7085554585</v>
      </c>
      <c r="F11" s="83">
        <f t="shared" si="2"/>
        <v>28134313465.66</v>
      </c>
      <c r="G11" s="83">
        <f t="shared" si="2"/>
        <v>10090619937</v>
      </c>
      <c r="H11" s="83">
        <f t="shared" si="2"/>
        <v>2520250519</v>
      </c>
      <c r="I11" s="83">
        <f t="shared" si="2"/>
        <v>1678738176</v>
      </c>
      <c r="J11" s="83">
        <f t="shared" si="2"/>
        <v>8796932411.6599998</v>
      </c>
      <c r="K11" s="83">
        <f t="shared" si="2"/>
        <v>1709888591</v>
      </c>
      <c r="L11" s="83">
        <f t="shared" si="2"/>
        <v>693988564</v>
      </c>
      <c r="M11" s="83">
        <f t="shared" si="2"/>
        <v>2643895267</v>
      </c>
      <c r="N11" s="83">
        <f t="shared" si="2"/>
        <v>0</v>
      </c>
      <c r="O11" s="83">
        <f t="shared" si="2"/>
        <v>4494210137</v>
      </c>
      <c r="P11" s="83">
        <f t="shared" si="2"/>
        <v>1391724884</v>
      </c>
      <c r="Q11" s="83">
        <f t="shared" si="2"/>
        <v>1718515600</v>
      </c>
      <c r="R11" s="83">
        <f t="shared" si="2"/>
        <v>69671330201.660004</v>
      </c>
      <c r="S11" s="161"/>
    </row>
    <row r="12" spans="1:19" s="1" customFormat="1" ht="12" customHeight="1" x14ac:dyDescent="0.2">
      <c r="A12" s="24">
        <v>1</v>
      </c>
      <c r="B12" s="11" t="s">
        <v>59</v>
      </c>
      <c r="C12" s="10" t="s">
        <v>44</v>
      </c>
      <c r="D12" s="57">
        <f>КС!D12</f>
        <v>54912432</v>
      </c>
      <c r="E12" s="57">
        <f>'ДС(пр.03-24)'!D12</f>
        <v>11757965</v>
      </c>
      <c r="F12" s="57">
        <f t="shared" si="1"/>
        <v>152788166</v>
      </c>
      <c r="G12" s="57">
        <f>'АПУ профилактика'!D13</f>
        <v>42736398</v>
      </c>
      <c r="H12" s="57">
        <f>ДН!D13</f>
        <v>15935062</v>
      </c>
      <c r="I12" s="57">
        <f>'АПУ неотл.пом.'!D12</f>
        <v>8106588</v>
      </c>
      <c r="J12" s="57">
        <f>'АПУ обращения '!D12</f>
        <v>39867416</v>
      </c>
      <c r="K12" s="57">
        <f>'ОДИ ПГГ'!D12</f>
        <v>1444898</v>
      </c>
      <c r="L12" s="57">
        <f>'ОДИ МЗ РБ '!D12</f>
        <v>0</v>
      </c>
      <c r="M12" s="57">
        <f>'ФАП(03-24) '!D12</f>
        <v>44697804</v>
      </c>
      <c r="N12" s="57"/>
      <c r="O12" s="57">
        <f>' СМП '!D12</f>
        <v>0</v>
      </c>
      <c r="P12" s="57">
        <f>'Гемодиализ (пр.03-24) '!D12</f>
        <v>0</v>
      </c>
      <c r="Q12" s="57">
        <f>'Мед.реаб.(АПУ,ДС,КС) '!D12</f>
        <v>0</v>
      </c>
      <c r="R12" s="57">
        <f t="shared" ref="R12:R42" si="3">D12+E12+F12+O12+P12+Q12</f>
        <v>219458563</v>
      </c>
      <c r="S12" s="159"/>
    </row>
    <row r="13" spans="1:19" s="1" customFormat="1" x14ac:dyDescent="0.2">
      <c r="A13" s="24">
        <v>2</v>
      </c>
      <c r="B13" s="13" t="s">
        <v>60</v>
      </c>
      <c r="C13" s="10" t="s">
        <v>218</v>
      </c>
      <c r="D13" s="57">
        <f>КС!D13</f>
        <v>42417353</v>
      </c>
      <c r="E13" s="57">
        <f>'ДС(пр.03-24)'!D13</f>
        <v>12821316</v>
      </c>
      <c r="F13" s="57">
        <f t="shared" si="1"/>
        <v>146791671</v>
      </c>
      <c r="G13" s="57">
        <f>'АПУ профилактика'!D14</f>
        <v>41381623</v>
      </c>
      <c r="H13" s="57">
        <f>ДН!D14</f>
        <v>11870264</v>
      </c>
      <c r="I13" s="57">
        <f>'АПУ неотл.пом.'!D13</f>
        <v>8120797</v>
      </c>
      <c r="J13" s="57">
        <f>'АПУ обращения '!D13</f>
        <v>38179259</v>
      </c>
      <c r="K13" s="57">
        <f>'ОДИ ПГГ'!D13</f>
        <v>1538679</v>
      </c>
      <c r="L13" s="57">
        <f>'ОДИ МЗ РБ '!D13</f>
        <v>0</v>
      </c>
      <c r="M13" s="57">
        <f>'ФАП(03-24) '!D13</f>
        <v>45701049</v>
      </c>
      <c r="N13" s="57"/>
      <c r="O13" s="57">
        <f>' СМП '!D13</f>
        <v>0</v>
      </c>
      <c r="P13" s="57">
        <f>'Гемодиализ (пр.03-24) '!D13</f>
        <v>0</v>
      </c>
      <c r="Q13" s="57">
        <f>'Мед.реаб.(АПУ,ДС,КС) '!D13</f>
        <v>0</v>
      </c>
      <c r="R13" s="57">
        <f t="shared" si="3"/>
        <v>202030340</v>
      </c>
      <c r="S13" s="159"/>
    </row>
    <row r="14" spans="1:19" s="21" customFormat="1" x14ac:dyDescent="0.2">
      <c r="A14" s="24">
        <v>3</v>
      </c>
      <c r="B14" s="26" t="s">
        <v>61</v>
      </c>
      <c r="C14" s="20" t="s">
        <v>5</v>
      </c>
      <c r="D14" s="57">
        <f>КС!D14</f>
        <v>253625979</v>
      </c>
      <c r="E14" s="57">
        <f>'ДС(пр.03-24)'!D14</f>
        <v>38729415</v>
      </c>
      <c r="F14" s="57">
        <f t="shared" si="1"/>
        <v>380473351.07999998</v>
      </c>
      <c r="G14" s="57">
        <f>'АПУ профилактика'!D15</f>
        <v>143417566</v>
      </c>
      <c r="H14" s="57">
        <f>ДН!D15</f>
        <v>37362331</v>
      </c>
      <c r="I14" s="57">
        <f>'АПУ неотл.пом.'!D14</f>
        <v>23327168</v>
      </c>
      <c r="J14" s="57">
        <f>'АПУ обращения '!D14</f>
        <v>127513194.08</v>
      </c>
      <c r="K14" s="57">
        <f>'ОДИ ПГГ'!D14</f>
        <v>15366169</v>
      </c>
      <c r="L14" s="57">
        <f>'ОДИ МЗ РБ '!D14</f>
        <v>1103250</v>
      </c>
      <c r="M14" s="57">
        <f>'ФАП(03-24) '!D14</f>
        <v>32383673</v>
      </c>
      <c r="N14" s="60"/>
      <c r="O14" s="57">
        <f>' СМП '!D14</f>
        <v>169125374</v>
      </c>
      <c r="P14" s="57">
        <f>'Гемодиализ (пр.03-24) '!D14</f>
        <v>0</v>
      </c>
      <c r="Q14" s="57">
        <f>'Мед.реаб.(АПУ,ДС,КС) '!D14</f>
        <v>12741379</v>
      </c>
      <c r="R14" s="57">
        <f t="shared" si="3"/>
        <v>854695498.07999992</v>
      </c>
      <c r="S14" s="159"/>
    </row>
    <row r="15" spans="1:19" s="1" customFormat="1" ht="14.25" customHeight="1" x14ac:dyDescent="0.2">
      <c r="A15" s="24">
        <v>4</v>
      </c>
      <c r="B15" s="11" t="s">
        <v>62</v>
      </c>
      <c r="C15" s="10" t="s">
        <v>219</v>
      </c>
      <c r="D15" s="57">
        <f>КС!D15</f>
        <v>46818760</v>
      </c>
      <c r="E15" s="57">
        <f>'ДС(пр.03-24)'!D15</f>
        <v>13020050</v>
      </c>
      <c r="F15" s="57">
        <f t="shared" si="1"/>
        <v>165881748</v>
      </c>
      <c r="G15" s="57">
        <f>'АПУ профилактика'!D16</f>
        <v>43612428</v>
      </c>
      <c r="H15" s="57">
        <f>ДН!D16</f>
        <v>14138988</v>
      </c>
      <c r="I15" s="57">
        <f>'АПУ неотл.пом.'!D15</f>
        <v>8640433</v>
      </c>
      <c r="J15" s="57">
        <f>'АПУ обращения '!D15</f>
        <v>42637118</v>
      </c>
      <c r="K15" s="57">
        <f>'ОДИ ПГГ'!D15</f>
        <v>1234635</v>
      </c>
      <c r="L15" s="57">
        <f>'ОДИ МЗ РБ '!D15</f>
        <v>0</v>
      </c>
      <c r="M15" s="57">
        <f>'ФАП(03-24) '!D15</f>
        <v>55618146</v>
      </c>
      <c r="N15" s="57"/>
      <c r="O15" s="57">
        <f>' СМП '!D15</f>
        <v>0</v>
      </c>
      <c r="P15" s="57">
        <f>'Гемодиализ (пр.03-24) '!D15</f>
        <v>0</v>
      </c>
      <c r="Q15" s="57">
        <f>'Мед.реаб.(АПУ,ДС,КС) '!D15</f>
        <v>0</v>
      </c>
      <c r="R15" s="57">
        <f t="shared" si="3"/>
        <v>225720558</v>
      </c>
      <c r="S15" s="159"/>
    </row>
    <row r="16" spans="1:19" s="1" customFormat="1" x14ac:dyDescent="0.2">
      <c r="A16" s="24">
        <v>5</v>
      </c>
      <c r="B16" s="11" t="s">
        <v>63</v>
      </c>
      <c r="C16" s="10" t="s">
        <v>8</v>
      </c>
      <c r="D16" s="57">
        <f>КС!D16</f>
        <v>56447581</v>
      </c>
      <c r="E16" s="57">
        <f>'ДС(пр.03-24)'!D16</f>
        <v>14762470</v>
      </c>
      <c r="F16" s="57">
        <f t="shared" si="1"/>
        <v>166710989</v>
      </c>
      <c r="G16" s="57">
        <f>'АПУ профилактика'!D17</f>
        <v>52915974</v>
      </c>
      <c r="H16" s="57">
        <f>ДН!D17</f>
        <v>13948534</v>
      </c>
      <c r="I16" s="57">
        <f>'АПУ неотл.пом.'!D16</f>
        <v>9746946</v>
      </c>
      <c r="J16" s="57">
        <f>'АПУ обращения '!D16</f>
        <v>43271129</v>
      </c>
      <c r="K16" s="57">
        <f>'ОДИ ПГГ'!D16</f>
        <v>1829703</v>
      </c>
      <c r="L16" s="57">
        <f>'ОДИ МЗ РБ '!D16</f>
        <v>0</v>
      </c>
      <c r="M16" s="57">
        <f>'ФАП(03-24) '!D16</f>
        <v>44998703</v>
      </c>
      <c r="N16" s="57"/>
      <c r="O16" s="57">
        <f>' СМП '!D16</f>
        <v>0</v>
      </c>
      <c r="P16" s="57">
        <f>'Гемодиализ (пр.03-24) '!D16</f>
        <v>0</v>
      </c>
      <c r="Q16" s="57">
        <f>'Мед.реаб.(АПУ,ДС,КС) '!D16</f>
        <v>0</v>
      </c>
      <c r="R16" s="57">
        <f t="shared" si="3"/>
        <v>237921040</v>
      </c>
      <c r="S16" s="159"/>
    </row>
    <row r="17" spans="1:19" s="21" customFormat="1" x14ac:dyDescent="0.2">
      <c r="A17" s="24">
        <v>6</v>
      </c>
      <c r="B17" s="26" t="s">
        <v>64</v>
      </c>
      <c r="C17" s="20" t="s">
        <v>65</v>
      </c>
      <c r="D17" s="57">
        <f>КС!D17</f>
        <v>631275908</v>
      </c>
      <c r="E17" s="57">
        <f>'ДС(пр.03-24)'!D17</f>
        <v>92028316</v>
      </c>
      <c r="F17" s="57">
        <f t="shared" si="1"/>
        <v>945055066.60000002</v>
      </c>
      <c r="G17" s="57">
        <f>'АПУ профилактика'!D18</f>
        <v>371331347</v>
      </c>
      <c r="H17" s="57">
        <f>ДН!D18</f>
        <v>97768680</v>
      </c>
      <c r="I17" s="57">
        <f>'АПУ неотл.пом.'!D17</f>
        <v>67496755</v>
      </c>
      <c r="J17" s="57">
        <f>'АПУ обращения '!D17</f>
        <v>315583846.60000002</v>
      </c>
      <c r="K17" s="57">
        <f>'ОДИ ПГГ'!D17</f>
        <v>72650029</v>
      </c>
      <c r="L17" s="57">
        <f>'ОДИ МЗ РБ '!D17</f>
        <v>15585216</v>
      </c>
      <c r="M17" s="57">
        <f>'ФАП(03-24) '!D17</f>
        <v>4639193</v>
      </c>
      <c r="N17" s="60"/>
      <c r="O17" s="57">
        <f>' СМП '!D17</f>
        <v>357553682</v>
      </c>
      <c r="P17" s="57">
        <f>'Гемодиализ (пр.03-24) '!D17</f>
        <v>567405</v>
      </c>
      <c r="Q17" s="57">
        <f>'Мед.реаб.(АПУ,ДС,КС) '!D17</f>
        <v>36007828</v>
      </c>
      <c r="R17" s="57">
        <f t="shared" si="3"/>
        <v>2062488205.5999999</v>
      </c>
      <c r="S17" s="159"/>
    </row>
    <row r="18" spans="1:19" s="1" customFormat="1" x14ac:dyDescent="0.2">
      <c r="A18" s="24">
        <v>7</v>
      </c>
      <c r="B18" s="11" t="s">
        <v>66</v>
      </c>
      <c r="C18" s="10" t="s">
        <v>220</v>
      </c>
      <c r="D18" s="57">
        <f>КС!D18</f>
        <v>200193585</v>
      </c>
      <c r="E18" s="57">
        <f>'ДС(пр.03-24)'!D18</f>
        <v>34871108</v>
      </c>
      <c r="F18" s="57">
        <f t="shared" si="1"/>
        <v>379011661.27999997</v>
      </c>
      <c r="G18" s="57">
        <f>'АПУ профилактика'!D19</f>
        <v>137251722</v>
      </c>
      <c r="H18" s="57">
        <f>ДН!D19</f>
        <v>38645221</v>
      </c>
      <c r="I18" s="57">
        <f>'АПУ неотл.пом.'!D18</f>
        <v>24313802</v>
      </c>
      <c r="J18" s="57">
        <f>'АПУ обращения '!D18</f>
        <v>117305571.28</v>
      </c>
      <c r="K18" s="57">
        <f>'ОДИ ПГГ'!D18</f>
        <v>13453951</v>
      </c>
      <c r="L18" s="57">
        <f>'ОДИ МЗ РБ '!D18</f>
        <v>5352630</v>
      </c>
      <c r="M18" s="57">
        <f>'ФАП(03-24) '!D18</f>
        <v>42688764</v>
      </c>
      <c r="N18" s="57"/>
      <c r="O18" s="57">
        <f>' СМП '!D18</f>
        <v>0</v>
      </c>
      <c r="P18" s="57">
        <f>'Гемодиализ (пр.03-24) '!D18</f>
        <v>0</v>
      </c>
      <c r="Q18" s="57">
        <f>'Мед.реаб.(АПУ,ДС,КС) '!D18</f>
        <v>19445156</v>
      </c>
      <c r="R18" s="57">
        <f t="shared" si="3"/>
        <v>633521510.27999997</v>
      </c>
      <c r="S18" s="159"/>
    </row>
    <row r="19" spans="1:19" s="1" customFormat="1" x14ac:dyDescent="0.2">
      <c r="A19" s="24">
        <v>8</v>
      </c>
      <c r="B19" s="25" t="s">
        <v>67</v>
      </c>
      <c r="C19" s="10" t="s">
        <v>17</v>
      </c>
      <c r="D19" s="57">
        <f>КС!D19</f>
        <v>41033168</v>
      </c>
      <c r="E19" s="57">
        <f>'ДС(пр.03-24)'!D19</f>
        <v>15435614</v>
      </c>
      <c r="F19" s="57">
        <f t="shared" si="1"/>
        <v>163379043</v>
      </c>
      <c r="G19" s="57">
        <f>'АПУ профилактика'!D20</f>
        <v>52153007</v>
      </c>
      <c r="H19" s="57">
        <f>ДН!D20</f>
        <v>14081652</v>
      </c>
      <c r="I19" s="57">
        <f>'АПУ неотл.пом.'!D19</f>
        <v>10107399</v>
      </c>
      <c r="J19" s="57">
        <f>'АПУ обращения '!D19</f>
        <v>48251847</v>
      </c>
      <c r="K19" s="57">
        <f>'ОДИ ПГГ'!D19</f>
        <v>1175507</v>
      </c>
      <c r="L19" s="57">
        <f>'ОДИ МЗ РБ '!D19</f>
        <v>0</v>
      </c>
      <c r="M19" s="57">
        <f>'ФАП(03-24) '!D19</f>
        <v>37609631</v>
      </c>
      <c r="N19" s="57"/>
      <c r="O19" s="57">
        <f>' СМП '!D19</f>
        <v>0</v>
      </c>
      <c r="P19" s="57">
        <f>'Гемодиализ (пр.03-24) '!D19</f>
        <v>0</v>
      </c>
      <c r="Q19" s="57">
        <f>'Мед.реаб.(АПУ,ДС,КС) '!D19</f>
        <v>0</v>
      </c>
      <c r="R19" s="57">
        <f t="shared" si="3"/>
        <v>219847825</v>
      </c>
      <c r="S19" s="159"/>
    </row>
    <row r="20" spans="1:19" s="1" customFormat="1" x14ac:dyDescent="0.2">
      <c r="A20" s="24">
        <v>9</v>
      </c>
      <c r="B20" s="25" t="s">
        <v>68</v>
      </c>
      <c r="C20" s="10" t="s">
        <v>6</v>
      </c>
      <c r="D20" s="57">
        <f>КС!D20</f>
        <v>65073213</v>
      </c>
      <c r="E20" s="57">
        <f>'ДС(пр.03-24)'!D20</f>
        <v>13465347</v>
      </c>
      <c r="F20" s="57">
        <f t="shared" si="1"/>
        <v>179263933</v>
      </c>
      <c r="G20" s="57">
        <f>'АПУ профилактика'!D21</f>
        <v>45680274</v>
      </c>
      <c r="H20" s="57">
        <f>ДН!D21</f>
        <v>15220791</v>
      </c>
      <c r="I20" s="57">
        <f>'АПУ неотл.пом.'!D20</f>
        <v>8740053</v>
      </c>
      <c r="J20" s="57">
        <f>'АПУ обращения '!D20</f>
        <v>44277083</v>
      </c>
      <c r="K20" s="57">
        <f>'ОДИ ПГГ'!D20</f>
        <v>1568450</v>
      </c>
      <c r="L20" s="57">
        <f>'ОДИ МЗ РБ '!D20</f>
        <v>0</v>
      </c>
      <c r="M20" s="57">
        <f>'ФАП(03-24) '!D20</f>
        <v>63777282</v>
      </c>
      <c r="N20" s="57"/>
      <c r="O20" s="57">
        <f>' СМП '!D20</f>
        <v>0</v>
      </c>
      <c r="P20" s="57">
        <f>'Гемодиализ (пр.03-24) '!D20</f>
        <v>0</v>
      </c>
      <c r="Q20" s="57">
        <f>'Мед.реаб.(АПУ,ДС,КС) '!D20</f>
        <v>0</v>
      </c>
      <c r="R20" s="57">
        <f t="shared" si="3"/>
        <v>257802493</v>
      </c>
      <c r="S20" s="159"/>
    </row>
    <row r="21" spans="1:19" s="1" customFormat="1" x14ac:dyDescent="0.2">
      <c r="A21" s="24">
        <v>10</v>
      </c>
      <c r="B21" s="25" t="s">
        <v>69</v>
      </c>
      <c r="C21" s="10" t="s">
        <v>18</v>
      </c>
      <c r="D21" s="57">
        <f>КС!D21</f>
        <v>51052190</v>
      </c>
      <c r="E21" s="57">
        <f>'ДС(пр.03-24)'!D21</f>
        <v>17153043</v>
      </c>
      <c r="F21" s="57">
        <f t="shared" si="1"/>
        <v>187023690</v>
      </c>
      <c r="G21" s="57">
        <f>'АПУ профилактика'!D22</f>
        <v>57457120</v>
      </c>
      <c r="H21" s="57">
        <f>ДН!D22</f>
        <v>22123994</v>
      </c>
      <c r="I21" s="57">
        <f>'АПУ неотл.пом.'!D21</f>
        <v>12149554</v>
      </c>
      <c r="J21" s="57">
        <f>'АПУ обращения '!D21</f>
        <v>50562430</v>
      </c>
      <c r="K21" s="57">
        <f>'ОДИ ПГГ'!D21</f>
        <v>2141820</v>
      </c>
      <c r="L21" s="57">
        <f>'ОДИ МЗ РБ '!D21</f>
        <v>0</v>
      </c>
      <c r="M21" s="57">
        <f>'ФАП(03-24) '!D21</f>
        <v>42588772</v>
      </c>
      <c r="N21" s="57"/>
      <c r="O21" s="57">
        <f>' СМП '!D21</f>
        <v>0</v>
      </c>
      <c r="P21" s="57">
        <f>'Гемодиализ (пр.03-24) '!D21</f>
        <v>0</v>
      </c>
      <c r="Q21" s="57">
        <f>'Мед.реаб.(АПУ,ДС,КС) '!D21</f>
        <v>0</v>
      </c>
      <c r="R21" s="57">
        <f t="shared" si="3"/>
        <v>255228923</v>
      </c>
      <c r="S21" s="159"/>
    </row>
    <row r="22" spans="1:19" s="1" customFormat="1" x14ac:dyDescent="0.2">
      <c r="A22" s="24">
        <v>11</v>
      </c>
      <c r="B22" s="25" t="s">
        <v>70</v>
      </c>
      <c r="C22" s="10" t="s">
        <v>7</v>
      </c>
      <c r="D22" s="57">
        <f>КС!D22</f>
        <v>55413302</v>
      </c>
      <c r="E22" s="57">
        <f>'ДС(пр.03-24)'!D22</f>
        <v>13176584</v>
      </c>
      <c r="F22" s="57">
        <f t="shared" si="1"/>
        <v>158967940</v>
      </c>
      <c r="G22" s="57">
        <f>'АПУ профилактика'!D23</f>
        <v>46648208</v>
      </c>
      <c r="H22" s="57">
        <f>ДН!D23</f>
        <v>13835589</v>
      </c>
      <c r="I22" s="57">
        <f>'АПУ неотл.пом.'!D22</f>
        <v>9374159</v>
      </c>
      <c r="J22" s="57">
        <f>'АПУ обращения '!D22</f>
        <v>45601456</v>
      </c>
      <c r="K22" s="57">
        <f>'ОДИ ПГГ'!D22</f>
        <v>1735756</v>
      </c>
      <c r="L22" s="57">
        <f>'ОДИ МЗ РБ '!D22</f>
        <v>0</v>
      </c>
      <c r="M22" s="57">
        <f>'ФАП(03-24) '!D22</f>
        <v>41772772</v>
      </c>
      <c r="N22" s="57"/>
      <c r="O22" s="57">
        <f>' СМП '!D22</f>
        <v>0</v>
      </c>
      <c r="P22" s="57">
        <f>'Гемодиализ (пр.03-24) '!D22</f>
        <v>0</v>
      </c>
      <c r="Q22" s="57">
        <f>'Мед.реаб.(АПУ,ДС,КС) '!D22</f>
        <v>0</v>
      </c>
      <c r="R22" s="57">
        <f t="shared" si="3"/>
        <v>227557826</v>
      </c>
      <c r="S22" s="159"/>
    </row>
    <row r="23" spans="1:19" s="1" customFormat="1" x14ac:dyDescent="0.2">
      <c r="A23" s="24">
        <v>12</v>
      </c>
      <c r="B23" s="25" t="s">
        <v>71</v>
      </c>
      <c r="C23" s="10" t="s">
        <v>19</v>
      </c>
      <c r="D23" s="57">
        <f>КС!D23</f>
        <v>127479359</v>
      </c>
      <c r="E23" s="57">
        <f>'ДС(пр.03-24)'!D23</f>
        <v>27744451</v>
      </c>
      <c r="F23" s="57">
        <f t="shared" si="1"/>
        <v>286164490</v>
      </c>
      <c r="G23" s="57">
        <f>'АПУ профилактика'!D24</f>
        <v>95034889</v>
      </c>
      <c r="H23" s="57">
        <f>ДН!D24</f>
        <v>28529306</v>
      </c>
      <c r="I23" s="57">
        <f>'АПУ неотл.пом.'!D23</f>
        <v>18574892</v>
      </c>
      <c r="J23" s="57">
        <f>'АПУ обращения '!D23</f>
        <v>81144770</v>
      </c>
      <c r="K23" s="57">
        <f>'ОДИ ПГГ'!D23</f>
        <v>2411107</v>
      </c>
      <c r="L23" s="57">
        <f>'ОДИ МЗ РБ '!D23</f>
        <v>0</v>
      </c>
      <c r="M23" s="57">
        <f>'ФАП(03-24) '!D23</f>
        <v>60469526</v>
      </c>
      <c r="N23" s="57"/>
      <c r="O23" s="57">
        <f>' СМП '!D23</f>
        <v>0</v>
      </c>
      <c r="P23" s="57">
        <f>'Гемодиализ (пр.03-24) '!D23</f>
        <v>0</v>
      </c>
      <c r="Q23" s="57">
        <f>'Мед.реаб.(АПУ,ДС,КС) '!D23</f>
        <v>0</v>
      </c>
      <c r="R23" s="57">
        <f t="shared" si="3"/>
        <v>441388300</v>
      </c>
      <c r="S23" s="159"/>
    </row>
    <row r="24" spans="1:19" s="1" customFormat="1" x14ac:dyDescent="0.2">
      <c r="A24" s="24">
        <v>13</v>
      </c>
      <c r="B24" s="25" t="s">
        <v>240</v>
      </c>
      <c r="C24" s="10" t="s">
        <v>241</v>
      </c>
      <c r="D24" s="57">
        <f>КС!D24</f>
        <v>0</v>
      </c>
      <c r="E24" s="57">
        <f>'ДС(пр.03-24)'!D24</f>
        <v>0</v>
      </c>
      <c r="F24" s="57">
        <f t="shared" si="1"/>
        <v>5732609</v>
      </c>
      <c r="G24" s="57">
        <f>'АПУ профилактика'!D25</f>
        <v>0</v>
      </c>
      <c r="H24" s="57">
        <f>ДН!D25</f>
        <v>0</v>
      </c>
      <c r="I24" s="57">
        <f>'АПУ неотл.пом.'!D24</f>
        <v>0</v>
      </c>
      <c r="J24" s="57">
        <f>'АПУ обращения '!D24</f>
        <v>0</v>
      </c>
      <c r="K24" s="57">
        <f>'ОДИ ПГГ'!D24</f>
        <v>5732609</v>
      </c>
      <c r="L24" s="57">
        <f>'ОДИ МЗ РБ '!D24</f>
        <v>0</v>
      </c>
      <c r="M24" s="57">
        <f>'ФАП(03-24) '!D24</f>
        <v>0</v>
      </c>
      <c r="N24" s="57"/>
      <c r="O24" s="57">
        <f>' СМП '!D24</f>
        <v>0</v>
      </c>
      <c r="P24" s="57">
        <f>'Гемодиализ (пр.03-24) '!D24</f>
        <v>0</v>
      </c>
      <c r="Q24" s="57">
        <f>'Мед.реаб.(АПУ,ДС,КС) '!D24</f>
        <v>0</v>
      </c>
      <c r="R24" s="57">
        <f t="shared" si="3"/>
        <v>5732609</v>
      </c>
      <c r="S24" s="159"/>
    </row>
    <row r="25" spans="1:19" s="1" customFormat="1" x14ac:dyDescent="0.2">
      <c r="A25" s="24">
        <v>14</v>
      </c>
      <c r="B25" s="25" t="s">
        <v>72</v>
      </c>
      <c r="C25" s="10" t="s">
        <v>22</v>
      </c>
      <c r="D25" s="57">
        <f>КС!D25</f>
        <v>59998642</v>
      </c>
      <c r="E25" s="57">
        <f>'ДС(пр.03-24)'!D25</f>
        <v>18774112</v>
      </c>
      <c r="F25" s="57">
        <f t="shared" si="1"/>
        <v>189444518</v>
      </c>
      <c r="G25" s="57">
        <f>'АПУ профилактика'!D26</f>
        <v>64351049</v>
      </c>
      <c r="H25" s="57">
        <f>ДН!D26</f>
        <v>13929207</v>
      </c>
      <c r="I25" s="57">
        <f>'АПУ неотл.пом.'!D25</f>
        <v>11073507</v>
      </c>
      <c r="J25" s="57">
        <f>'АПУ обращения '!D25</f>
        <v>52732232</v>
      </c>
      <c r="K25" s="57">
        <f>'ОДИ ПГГ'!D25</f>
        <v>1097978</v>
      </c>
      <c r="L25" s="57">
        <f>'ОДИ МЗ РБ '!D25</f>
        <v>0</v>
      </c>
      <c r="M25" s="57">
        <f>'ФАП(03-24) '!D25</f>
        <v>46260545</v>
      </c>
      <c r="N25" s="57"/>
      <c r="O25" s="57">
        <f>' СМП '!D25</f>
        <v>0</v>
      </c>
      <c r="P25" s="57">
        <f>'Гемодиализ (пр.03-24) '!D25</f>
        <v>0</v>
      </c>
      <c r="Q25" s="57">
        <f>'Мед.реаб.(АПУ,ДС,КС) '!D25</f>
        <v>0</v>
      </c>
      <c r="R25" s="57">
        <f t="shared" si="3"/>
        <v>268217272</v>
      </c>
      <c r="S25" s="159"/>
    </row>
    <row r="26" spans="1:19" s="1" customFormat="1" x14ac:dyDescent="0.2">
      <c r="A26" s="24">
        <v>15</v>
      </c>
      <c r="B26" s="25" t="s">
        <v>73</v>
      </c>
      <c r="C26" s="10" t="s">
        <v>10</v>
      </c>
      <c r="D26" s="57">
        <f>КС!D26</f>
        <v>79577170</v>
      </c>
      <c r="E26" s="57">
        <f>'ДС(пр.03-24)'!D26</f>
        <v>24180216</v>
      </c>
      <c r="F26" s="57">
        <f t="shared" si="1"/>
        <v>283452395</v>
      </c>
      <c r="G26" s="57">
        <f>'АПУ профилактика'!D27</f>
        <v>92143243</v>
      </c>
      <c r="H26" s="57">
        <f>ДН!D27</f>
        <v>14348194</v>
      </c>
      <c r="I26" s="57">
        <f>'АПУ неотл.пом.'!D26</f>
        <v>17809226</v>
      </c>
      <c r="J26" s="57">
        <f>'АПУ обращения '!D26</f>
        <v>79076663</v>
      </c>
      <c r="K26" s="57">
        <f>'ОДИ ПГГ'!D26</f>
        <v>2746880</v>
      </c>
      <c r="L26" s="57">
        <f>'ОДИ МЗ РБ '!D26</f>
        <v>0</v>
      </c>
      <c r="M26" s="57">
        <f>'ФАП(03-24) '!D26</f>
        <v>77328189</v>
      </c>
      <c r="N26" s="57"/>
      <c r="O26" s="57">
        <f>' СМП '!D26</f>
        <v>0</v>
      </c>
      <c r="P26" s="57">
        <f>'Гемодиализ (пр.03-24) '!D26</f>
        <v>0</v>
      </c>
      <c r="Q26" s="57">
        <f>'Мед.реаб.(АПУ,ДС,КС) '!D26</f>
        <v>0</v>
      </c>
      <c r="R26" s="57">
        <f t="shared" si="3"/>
        <v>387209781</v>
      </c>
      <c r="S26" s="159"/>
    </row>
    <row r="27" spans="1:19" s="1" customFormat="1" x14ac:dyDescent="0.2">
      <c r="A27" s="24">
        <v>16</v>
      </c>
      <c r="B27" s="25" t="s">
        <v>74</v>
      </c>
      <c r="C27" s="10" t="s">
        <v>221</v>
      </c>
      <c r="D27" s="57">
        <f>КС!D27</f>
        <v>134708352</v>
      </c>
      <c r="E27" s="57">
        <f>'ДС(пр.03-24)'!D27</f>
        <v>32961765</v>
      </c>
      <c r="F27" s="57">
        <f t="shared" si="1"/>
        <v>357680499</v>
      </c>
      <c r="G27" s="57">
        <f>'АПУ профилактика'!D28</f>
        <v>119942230</v>
      </c>
      <c r="H27" s="57">
        <f>ДН!D28</f>
        <v>21262298</v>
      </c>
      <c r="I27" s="57">
        <f>'АПУ неотл.пом.'!D27</f>
        <v>23393420</v>
      </c>
      <c r="J27" s="57">
        <f>'АПУ обращения '!D27</f>
        <v>108559095</v>
      </c>
      <c r="K27" s="57">
        <f>'ОДИ ПГГ'!D27</f>
        <v>12077186</v>
      </c>
      <c r="L27" s="57">
        <f>'ОДИ МЗ РБ '!D27</f>
        <v>0</v>
      </c>
      <c r="M27" s="57">
        <f>'ФАП(03-24) '!D27</f>
        <v>72446270</v>
      </c>
      <c r="N27" s="57"/>
      <c r="O27" s="57">
        <f>' СМП '!D27</f>
        <v>0</v>
      </c>
      <c r="P27" s="57">
        <f>'Гемодиализ (пр.03-24) '!D27</f>
        <v>0</v>
      </c>
      <c r="Q27" s="57">
        <f>'Мед.реаб.(АПУ,ДС,КС) '!D27</f>
        <v>0</v>
      </c>
      <c r="R27" s="57">
        <f t="shared" si="3"/>
        <v>525350616</v>
      </c>
      <c r="S27" s="159"/>
    </row>
    <row r="28" spans="1:19" s="21" customFormat="1" x14ac:dyDescent="0.2">
      <c r="A28" s="24">
        <v>17</v>
      </c>
      <c r="B28" s="26" t="s">
        <v>75</v>
      </c>
      <c r="C28" s="20" t="s">
        <v>9</v>
      </c>
      <c r="D28" s="57">
        <f>КС!D28</f>
        <v>639384295</v>
      </c>
      <c r="E28" s="57">
        <f>'ДС(пр.03-24)'!D28</f>
        <v>78484806</v>
      </c>
      <c r="F28" s="57">
        <f t="shared" si="1"/>
        <v>674394578.74000001</v>
      </c>
      <c r="G28" s="57">
        <f>'АПУ профилактика'!D29</f>
        <v>257025902</v>
      </c>
      <c r="H28" s="57">
        <f>ДН!D29</f>
        <v>52358166</v>
      </c>
      <c r="I28" s="57">
        <f>'АПУ неотл.пом.'!D28</f>
        <v>34815048</v>
      </c>
      <c r="J28" s="57">
        <f>'АПУ обращения '!D28</f>
        <v>207608191.74000001</v>
      </c>
      <c r="K28" s="57">
        <f>'ОДИ ПГГ'!D28</f>
        <v>59576623</v>
      </c>
      <c r="L28" s="57">
        <f>'ОДИ МЗ РБ '!D28</f>
        <v>13355795</v>
      </c>
      <c r="M28" s="57">
        <f>'ФАП(03-24) '!D28</f>
        <v>49654853</v>
      </c>
      <c r="N28" s="60"/>
      <c r="O28" s="57">
        <f>' СМП '!D28</f>
        <v>244764343</v>
      </c>
      <c r="P28" s="57">
        <f>'Гемодиализ (пр.03-24) '!D28</f>
        <v>0</v>
      </c>
      <c r="Q28" s="57">
        <f>'Мед.реаб.(АПУ,ДС,КС) '!D28</f>
        <v>44285582</v>
      </c>
      <c r="R28" s="57">
        <f t="shared" si="3"/>
        <v>1681313604.74</v>
      </c>
      <c r="S28" s="159"/>
    </row>
    <row r="29" spans="1:19" s="1" customFormat="1" x14ac:dyDescent="0.2">
      <c r="A29" s="24">
        <v>18</v>
      </c>
      <c r="B29" s="11" t="s">
        <v>76</v>
      </c>
      <c r="C29" s="10" t="s">
        <v>11</v>
      </c>
      <c r="D29" s="57">
        <f>КС!D29</f>
        <v>31463794</v>
      </c>
      <c r="E29" s="57">
        <f>'ДС(пр.03-24)'!D29</f>
        <v>10906466</v>
      </c>
      <c r="F29" s="57">
        <f t="shared" si="1"/>
        <v>123235321</v>
      </c>
      <c r="G29" s="57">
        <f>'АПУ профилактика'!D30</f>
        <v>40544562</v>
      </c>
      <c r="H29" s="57">
        <f>ДН!D30</f>
        <v>6505253</v>
      </c>
      <c r="I29" s="57">
        <f>'АПУ неотл.пом.'!D29</f>
        <v>7469140</v>
      </c>
      <c r="J29" s="57">
        <f>'АПУ обращения '!D29</f>
        <v>35483781</v>
      </c>
      <c r="K29" s="57">
        <f>'ОДИ ПГГ'!D29</f>
        <v>657563</v>
      </c>
      <c r="L29" s="57">
        <f>'ОДИ МЗ РБ '!D29</f>
        <v>0</v>
      </c>
      <c r="M29" s="57">
        <f>'ФАП(03-24) '!D29</f>
        <v>32575022</v>
      </c>
      <c r="N29" s="57"/>
      <c r="O29" s="57">
        <f>' СМП '!D29</f>
        <v>0</v>
      </c>
      <c r="P29" s="57">
        <f>'Гемодиализ (пр.03-24) '!D29</f>
        <v>0</v>
      </c>
      <c r="Q29" s="57">
        <f>'Мед.реаб.(АПУ,ДС,КС) '!D29</f>
        <v>0</v>
      </c>
      <c r="R29" s="57">
        <f t="shared" si="3"/>
        <v>165605581</v>
      </c>
      <c r="S29" s="159"/>
    </row>
    <row r="30" spans="1:19" s="1" customFormat="1" x14ac:dyDescent="0.2">
      <c r="A30" s="24">
        <v>19</v>
      </c>
      <c r="B30" s="11" t="s">
        <v>77</v>
      </c>
      <c r="C30" s="10" t="s">
        <v>222</v>
      </c>
      <c r="D30" s="57">
        <f>КС!D30</f>
        <v>30299305</v>
      </c>
      <c r="E30" s="57">
        <f>'ДС(пр.03-24)'!D30</f>
        <v>8013481</v>
      </c>
      <c r="F30" s="57">
        <f t="shared" si="1"/>
        <v>104056431</v>
      </c>
      <c r="G30" s="57">
        <f>'АПУ профилактика'!D31</f>
        <v>30617361</v>
      </c>
      <c r="H30" s="57">
        <f>ДН!D31</f>
        <v>7998443</v>
      </c>
      <c r="I30" s="57">
        <f>'АПУ неотл.пом.'!D30</f>
        <v>5342096</v>
      </c>
      <c r="J30" s="57">
        <f>'АПУ обращения '!D30</f>
        <v>28684711</v>
      </c>
      <c r="K30" s="57">
        <f>'ОДИ ПГГ'!D30</f>
        <v>306437</v>
      </c>
      <c r="L30" s="57">
        <f>'ОДИ МЗ РБ '!D30</f>
        <v>0</v>
      </c>
      <c r="M30" s="57">
        <f>'ФАП(03-24) '!D30</f>
        <v>31107383</v>
      </c>
      <c r="N30" s="57"/>
      <c r="O30" s="57">
        <f>' СМП '!D30</f>
        <v>0</v>
      </c>
      <c r="P30" s="57">
        <f>'Гемодиализ (пр.03-24) '!D30</f>
        <v>0</v>
      </c>
      <c r="Q30" s="57">
        <f>'Мед.реаб.(АПУ,ДС,КС) '!D30</f>
        <v>0</v>
      </c>
      <c r="R30" s="57">
        <f t="shared" si="3"/>
        <v>142369217</v>
      </c>
      <c r="S30" s="159"/>
    </row>
    <row r="31" spans="1:19" x14ac:dyDescent="0.2">
      <c r="A31" s="24">
        <v>20</v>
      </c>
      <c r="B31" s="11" t="s">
        <v>78</v>
      </c>
      <c r="C31" s="10" t="s">
        <v>79</v>
      </c>
      <c r="D31" s="57">
        <f>КС!D31</f>
        <v>209722938</v>
      </c>
      <c r="E31" s="57">
        <f>'ДС(пр.03-24)'!D31</f>
        <v>41760557</v>
      </c>
      <c r="F31" s="57">
        <f t="shared" si="1"/>
        <v>450689412.77999997</v>
      </c>
      <c r="G31" s="57">
        <f>'АПУ профилактика'!D32</f>
        <v>155953372</v>
      </c>
      <c r="H31" s="57">
        <f>ДН!D32</f>
        <v>40839303</v>
      </c>
      <c r="I31" s="57">
        <f>'АПУ неотл.пом.'!D31</f>
        <v>25618100</v>
      </c>
      <c r="J31" s="57">
        <f>'АПУ обращения '!D31</f>
        <v>150595865.78</v>
      </c>
      <c r="K31" s="57">
        <f>'ОДИ ПГГ'!D31</f>
        <v>9743741</v>
      </c>
      <c r="L31" s="57">
        <f>'ОДИ МЗ РБ '!D31</f>
        <v>0</v>
      </c>
      <c r="M31" s="57">
        <f>'ФАП(03-24) '!D31</f>
        <v>67939031</v>
      </c>
      <c r="N31" s="61"/>
      <c r="O31" s="57">
        <f>' СМП '!D31</f>
        <v>0</v>
      </c>
      <c r="P31" s="57">
        <f>'Гемодиализ (пр.03-24) '!D31</f>
        <v>0</v>
      </c>
      <c r="Q31" s="57">
        <f>'Мед.реаб.(АПУ,ДС,КС) '!D31</f>
        <v>18074508</v>
      </c>
      <c r="R31" s="57">
        <f t="shared" si="3"/>
        <v>720247415.77999997</v>
      </c>
      <c r="S31" s="159"/>
    </row>
    <row r="32" spans="1:19" s="21" customFormat="1" x14ac:dyDescent="0.2">
      <c r="A32" s="24">
        <v>21</v>
      </c>
      <c r="B32" s="22" t="s">
        <v>80</v>
      </c>
      <c r="C32" s="20" t="s">
        <v>40</v>
      </c>
      <c r="D32" s="57">
        <f>КС!D32</f>
        <v>372330163</v>
      </c>
      <c r="E32" s="57">
        <f>'ДС(пр.03-24)'!D32</f>
        <v>41117312</v>
      </c>
      <c r="F32" s="57">
        <f t="shared" si="1"/>
        <v>382190060</v>
      </c>
      <c r="G32" s="57">
        <f>'АПУ профилактика'!D33</f>
        <v>147377680</v>
      </c>
      <c r="H32" s="57">
        <f>ДН!D33</f>
        <v>33445174</v>
      </c>
      <c r="I32" s="57">
        <f>'АПУ неотл.пом.'!D32</f>
        <v>26509529</v>
      </c>
      <c r="J32" s="57">
        <f>'АПУ обращения '!D32</f>
        <v>133144569</v>
      </c>
      <c r="K32" s="57">
        <f>'ОДИ ПГГ'!D32</f>
        <v>30568478</v>
      </c>
      <c r="L32" s="57">
        <f>'ОДИ МЗ РБ '!D32</f>
        <v>8445712</v>
      </c>
      <c r="M32" s="57">
        <f>'ФАП(03-24) '!D32</f>
        <v>2698918</v>
      </c>
      <c r="N32" s="60"/>
      <c r="O32" s="57">
        <f>' СМП '!D32</f>
        <v>168098146</v>
      </c>
      <c r="P32" s="57">
        <f>'Гемодиализ (пр.03-24) '!D32</f>
        <v>0</v>
      </c>
      <c r="Q32" s="57">
        <f>'Мед.реаб.(АПУ,ДС,КС) '!D32</f>
        <v>6589636</v>
      </c>
      <c r="R32" s="57">
        <f t="shared" si="3"/>
        <v>970325317</v>
      </c>
      <c r="S32" s="159"/>
    </row>
    <row r="33" spans="1:19" s="21" customFormat="1" x14ac:dyDescent="0.2">
      <c r="A33" s="24">
        <v>22</v>
      </c>
      <c r="B33" s="26" t="s">
        <v>81</v>
      </c>
      <c r="C33" s="20" t="s">
        <v>82</v>
      </c>
      <c r="D33" s="57">
        <f>КС!D33</f>
        <v>0</v>
      </c>
      <c r="E33" s="57">
        <f>'ДС(пр.03-24)'!D33</f>
        <v>20245097</v>
      </c>
      <c r="F33" s="57">
        <f t="shared" si="1"/>
        <v>136337423</v>
      </c>
      <c r="G33" s="57">
        <f>'АПУ профилактика'!D34</f>
        <v>57432700</v>
      </c>
      <c r="H33" s="57">
        <f>ДН!D34</f>
        <v>11955647</v>
      </c>
      <c r="I33" s="57">
        <f>'АПУ неотл.пом.'!D33</f>
        <v>10843036</v>
      </c>
      <c r="J33" s="57">
        <f>'АПУ обращения '!D33</f>
        <v>54963854</v>
      </c>
      <c r="K33" s="57">
        <f>'ОДИ ПГГ'!D33</f>
        <v>1142186</v>
      </c>
      <c r="L33" s="57">
        <f>'ОДИ МЗ РБ '!D33</f>
        <v>0</v>
      </c>
      <c r="M33" s="57">
        <f>'ФАП(03-24) '!D33</f>
        <v>0</v>
      </c>
      <c r="N33" s="60"/>
      <c r="O33" s="57">
        <f>' СМП '!D33</f>
        <v>26859788</v>
      </c>
      <c r="P33" s="57">
        <f>'Гемодиализ (пр.03-24) '!D33</f>
        <v>0</v>
      </c>
      <c r="Q33" s="57">
        <f>'Мед.реаб.(АПУ,ДС,КС) '!D33</f>
        <v>0</v>
      </c>
      <c r="R33" s="57">
        <f t="shared" si="3"/>
        <v>183442308</v>
      </c>
      <c r="S33" s="159"/>
    </row>
    <row r="34" spans="1:19" s="1" customFormat="1" ht="12" customHeight="1" x14ac:dyDescent="0.2">
      <c r="A34" s="24">
        <v>23</v>
      </c>
      <c r="B34" s="25" t="s">
        <v>83</v>
      </c>
      <c r="C34" s="10" t="s">
        <v>84</v>
      </c>
      <c r="D34" s="57">
        <f>КС!D34</f>
        <v>0</v>
      </c>
      <c r="E34" s="57">
        <f>'ДС(пр.03-24)'!D34</f>
        <v>0</v>
      </c>
      <c r="F34" s="57">
        <f t="shared" si="1"/>
        <v>6031349</v>
      </c>
      <c r="G34" s="57">
        <f>'АПУ профилактика'!D35</f>
        <v>0</v>
      </c>
      <c r="H34" s="57">
        <f>ДН!D35</f>
        <v>0</v>
      </c>
      <c r="I34" s="57">
        <f>'АПУ неотл.пом.'!D34</f>
        <v>0</v>
      </c>
      <c r="J34" s="57">
        <f>'АПУ обращения '!D34</f>
        <v>0</v>
      </c>
      <c r="K34" s="57">
        <f>'ОДИ ПГГ'!D34</f>
        <v>6031349</v>
      </c>
      <c r="L34" s="57">
        <f>'ОДИ МЗ РБ '!D34</f>
        <v>0</v>
      </c>
      <c r="M34" s="57">
        <f>'ФАП(03-24) '!D34</f>
        <v>0</v>
      </c>
      <c r="N34" s="57"/>
      <c r="O34" s="57">
        <f>' СМП '!D34</f>
        <v>0</v>
      </c>
      <c r="P34" s="57">
        <f>'Гемодиализ (пр.03-24) '!D34</f>
        <v>0</v>
      </c>
      <c r="Q34" s="57">
        <f>'Мед.реаб.(АПУ,ДС,КС) '!D34</f>
        <v>0</v>
      </c>
      <c r="R34" s="57">
        <f t="shared" si="3"/>
        <v>6031349</v>
      </c>
      <c r="S34" s="159"/>
    </row>
    <row r="35" spans="1:19" s="1" customFormat="1" ht="24" x14ac:dyDescent="0.2">
      <c r="A35" s="24">
        <v>24</v>
      </c>
      <c r="B35" s="25" t="s">
        <v>85</v>
      </c>
      <c r="C35" s="10" t="s">
        <v>86</v>
      </c>
      <c r="D35" s="57">
        <f>КС!D35</f>
        <v>0</v>
      </c>
      <c r="E35" s="57">
        <f>'ДС(пр.03-24)'!D35</f>
        <v>0</v>
      </c>
      <c r="F35" s="57">
        <f t="shared" si="1"/>
        <v>0</v>
      </c>
      <c r="G35" s="57">
        <f>'АПУ профилактика'!D36</f>
        <v>0</v>
      </c>
      <c r="H35" s="57">
        <f>ДН!D36</f>
        <v>0</v>
      </c>
      <c r="I35" s="57">
        <f>'АПУ неотл.пом.'!D35</f>
        <v>0</v>
      </c>
      <c r="J35" s="57">
        <f>'АПУ обращения '!D35</f>
        <v>0</v>
      </c>
      <c r="K35" s="57">
        <f>'ОДИ ПГГ'!D35</f>
        <v>0</v>
      </c>
      <c r="L35" s="57">
        <f>'ОДИ МЗ РБ '!D35</f>
        <v>0</v>
      </c>
      <c r="M35" s="57">
        <f>'ФАП(03-24) '!D35</f>
        <v>0</v>
      </c>
      <c r="N35" s="57"/>
      <c r="O35" s="57">
        <f>' СМП '!D35</f>
        <v>0</v>
      </c>
      <c r="P35" s="57">
        <f>'Гемодиализ (пр.03-24) '!D35</f>
        <v>0</v>
      </c>
      <c r="Q35" s="57">
        <f>'Мед.реаб.(АПУ,ДС,КС) '!D35</f>
        <v>19502440</v>
      </c>
      <c r="R35" s="57">
        <f t="shared" si="3"/>
        <v>19502440</v>
      </c>
      <c r="S35" s="159"/>
    </row>
    <row r="36" spans="1:19" s="1" customFormat="1" x14ac:dyDescent="0.2">
      <c r="A36" s="24">
        <v>25</v>
      </c>
      <c r="B36" s="11" t="s">
        <v>87</v>
      </c>
      <c r="C36" s="10" t="s">
        <v>88</v>
      </c>
      <c r="D36" s="57">
        <f>КС!D36</f>
        <v>1520978262</v>
      </c>
      <c r="E36" s="57">
        <f>'ДС(пр.03-24)'!D36</f>
        <v>154005168</v>
      </c>
      <c r="F36" s="57">
        <f t="shared" si="1"/>
        <v>1532948526</v>
      </c>
      <c r="G36" s="57">
        <f>'АПУ профилактика'!D37</f>
        <v>581540402</v>
      </c>
      <c r="H36" s="57">
        <f>ДН!D37</f>
        <v>220696437</v>
      </c>
      <c r="I36" s="57">
        <f>'АПУ неотл.пом.'!D36</f>
        <v>87159589</v>
      </c>
      <c r="J36" s="57">
        <f>'АПУ обращения '!D36</f>
        <v>449452286</v>
      </c>
      <c r="K36" s="57">
        <f>'ОДИ ПГГ'!D36</f>
        <v>102354504</v>
      </c>
      <c r="L36" s="57">
        <f>'ОДИ МЗ РБ '!D36</f>
        <v>25505081</v>
      </c>
      <c r="M36" s="57">
        <f>'ФАП(03-24) '!D36</f>
        <v>66240227</v>
      </c>
      <c r="N36" s="57"/>
      <c r="O36" s="57">
        <f>' СМП '!D36</f>
        <v>0</v>
      </c>
      <c r="P36" s="57">
        <f>'Гемодиализ (пр.03-24) '!D36</f>
        <v>866179</v>
      </c>
      <c r="Q36" s="57">
        <f>'Мед.реаб.(АПУ,ДС,КС) '!D36</f>
        <v>36314408</v>
      </c>
      <c r="R36" s="57">
        <f t="shared" si="3"/>
        <v>3245112543</v>
      </c>
      <c r="S36" s="159"/>
    </row>
    <row r="37" spans="1:19" s="1" customFormat="1" ht="15.75" customHeight="1" x14ac:dyDescent="0.2">
      <c r="A37" s="24">
        <v>26</v>
      </c>
      <c r="B37" s="25" t="s">
        <v>89</v>
      </c>
      <c r="C37" s="10" t="s">
        <v>90</v>
      </c>
      <c r="D37" s="57">
        <f>КС!D37</f>
        <v>96830009</v>
      </c>
      <c r="E37" s="57">
        <f>'ДС(пр.03-24)'!D37</f>
        <v>39679712</v>
      </c>
      <c r="F37" s="57">
        <f t="shared" si="1"/>
        <v>249342165</v>
      </c>
      <c r="G37" s="57">
        <f>'АПУ профилактика'!D38</f>
        <v>163120562</v>
      </c>
      <c r="H37" s="57">
        <f>ДН!D38</f>
        <v>341124</v>
      </c>
      <c r="I37" s="57">
        <f>'АПУ неотл.пом.'!D37</f>
        <v>20771948</v>
      </c>
      <c r="J37" s="57">
        <f>'АПУ обращения '!D37</f>
        <v>61613644</v>
      </c>
      <c r="K37" s="57">
        <f>'ОДИ ПГГ'!D37</f>
        <v>3494887</v>
      </c>
      <c r="L37" s="57">
        <f>'ОДИ МЗ РБ '!D37</f>
        <v>0</v>
      </c>
      <c r="M37" s="57">
        <f>'ФАП(03-24) '!D37</f>
        <v>0</v>
      </c>
      <c r="N37" s="57"/>
      <c r="O37" s="57">
        <f>' СМП '!D37</f>
        <v>0</v>
      </c>
      <c r="P37" s="57">
        <f>'Гемодиализ (пр.03-24) '!D37</f>
        <v>0</v>
      </c>
      <c r="Q37" s="57">
        <f>'Мед.реаб.(АПУ,ДС,КС) '!D37</f>
        <v>36199072</v>
      </c>
      <c r="R37" s="57">
        <f t="shared" si="3"/>
        <v>422050958</v>
      </c>
      <c r="S37" s="159"/>
    </row>
    <row r="38" spans="1:19" s="1" customFormat="1" x14ac:dyDescent="0.2">
      <c r="A38" s="24">
        <v>27</v>
      </c>
      <c r="B38" s="13" t="s">
        <v>91</v>
      </c>
      <c r="C38" s="10" t="s">
        <v>92</v>
      </c>
      <c r="D38" s="57">
        <f>КС!D38</f>
        <v>0</v>
      </c>
      <c r="E38" s="57">
        <f>'ДС(пр.03-24)'!D38</f>
        <v>0</v>
      </c>
      <c r="F38" s="57">
        <f t="shared" si="1"/>
        <v>188555479</v>
      </c>
      <c r="G38" s="57">
        <f>'АПУ профилактика'!D39</f>
        <v>22607645</v>
      </c>
      <c r="H38" s="57">
        <f>ДН!D39</f>
        <v>0</v>
      </c>
      <c r="I38" s="57">
        <f>'АПУ неотл.пом.'!D38</f>
        <v>8672950</v>
      </c>
      <c r="J38" s="57">
        <f>'АПУ обращения '!D38</f>
        <v>157274884</v>
      </c>
      <c r="K38" s="57">
        <f>'ОДИ ПГГ'!D38</f>
        <v>0</v>
      </c>
      <c r="L38" s="57">
        <f>'ОДИ МЗ РБ '!D38</f>
        <v>0</v>
      </c>
      <c r="M38" s="57">
        <f>'ФАП(03-24) '!D38</f>
        <v>0</v>
      </c>
      <c r="N38" s="57"/>
      <c r="O38" s="57">
        <f>' СМП '!D38</f>
        <v>0</v>
      </c>
      <c r="P38" s="57">
        <f>'Гемодиализ (пр.03-24) '!D38</f>
        <v>0</v>
      </c>
      <c r="Q38" s="57">
        <f>'Мед.реаб.(АПУ,ДС,КС) '!D38</f>
        <v>0</v>
      </c>
      <c r="R38" s="57">
        <f t="shared" si="3"/>
        <v>188555479</v>
      </c>
      <c r="S38" s="159"/>
    </row>
    <row r="39" spans="1:19" s="21" customFormat="1" x14ac:dyDescent="0.2">
      <c r="A39" s="24">
        <v>28</v>
      </c>
      <c r="B39" s="22" t="s">
        <v>93</v>
      </c>
      <c r="C39" s="42" t="s">
        <v>275</v>
      </c>
      <c r="D39" s="57">
        <f>КС!D39</f>
        <v>0</v>
      </c>
      <c r="E39" s="57">
        <f>'ДС(пр.03-24)'!D39</f>
        <v>0</v>
      </c>
      <c r="F39" s="57">
        <f t="shared" si="1"/>
        <v>0</v>
      </c>
      <c r="G39" s="57">
        <f>'АПУ профилактика'!D40</f>
        <v>0</v>
      </c>
      <c r="H39" s="57">
        <f>ДН!D40</f>
        <v>0</v>
      </c>
      <c r="I39" s="57">
        <f>'АПУ неотл.пом.'!D39</f>
        <v>0</v>
      </c>
      <c r="J39" s="57">
        <f>'АПУ обращения '!D39</f>
        <v>0</v>
      </c>
      <c r="K39" s="57">
        <f>'ОДИ ПГГ'!D39</f>
        <v>0</v>
      </c>
      <c r="L39" s="57">
        <f>'ОДИ МЗ РБ '!D39</f>
        <v>0</v>
      </c>
      <c r="M39" s="57">
        <f>'ФАП(03-24) '!D39</f>
        <v>0</v>
      </c>
      <c r="N39" s="60"/>
      <c r="O39" s="57">
        <f>' СМП '!D39</f>
        <v>727860042</v>
      </c>
      <c r="P39" s="57">
        <f>'Гемодиализ (пр.03-24) '!D39</f>
        <v>0</v>
      </c>
      <c r="Q39" s="57">
        <f>'Мед.реаб.(АПУ,ДС,КС) '!D39</f>
        <v>0</v>
      </c>
      <c r="R39" s="57">
        <f t="shared" si="3"/>
        <v>727860042</v>
      </c>
      <c r="S39" s="159"/>
    </row>
    <row r="40" spans="1:19" s="21" customFormat="1" x14ac:dyDescent="0.2">
      <c r="A40" s="24">
        <v>29</v>
      </c>
      <c r="B40" s="23" t="s">
        <v>94</v>
      </c>
      <c r="C40" s="20" t="s">
        <v>41</v>
      </c>
      <c r="D40" s="57">
        <f>КС!D40</f>
        <v>428549737</v>
      </c>
      <c r="E40" s="57">
        <f>'ДС(пр.03-24)'!D40</f>
        <v>53754211</v>
      </c>
      <c r="F40" s="57">
        <f t="shared" si="1"/>
        <v>547909461.42000008</v>
      </c>
      <c r="G40" s="57">
        <f>'АПУ профилактика'!D41</f>
        <v>194512579</v>
      </c>
      <c r="H40" s="57">
        <f>ДН!D41</f>
        <v>41431106</v>
      </c>
      <c r="I40" s="57">
        <f>'АПУ неотл.пом.'!D40</f>
        <v>33018232</v>
      </c>
      <c r="J40" s="57">
        <f>'АПУ обращения '!D40</f>
        <v>179435818.42000002</v>
      </c>
      <c r="K40" s="57">
        <f>'ОДИ ПГГ'!D40</f>
        <v>35957432</v>
      </c>
      <c r="L40" s="57">
        <f>'ОДИ МЗ РБ '!D40</f>
        <v>12223181</v>
      </c>
      <c r="M40" s="57">
        <f>'ФАП(03-24) '!D40</f>
        <v>51331113</v>
      </c>
      <c r="N40" s="60"/>
      <c r="O40" s="57">
        <f>' СМП '!D40</f>
        <v>244848411</v>
      </c>
      <c r="P40" s="57">
        <f>'Гемодиализ (пр.03-24) '!D40</f>
        <v>0</v>
      </c>
      <c r="Q40" s="57">
        <f>'Мед.реаб.(АПУ,ДС,КС) '!D40</f>
        <v>15776629</v>
      </c>
      <c r="R40" s="57">
        <f t="shared" si="3"/>
        <v>1290838449.4200001</v>
      </c>
      <c r="S40" s="159"/>
    </row>
    <row r="41" spans="1:19" x14ac:dyDescent="0.2">
      <c r="A41" s="24">
        <v>30</v>
      </c>
      <c r="B41" s="11" t="s">
        <v>95</v>
      </c>
      <c r="C41" s="10" t="s">
        <v>39</v>
      </c>
      <c r="D41" s="57">
        <f>КС!D41</f>
        <v>543327315</v>
      </c>
      <c r="E41" s="57">
        <f>'ДС(пр.03-24)'!D41</f>
        <v>72382425</v>
      </c>
      <c r="F41" s="57">
        <f t="shared" si="1"/>
        <v>726069730.38</v>
      </c>
      <c r="G41" s="57">
        <f>'АПУ профилактика'!D42</f>
        <v>300537126</v>
      </c>
      <c r="H41" s="57">
        <f>ДН!D42</f>
        <v>75166852</v>
      </c>
      <c r="I41" s="57">
        <f>'АПУ неотл.пом.'!D41</f>
        <v>46912665</v>
      </c>
      <c r="J41" s="57">
        <f>'АПУ обращения '!D41</f>
        <v>264447497.38</v>
      </c>
      <c r="K41" s="57">
        <f>'ОДИ ПГГ'!D41</f>
        <v>30920168</v>
      </c>
      <c r="L41" s="57">
        <f>'ОДИ МЗ РБ '!D41</f>
        <v>8085422</v>
      </c>
      <c r="M41" s="57">
        <f>'ФАП(03-24) '!D41</f>
        <v>0</v>
      </c>
      <c r="N41" s="61"/>
      <c r="O41" s="57">
        <f>' СМП '!D41</f>
        <v>0</v>
      </c>
      <c r="P41" s="57">
        <f>'Гемодиализ (пр.03-24) '!D41</f>
        <v>0</v>
      </c>
      <c r="Q41" s="57">
        <f>'Мед.реаб.(АПУ,ДС,КС) '!D41</f>
        <v>5882473</v>
      </c>
      <c r="R41" s="57">
        <f t="shared" si="3"/>
        <v>1347661943.3800001</v>
      </c>
      <c r="S41" s="159"/>
    </row>
    <row r="42" spans="1:19" s="1" customFormat="1" x14ac:dyDescent="0.2">
      <c r="A42" s="24">
        <v>31</v>
      </c>
      <c r="B42" s="13" t="s">
        <v>96</v>
      </c>
      <c r="C42" s="10" t="s">
        <v>16</v>
      </c>
      <c r="D42" s="57">
        <f>КС!D42</f>
        <v>51563596</v>
      </c>
      <c r="E42" s="57">
        <f>'ДС(пр.03-24)'!D42</f>
        <v>14372180</v>
      </c>
      <c r="F42" s="57">
        <f t="shared" si="1"/>
        <v>181262172</v>
      </c>
      <c r="G42" s="57">
        <f>'АПУ профилактика'!D43</f>
        <v>53894075</v>
      </c>
      <c r="H42" s="57">
        <f>ДН!D43</f>
        <v>11098745</v>
      </c>
      <c r="I42" s="57">
        <f>'АПУ неотл.пом.'!D42</f>
        <v>10542810</v>
      </c>
      <c r="J42" s="57">
        <f>'АПУ обращения '!D42</f>
        <v>47478410</v>
      </c>
      <c r="K42" s="57">
        <f>'ОДИ ПГГ'!D42</f>
        <v>1927899</v>
      </c>
      <c r="L42" s="57">
        <f>'ОДИ МЗ РБ '!D42</f>
        <v>0</v>
      </c>
      <c r="M42" s="57">
        <f>'ФАП(03-24) '!D42</f>
        <v>56320233</v>
      </c>
      <c r="N42" s="57"/>
      <c r="O42" s="57">
        <f>' СМП '!D42</f>
        <v>0</v>
      </c>
      <c r="P42" s="57">
        <f>'Гемодиализ (пр.03-24) '!D42</f>
        <v>0</v>
      </c>
      <c r="Q42" s="57">
        <f>'Мед.реаб.(АПУ,ДС,КС) '!D42</f>
        <v>0</v>
      </c>
      <c r="R42" s="57">
        <f t="shared" si="3"/>
        <v>247197948</v>
      </c>
      <c r="S42" s="159"/>
    </row>
    <row r="43" spans="1:19" s="1" customFormat="1" x14ac:dyDescent="0.2">
      <c r="A43" s="24">
        <v>32</v>
      </c>
      <c r="B43" s="25" t="s">
        <v>97</v>
      </c>
      <c r="C43" s="10" t="s">
        <v>21</v>
      </c>
      <c r="D43" s="57">
        <f>КС!D43</f>
        <v>379377269</v>
      </c>
      <c r="E43" s="57">
        <f>'ДС(пр.03-24)'!D43</f>
        <v>54624005</v>
      </c>
      <c r="F43" s="57">
        <f t="shared" si="1"/>
        <v>482810427</v>
      </c>
      <c r="G43" s="57">
        <f>'АПУ профилактика'!D44</f>
        <v>189498541</v>
      </c>
      <c r="H43" s="57">
        <f>ДН!D44</f>
        <v>53671996</v>
      </c>
      <c r="I43" s="57">
        <f>'АПУ неотл.пом.'!D43</f>
        <v>28393265</v>
      </c>
      <c r="J43" s="57">
        <f>'АПУ обращения '!D43</f>
        <v>156540842</v>
      </c>
      <c r="K43" s="57">
        <f>'ОДИ ПГГ'!D43</f>
        <v>15325400</v>
      </c>
      <c r="L43" s="57">
        <f>'ОДИ МЗ РБ '!D43</f>
        <v>0</v>
      </c>
      <c r="M43" s="57">
        <f>'ФАП(03-24) '!D43</f>
        <v>39380383</v>
      </c>
      <c r="N43" s="57"/>
      <c r="O43" s="57">
        <f>' СМП '!D43</f>
        <v>0</v>
      </c>
      <c r="P43" s="57">
        <f>'Гемодиализ (пр.03-24) '!D43</f>
        <v>0</v>
      </c>
      <c r="Q43" s="57">
        <f>'Мед.реаб.(АПУ,ДС,КС) '!D43</f>
        <v>14802469</v>
      </c>
      <c r="R43" s="57">
        <f t="shared" ref="R43:R73" si="4">D43+E43+F43+O43+P43+Q43</f>
        <v>931614170</v>
      </c>
      <c r="S43" s="159"/>
    </row>
    <row r="44" spans="1:19" s="1" customFormat="1" x14ac:dyDescent="0.2">
      <c r="A44" s="24">
        <v>33</v>
      </c>
      <c r="B44" s="13" t="s">
        <v>98</v>
      </c>
      <c r="C44" s="10" t="s">
        <v>25</v>
      </c>
      <c r="D44" s="57">
        <f>КС!D44</f>
        <v>63456008</v>
      </c>
      <c r="E44" s="57">
        <f>'ДС(пр.03-24)'!D44</f>
        <v>19494168</v>
      </c>
      <c r="F44" s="57">
        <f t="shared" si="1"/>
        <v>213550621</v>
      </c>
      <c r="G44" s="57">
        <f>'АПУ профилактика'!D45</f>
        <v>70479025</v>
      </c>
      <c r="H44" s="57">
        <f>ДН!D45</f>
        <v>17283761</v>
      </c>
      <c r="I44" s="57">
        <f>'АПУ неотл.пом.'!D44</f>
        <v>11056013</v>
      </c>
      <c r="J44" s="57">
        <f>'АПУ обращения '!D44</f>
        <v>63441795</v>
      </c>
      <c r="K44" s="57">
        <f>'ОДИ ПГГ'!D44</f>
        <v>2549695</v>
      </c>
      <c r="L44" s="57">
        <f>'ОДИ МЗ РБ '!D44</f>
        <v>0</v>
      </c>
      <c r="M44" s="57">
        <f>'ФАП(03-24) '!D44</f>
        <v>48740332</v>
      </c>
      <c r="N44" s="57"/>
      <c r="O44" s="57">
        <f>' СМП '!D44</f>
        <v>0</v>
      </c>
      <c r="P44" s="57">
        <f>'Гемодиализ (пр.03-24) '!D44</f>
        <v>0</v>
      </c>
      <c r="Q44" s="57">
        <f>'Мед.реаб.(АПУ,ДС,КС) '!D44</f>
        <v>0</v>
      </c>
      <c r="R44" s="57">
        <f t="shared" si="4"/>
        <v>296500797</v>
      </c>
      <c r="S44" s="159"/>
    </row>
    <row r="45" spans="1:19" x14ac:dyDescent="0.2">
      <c r="A45" s="24">
        <v>34</v>
      </c>
      <c r="B45" s="11" t="s">
        <v>99</v>
      </c>
      <c r="C45" s="10" t="s">
        <v>223</v>
      </c>
      <c r="D45" s="57">
        <f>КС!D45</f>
        <v>225546515</v>
      </c>
      <c r="E45" s="57">
        <f>'ДС(пр.03-24)'!D45</f>
        <v>50430156</v>
      </c>
      <c r="F45" s="57">
        <f t="shared" si="1"/>
        <v>505477203</v>
      </c>
      <c r="G45" s="57">
        <f>'АПУ профилактика'!D46</f>
        <v>177818423</v>
      </c>
      <c r="H45" s="57">
        <f>ДН!D46</f>
        <v>57458018</v>
      </c>
      <c r="I45" s="57">
        <f>'АПУ неотл.пом.'!D45</f>
        <v>35107194</v>
      </c>
      <c r="J45" s="57">
        <f>'АПУ обращения '!D45</f>
        <v>155191342</v>
      </c>
      <c r="K45" s="57">
        <f>'ОДИ ПГГ'!D45</f>
        <v>20498412</v>
      </c>
      <c r="L45" s="57">
        <f>'ОДИ МЗ РБ '!D45</f>
        <v>0</v>
      </c>
      <c r="M45" s="57">
        <f>'ФАП(03-24) '!D45</f>
        <v>59403814</v>
      </c>
      <c r="N45" s="61"/>
      <c r="O45" s="57">
        <f>' СМП '!D45</f>
        <v>0</v>
      </c>
      <c r="P45" s="57">
        <f>'Гемодиализ (пр.03-24) '!D45</f>
        <v>0</v>
      </c>
      <c r="Q45" s="57">
        <f>'Мед.реаб.(АПУ,ДС,КС) '!D45</f>
        <v>3609304</v>
      </c>
      <c r="R45" s="57">
        <f t="shared" si="4"/>
        <v>785063178</v>
      </c>
      <c r="S45" s="159"/>
    </row>
    <row r="46" spans="1:19" s="1" customFormat="1" x14ac:dyDescent="0.2">
      <c r="A46" s="24">
        <v>35</v>
      </c>
      <c r="B46" s="14" t="s">
        <v>100</v>
      </c>
      <c r="C46" s="15" t="s">
        <v>224</v>
      </c>
      <c r="D46" s="57">
        <f>КС!D46</f>
        <v>64502504</v>
      </c>
      <c r="E46" s="57">
        <f>'ДС(пр.03-24)'!D46</f>
        <v>17711399</v>
      </c>
      <c r="F46" s="57">
        <f t="shared" si="1"/>
        <v>211148118</v>
      </c>
      <c r="G46" s="57">
        <f>'АПУ профилактика'!D47</f>
        <v>62236591</v>
      </c>
      <c r="H46" s="57">
        <f>ДН!D47</f>
        <v>15815391</v>
      </c>
      <c r="I46" s="57">
        <f>'АПУ неотл.пом.'!D46</f>
        <v>11231805</v>
      </c>
      <c r="J46" s="57">
        <f>'АПУ обращения '!D46</f>
        <v>55009502</v>
      </c>
      <c r="K46" s="57">
        <f>'ОДИ ПГГ'!D46</f>
        <v>2304943</v>
      </c>
      <c r="L46" s="57">
        <f>'ОДИ МЗ РБ '!D46</f>
        <v>0</v>
      </c>
      <c r="M46" s="57">
        <f>'ФАП(03-24) '!D46</f>
        <v>64549886</v>
      </c>
      <c r="N46" s="57"/>
      <c r="O46" s="57">
        <f>' СМП '!D46</f>
        <v>0</v>
      </c>
      <c r="P46" s="57">
        <f>'Гемодиализ (пр.03-24) '!D46</f>
        <v>0</v>
      </c>
      <c r="Q46" s="57">
        <f>'Мед.реаб.(АПУ,ДС,КС) '!D46</f>
        <v>0</v>
      </c>
      <c r="R46" s="57">
        <f t="shared" si="4"/>
        <v>293362021</v>
      </c>
      <c r="S46" s="159"/>
    </row>
    <row r="47" spans="1:19" s="1" customFormat="1" x14ac:dyDescent="0.2">
      <c r="A47" s="24">
        <v>36</v>
      </c>
      <c r="B47" s="11" t="s">
        <v>101</v>
      </c>
      <c r="C47" s="10" t="s">
        <v>225</v>
      </c>
      <c r="D47" s="57">
        <f>КС!D47</f>
        <v>40795006</v>
      </c>
      <c r="E47" s="57">
        <f>'ДС(пр.03-24)'!D47</f>
        <v>10544821</v>
      </c>
      <c r="F47" s="57">
        <f t="shared" si="1"/>
        <v>135798357</v>
      </c>
      <c r="G47" s="57">
        <f>'АПУ профилактика'!D48</f>
        <v>39139922</v>
      </c>
      <c r="H47" s="57">
        <f>ДН!D48</f>
        <v>14367108</v>
      </c>
      <c r="I47" s="57">
        <f>'АПУ неотл.пом.'!D47</f>
        <v>7829769</v>
      </c>
      <c r="J47" s="57">
        <f>'АПУ обращения '!D47</f>
        <v>37636870</v>
      </c>
      <c r="K47" s="57">
        <f>'ОДИ ПГГ'!D47</f>
        <v>725988</v>
      </c>
      <c r="L47" s="57">
        <f>'ОДИ МЗ РБ '!D47</f>
        <v>0</v>
      </c>
      <c r="M47" s="57">
        <f>'ФАП(03-24) '!D47</f>
        <v>36098700</v>
      </c>
      <c r="N47" s="57"/>
      <c r="O47" s="57">
        <f>' СМП '!D47</f>
        <v>0</v>
      </c>
      <c r="P47" s="57">
        <f>'Гемодиализ (пр.03-24) '!D47</f>
        <v>0</v>
      </c>
      <c r="Q47" s="57">
        <f>'Мед.реаб.(АПУ,ДС,КС) '!D47</f>
        <v>0</v>
      </c>
      <c r="R47" s="57">
        <f t="shared" si="4"/>
        <v>187138184</v>
      </c>
      <c r="S47" s="159"/>
    </row>
    <row r="48" spans="1:19" s="1" customFormat="1" x14ac:dyDescent="0.2">
      <c r="A48" s="24">
        <v>37</v>
      </c>
      <c r="B48" s="11" t="s">
        <v>102</v>
      </c>
      <c r="C48" s="10" t="s">
        <v>24</v>
      </c>
      <c r="D48" s="57">
        <f>КС!D48</f>
        <v>58889041</v>
      </c>
      <c r="E48" s="57">
        <f>'ДС(пр.03-24)'!D48</f>
        <v>19143017</v>
      </c>
      <c r="F48" s="57">
        <f t="shared" si="1"/>
        <v>231645858</v>
      </c>
      <c r="G48" s="57">
        <f>'АПУ профилактика'!D49</f>
        <v>70669540</v>
      </c>
      <c r="H48" s="57">
        <f>ДН!D49</f>
        <v>22712154</v>
      </c>
      <c r="I48" s="57">
        <f>'АПУ неотл.пом.'!D48</f>
        <v>13492939</v>
      </c>
      <c r="J48" s="57">
        <f>'АПУ обращения '!D48</f>
        <v>66006982</v>
      </c>
      <c r="K48" s="57">
        <f>'ОДИ ПГГ'!D48</f>
        <v>1439589</v>
      </c>
      <c r="L48" s="57">
        <f>'ОДИ МЗ РБ '!D48</f>
        <v>0</v>
      </c>
      <c r="M48" s="57">
        <f>'ФАП(03-24) '!D48</f>
        <v>57324654</v>
      </c>
      <c r="N48" s="57"/>
      <c r="O48" s="57">
        <f>' СМП '!D48</f>
        <v>0</v>
      </c>
      <c r="P48" s="57">
        <f>'Гемодиализ (пр.03-24) '!D48</f>
        <v>0</v>
      </c>
      <c r="Q48" s="57">
        <f>'Мед.реаб.(АПУ,ДС,КС) '!D48</f>
        <v>1200282</v>
      </c>
      <c r="R48" s="57">
        <f t="shared" si="4"/>
        <v>310878198</v>
      </c>
      <c r="S48" s="159"/>
    </row>
    <row r="49" spans="1:19" s="1" customFormat="1" x14ac:dyDescent="0.2">
      <c r="A49" s="24">
        <v>38</v>
      </c>
      <c r="B49" s="25" t="s">
        <v>103</v>
      </c>
      <c r="C49" s="10" t="s">
        <v>20</v>
      </c>
      <c r="D49" s="57">
        <f>КС!D49</f>
        <v>30467258</v>
      </c>
      <c r="E49" s="57">
        <f>'ДС(пр.03-24)'!D49</f>
        <v>8666599</v>
      </c>
      <c r="F49" s="57">
        <f t="shared" si="1"/>
        <v>115783403</v>
      </c>
      <c r="G49" s="57">
        <f>'АПУ профилактика'!D50</f>
        <v>29375313</v>
      </c>
      <c r="H49" s="57">
        <f>ДН!D50</f>
        <v>9385285</v>
      </c>
      <c r="I49" s="57">
        <f>'АПУ неотл.пом.'!D49</f>
        <v>5771647</v>
      </c>
      <c r="J49" s="57">
        <f>'АПУ обращения '!D49</f>
        <v>31298938</v>
      </c>
      <c r="K49" s="57">
        <f>'ОДИ ПГГ'!D49</f>
        <v>1107253</v>
      </c>
      <c r="L49" s="57">
        <f>'ОДИ МЗ РБ '!D49</f>
        <v>0</v>
      </c>
      <c r="M49" s="57">
        <f>'ФАП(03-24) '!D49</f>
        <v>38844967</v>
      </c>
      <c r="N49" s="57"/>
      <c r="O49" s="57">
        <f>' СМП '!D49</f>
        <v>0</v>
      </c>
      <c r="P49" s="57">
        <f>'Гемодиализ (пр.03-24) '!D49</f>
        <v>0</v>
      </c>
      <c r="Q49" s="57">
        <f>'Мед.реаб.(АПУ,ДС,КС) '!D49</f>
        <v>0</v>
      </c>
      <c r="R49" s="57">
        <f t="shared" si="4"/>
        <v>154917260</v>
      </c>
      <c r="S49" s="159"/>
    </row>
    <row r="50" spans="1:19" s="1" customFormat="1" x14ac:dyDescent="0.2">
      <c r="A50" s="24">
        <v>39</v>
      </c>
      <c r="B50" s="13" t="s">
        <v>104</v>
      </c>
      <c r="C50" s="10" t="s">
        <v>105</v>
      </c>
      <c r="D50" s="57">
        <f>КС!D50</f>
        <v>51139998</v>
      </c>
      <c r="E50" s="57">
        <f>'ДС(пр.03-24)'!D50</f>
        <v>29525200</v>
      </c>
      <c r="F50" s="57">
        <f t="shared" si="1"/>
        <v>75855224</v>
      </c>
      <c r="G50" s="57">
        <f>'АПУ профилактика'!D51</f>
        <v>29790710</v>
      </c>
      <c r="H50" s="57">
        <f>ДН!D51</f>
        <v>12050780</v>
      </c>
      <c r="I50" s="57">
        <f>'АПУ неотл.пом.'!D50</f>
        <v>5638530</v>
      </c>
      <c r="J50" s="57">
        <f>'АПУ обращения '!D50</f>
        <v>21677931</v>
      </c>
      <c r="K50" s="57">
        <f>'ОДИ ПГГ'!D50</f>
        <v>5899976</v>
      </c>
      <c r="L50" s="57">
        <f>'ОДИ МЗ РБ '!D50</f>
        <v>797297</v>
      </c>
      <c r="M50" s="57">
        <f>'ФАП(03-24) '!D50</f>
        <v>0</v>
      </c>
      <c r="N50" s="57"/>
      <c r="O50" s="57">
        <f>' СМП '!D50</f>
        <v>0</v>
      </c>
      <c r="P50" s="57">
        <f>'Гемодиализ (пр.03-24) '!D50</f>
        <v>0</v>
      </c>
      <c r="Q50" s="57">
        <f>'Мед.реаб.(АПУ,ДС,КС) '!D50</f>
        <v>0</v>
      </c>
      <c r="R50" s="57">
        <f t="shared" si="4"/>
        <v>156520422</v>
      </c>
      <c r="S50" s="159"/>
    </row>
    <row r="51" spans="1:19" s="21" customFormat="1" x14ac:dyDescent="0.2">
      <c r="A51" s="24">
        <v>40</v>
      </c>
      <c r="B51" s="26" t="s">
        <v>106</v>
      </c>
      <c r="C51" s="20" t="s">
        <v>107</v>
      </c>
      <c r="D51" s="57">
        <f>КС!D51</f>
        <v>465203422</v>
      </c>
      <c r="E51" s="57">
        <f>'ДС(пр.03-24)'!D51</f>
        <v>73461357</v>
      </c>
      <c r="F51" s="57">
        <f t="shared" si="1"/>
        <v>719635930.34000003</v>
      </c>
      <c r="G51" s="57">
        <f>'АПУ профилактика'!D52</f>
        <v>287906834</v>
      </c>
      <c r="H51" s="57">
        <f>ДН!D52</f>
        <v>63720373</v>
      </c>
      <c r="I51" s="57">
        <f>'АПУ неотл.пом.'!D51</f>
        <v>46054788</v>
      </c>
      <c r="J51" s="57">
        <f>'АПУ обращения '!D51</f>
        <v>243730774.34</v>
      </c>
      <c r="K51" s="57">
        <f>'ОДИ ПГГ'!D51</f>
        <v>57084963</v>
      </c>
      <c r="L51" s="57">
        <f>'ОДИ МЗ РБ '!D51</f>
        <v>21138198</v>
      </c>
      <c r="M51" s="57">
        <f>'ФАП(03-24) '!D51</f>
        <v>0</v>
      </c>
      <c r="N51" s="60"/>
      <c r="O51" s="57">
        <f>' СМП '!D51</f>
        <v>431419527</v>
      </c>
      <c r="P51" s="57">
        <f>'Гемодиализ (пр.03-24) '!D51</f>
        <v>0</v>
      </c>
      <c r="Q51" s="57">
        <f>'Мед.реаб.(АПУ,ДС,КС) '!D51</f>
        <v>32927173</v>
      </c>
      <c r="R51" s="57">
        <f t="shared" si="4"/>
        <v>1722647409.3400002</v>
      </c>
      <c r="S51" s="159"/>
    </row>
    <row r="52" spans="1:19" s="1" customFormat="1" x14ac:dyDescent="0.2">
      <c r="A52" s="24">
        <v>41</v>
      </c>
      <c r="B52" s="11" t="s">
        <v>108</v>
      </c>
      <c r="C52" s="10" t="s">
        <v>230</v>
      </c>
      <c r="D52" s="57">
        <f>КС!D52</f>
        <v>62451513</v>
      </c>
      <c r="E52" s="57">
        <f>'ДС(пр.03-24)'!D52</f>
        <v>16591669</v>
      </c>
      <c r="F52" s="57">
        <f t="shared" si="1"/>
        <v>187691036</v>
      </c>
      <c r="G52" s="57">
        <f>'АПУ профилактика'!D53</f>
        <v>53250726</v>
      </c>
      <c r="H52" s="57">
        <f>ДН!D53</f>
        <v>18169216</v>
      </c>
      <c r="I52" s="57">
        <f>'АПУ неотл.пом.'!D52</f>
        <v>10898299</v>
      </c>
      <c r="J52" s="57">
        <f>'АПУ обращения '!D52</f>
        <v>50466302</v>
      </c>
      <c r="K52" s="57">
        <f>'ОДИ ПГГ'!D52</f>
        <v>1920844</v>
      </c>
      <c r="L52" s="57">
        <f>'ОДИ МЗ РБ '!D52</f>
        <v>0</v>
      </c>
      <c r="M52" s="57">
        <f>'ФАП(03-24) '!D52</f>
        <v>52985649</v>
      </c>
      <c r="N52" s="57"/>
      <c r="O52" s="57">
        <f>' СМП '!D52</f>
        <v>0</v>
      </c>
      <c r="P52" s="57">
        <f>'Гемодиализ (пр.03-24) '!D52</f>
        <v>0</v>
      </c>
      <c r="Q52" s="57">
        <f>'Мед.реаб.(АПУ,ДС,КС) '!D52</f>
        <v>1436158</v>
      </c>
      <c r="R52" s="57">
        <f t="shared" si="4"/>
        <v>268170376</v>
      </c>
      <c r="S52" s="159"/>
    </row>
    <row r="53" spans="1:19" s="1" customFormat="1" ht="10.5" customHeight="1" x14ac:dyDescent="0.2">
      <c r="A53" s="24">
        <v>42</v>
      </c>
      <c r="B53" s="11" t="s">
        <v>109</v>
      </c>
      <c r="C53" s="10" t="s">
        <v>2</v>
      </c>
      <c r="D53" s="57">
        <f>КС!D53</f>
        <v>298217742</v>
      </c>
      <c r="E53" s="57">
        <f>'ДС(пр.03-24)'!D53</f>
        <v>49769100</v>
      </c>
      <c r="F53" s="57">
        <f t="shared" si="1"/>
        <v>479263329</v>
      </c>
      <c r="G53" s="57">
        <f>'АПУ профилактика'!D54</f>
        <v>186105937</v>
      </c>
      <c r="H53" s="57">
        <f>ДН!D54</f>
        <v>37417359</v>
      </c>
      <c r="I53" s="57">
        <f>'АПУ неотл.пом.'!D53</f>
        <v>29859827</v>
      </c>
      <c r="J53" s="57">
        <f>'АПУ обращения '!D53</f>
        <v>175899160</v>
      </c>
      <c r="K53" s="57">
        <f>'ОДИ ПГГ'!D53</f>
        <v>15588563</v>
      </c>
      <c r="L53" s="57">
        <f>'ОДИ МЗ РБ '!D53</f>
        <v>0</v>
      </c>
      <c r="M53" s="57">
        <f>'ФАП(03-24) '!D53</f>
        <v>34392483</v>
      </c>
      <c r="N53" s="57"/>
      <c r="O53" s="57">
        <f>' СМП '!D53</f>
        <v>0</v>
      </c>
      <c r="P53" s="57">
        <f>'Гемодиализ (пр.03-24) '!D53</f>
        <v>0</v>
      </c>
      <c r="Q53" s="57">
        <f>'Мед.реаб.(АПУ,ДС,КС) '!D53</f>
        <v>0</v>
      </c>
      <c r="R53" s="57">
        <f t="shared" si="4"/>
        <v>827250171</v>
      </c>
      <c r="S53" s="159"/>
    </row>
    <row r="54" spans="1:19" s="1" customFormat="1" x14ac:dyDescent="0.2">
      <c r="A54" s="24">
        <v>43</v>
      </c>
      <c r="B54" s="25" t="s">
        <v>110</v>
      </c>
      <c r="C54" s="10" t="s">
        <v>3</v>
      </c>
      <c r="D54" s="57">
        <f>КС!D54</f>
        <v>47834373</v>
      </c>
      <c r="E54" s="57">
        <f>'ДС(пр.03-24)'!D54</f>
        <v>11117435</v>
      </c>
      <c r="F54" s="57">
        <f t="shared" si="1"/>
        <v>150118261</v>
      </c>
      <c r="G54" s="57">
        <f>'АПУ профилактика'!D55</f>
        <v>41219873</v>
      </c>
      <c r="H54" s="57">
        <f>ДН!D55</f>
        <v>14700792</v>
      </c>
      <c r="I54" s="57">
        <f>'АПУ неотл.пом.'!D54</f>
        <v>8317857</v>
      </c>
      <c r="J54" s="57">
        <f>'АПУ обращения '!D54</f>
        <v>38376397</v>
      </c>
      <c r="K54" s="57">
        <f>'ОДИ ПГГ'!D54</f>
        <v>1437756</v>
      </c>
      <c r="L54" s="57">
        <f>'ОДИ МЗ РБ '!D54</f>
        <v>0</v>
      </c>
      <c r="M54" s="57">
        <f>'ФАП(03-24) '!D54</f>
        <v>46065586</v>
      </c>
      <c r="N54" s="57"/>
      <c r="O54" s="57">
        <f>' СМП '!D54</f>
        <v>0</v>
      </c>
      <c r="P54" s="57">
        <f>'Гемодиализ (пр.03-24) '!D54</f>
        <v>0</v>
      </c>
      <c r="Q54" s="57">
        <f>'Мед.реаб.(АПУ,ДС,КС) '!D54</f>
        <v>0</v>
      </c>
      <c r="R54" s="57">
        <f t="shared" si="4"/>
        <v>209070069</v>
      </c>
      <c r="S54" s="159"/>
    </row>
    <row r="55" spans="1:19" s="1" customFormat="1" x14ac:dyDescent="0.2">
      <c r="A55" s="24">
        <v>44</v>
      </c>
      <c r="B55" s="25" t="s">
        <v>111</v>
      </c>
      <c r="C55" s="10" t="s">
        <v>226</v>
      </c>
      <c r="D55" s="57">
        <f>КС!D55</f>
        <v>72814486</v>
      </c>
      <c r="E55" s="57">
        <f>'ДС(пр.03-24)'!D55</f>
        <v>19020595</v>
      </c>
      <c r="F55" s="57">
        <f t="shared" si="1"/>
        <v>229494652</v>
      </c>
      <c r="G55" s="57">
        <f>'АПУ профилактика'!D56</f>
        <v>65260810</v>
      </c>
      <c r="H55" s="57">
        <f>ДН!D56</f>
        <v>20897381</v>
      </c>
      <c r="I55" s="57">
        <f>'АПУ неотл.пом.'!D55</f>
        <v>12262206</v>
      </c>
      <c r="J55" s="57">
        <f>'АПУ обращения '!D55</f>
        <v>57012500</v>
      </c>
      <c r="K55" s="57">
        <f>'ОДИ ПГГ'!D55</f>
        <v>1393207</v>
      </c>
      <c r="L55" s="57">
        <f>'ОДИ МЗ РБ '!D55</f>
        <v>0</v>
      </c>
      <c r="M55" s="57">
        <f>'ФАП(03-24) '!D55</f>
        <v>72668548</v>
      </c>
      <c r="N55" s="57"/>
      <c r="O55" s="57">
        <f>' СМП '!D55</f>
        <v>0</v>
      </c>
      <c r="P55" s="57">
        <f>'Гемодиализ (пр.03-24) '!D55</f>
        <v>0</v>
      </c>
      <c r="Q55" s="57">
        <f>'Мед.реаб.(АПУ,ДС,КС) '!D55</f>
        <v>2525298</v>
      </c>
      <c r="R55" s="57">
        <f t="shared" si="4"/>
        <v>323855031</v>
      </c>
      <c r="S55" s="159"/>
    </row>
    <row r="56" spans="1:19" s="1" customFormat="1" x14ac:dyDescent="0.2">
      <c r="A56" s="24">
        <v>45</v>
      </c>
      <c r="B56" s="13" t="s">
        <v>112</v>
      </c>
      <c r="C56" s="10" t="s">
        <v>0</v>
      </c>
      <c r="D56" s="57">
        <f>КС!D56</f>
        <v>87414525</v>
      </c>
      <c r="E56" s="57">
        <f>'ДС(пр.03-24)'!D56</f>
        <v>21954574</v>
      </c>
      <c r="F56" s="57">
        <f t="shared" si="1"/>
        <v>253833788</v>
      </c>
      <c r="G56" s="57">
        <f>'АПУ профилактика'!D57</f>
        <v>79918405</v>
      </c>
      <c r="H56" s="57">
        <f>ДН!D57</f>
        <v>22672496</v>
      </c>
      <c r="I56" s="57">
        <f>'АПУ неотл.пом.'!D56</f>
        <v>15279078</v>
      </c>
      <c r="J56" s="57">
        <f>'АПУ обращения '!D56</f>
        <v>73871762</v>
      </c>
      <c r="K56" s="57">
        <f>'ОДИ ПГГ'!D56</f>
        <v>9193387</v>
      </c>
      <c r="L56" s="57">
        <f>'ОДИ МЗ РБ '!D56</f>
        <v>0</v>
      </c>
      <c r="M56" s="57">
        <f>'ФАП(03-24) '!D56</f>
        <v>52898660</v>
      </c>
      <c r="N56" s="57"/>
      <c r="O56" s="57">
        <f>' СМП '!D56</f>
        <v>0</v>
      </c>
      <c r="P56" s="57">
        <f>'Гемодиализ (пр.03-24) '!D56</f>
        <v>0</v>
      </c>
      <c r="Q56" s="57">
        <f>'Мед.реаб.(АПУ,ДС,КС) '!D56</f>
        <v>0</v>
      </c>
      <c r="R56" s="57">
        <f t="shared" si="4"/>
        <v>363202887</v>
      </c>
      <c r="S56" s="159"/>
    </row>
    <row r="57" spans="1:19" s="1" customFormat="1" ht="10.5" customHeight="1" x14ac:dyDescent="0.2">
      <c r="A57" s="24">
        <v>46</v>
      </c>
      <c r="B57" s="25" t="s">
        <v>113</v>
      </c>
      <c r="C57" s="10" t="s">
        <v>4</v>
      </c>
      <c r="D57" s="57">
        <f>КС!D57</f>
        <v>31762698</v>
      </c>
      <c r="E57" s="57">
        <f>'ДС(пр.03-24)'!D57</f>
        <v>7225237</v>
      </c>
      <c r="F57" s="57">
        <f t="shared" si="1"/>
        <v>101531632</v>
      </c>
      <c r="G57" s="57">
        <f>'АПУ профилактика'!D58</f>
        <v>24944423</v>
      </c>
      <c r="H57" s="57">
        <f>ДН!D58</f>
        <v>10896710</v>
      </c>
      <c r="I57" s="57">
        <f>'АПУ неотл.пом.'!D57</f>
        <v>5213752</v>
      </c>
      <c r="J57" s="57">
        <f>'АПУ обращения '!D57</f>
        <v>25238547</v>
      </c>
      <c r="K57" s="57">
        <f>'ОДИ ПГГ'!D57</f>
        <v>299909</v>
      </c>
      <c r="L57" s="57">
        <f>'ОДИ МЗ РБ '!D57</f>
        <v>0</v>
      </c>
      <c r="M57" s="57">
        <f>'ФАП(03-24) '!D57</f>
        <v>34938291</v>
      </c>
      <c r="N57" s="57"/>
      <c r="O57" s="57">
        <f>' СМП '!D57</f>
        <v>0</v>
      </c>
      <c r="P57" s="57">
        <f>'Гемодиализ (пр.03-24) '!D57</f>
        <v>0</v>
      </c>
      <c r="Q57" s="57">
        <f>'Мед.реаб.(АПУ,ДС,КС) '!D57</f>
        <v>0</v>
      </c>
      <c r="R57" s="57">
        <f t="shared" si="4"/>
        <v>140519567</v>
      </c>
      <c r="S57" s="159"/>
    </row>
    <row r="58" spans="1:19" s="1" customFormat="1" x14ac:dyDescent="0.2">
      <c r="A58" s="24">
        <v>47</v>
      </c>
      <c r="B58" s="13" t="s">
        <v>114</v>
      </c>
      <c r="C58" s="10" t="s">
        <v>1</v>
      </c>
      <c r="D58" s="57">
        <f>КС!D58</f>
        <v>59226156</v>
      </c>
      <c r="E58" s="57">
        <f>'ДС(пр.03-24)'!D58</f>
        <v>14867697</v>
      </c>
      <c r="F58" s="57">
        <f t="shared" si="1"/>
        <v>181833557</v>
      </c>
      <c r="G58" s="57">
        <f>'АПУ профилактика'!D59</f>
        <v>55336068</v>
      </c>
      <c r="H58" s="57">
        <f>ДН!D59</f>
        <v>14475887</v>
      </c>
      <c r="I58" s="57">
        <f>'АПУ неотл.пом.'!D58</f>
        <v>10592028</v>
      </c>
      <c r="J58" s="57">
        <f>'АПУ обращения '!D58</f>
        <v>49528258</v>
      </c>
      <c r="K58" s="57">
        <f>'ОДИ ПГГ'!D58</f>
        <v>1821326</v>
      </c>
      <c r="L58" s="57">
        <f>'ОДИ МЗ РБ '!D58</f>
        <v>0</v>
      </c>
      <c r="M58" s="57">
        <f>'ФАП(03-24) '!D58</f>
        <v>50079990</v>
      </c>
      <c r="N58" s="57"/>
      <c r="O58" s="57">
        <f>' СМП '!D58</f>
        <v>0</v>
      </c>
      <c r="P58" s="57">
        <f>'Гемодиализ (пр.03-24) '!D58</f>
        <v>0</v>
      </c>
      <c r="Q58" s="57">
        <f>'Мед.реаб.(АПУ,ДС,КС) '!D58</f>
        <v>0</v>
      </c>
      <c r="R58" s="57">
        <f t="shared" si="4"/>
        <v>255927410</v>
      </c>
      <c r="S58" s="159"/>
    </row>
    <row r="59" spans="1:19" s="1" customFormat="1" x14ac:dyDescent="0.2">
      <c r="A59" s="24">
        <v>48</v>
      </c>
      <c r="B59" s="25" t="s">
        <v>115</v>
      </c>
      <c r="C59" s="10" t="s">
        <v>227</v>
      </c>
      <c r="D59" s="57">
        <f>КС!D59</f>
        <v>84380929</v>
      </c>
      <c r="E59" s="57">
        <f>'ДС(пр.03-24)'!D59</f>
        <v>22670867</v>
      </c>
      <c r="F59" s="57">
        <f t="shared" si="1"/>
        <v>257582050</v>
      </c>
      <c r="G59" s="57">
        <f>'АПУ профилактика'!D60</f>
        <v>82715430</v>
      </c>
      <c r="H59" s="57">
        <f>ДН!D60</f>
        <v>31975815</v>
      </c>
      <c r="I59" s="57">
        <f>'АПУ неотл.пом.'!D59</f>
        <v>16042196</v>
      </c>
      <c r="J59" s="57">
        <f>'АПУ обращения '!D59</f>
        <v>72699677</v>
      </c>
      <c r="K59" s="57">
        <f>'ОДИ ПГГ'!D59</f>
        <v>3089052</v>
      </c>
      <c r="L59" s="57">
        <f>'ОДИ МЗ РБ '!D59</f>
        <v>0</v>
      </c>
      <c r="M59" s="57">
        <f>'ФАП(03-24) '!D59</f>
        <v>51059880</v>
      </c>
      <c r="N59" s="57"/>
      <c r="O59" s="57">
        <f>' СМП '!D59</f>
        <v>0</v>
      </c>
      <c r="P59" s="57">
        <f>'Гемодиализ (пр.03-24) '!D59</f>
        <v>0</v>
      </c>
      <c r="Q59" s="57">
        <f>'Мед.реаб.(АПУ,ДС,КС) '!D59</f>
        <v>0</v>
      </c>
      <c r="R59" s="57">
        <f t="shared" si="4"/>
        <v>364633846</v>
      </c>
      <c r="S59" s="159"/>
    </row>
    <row r="60" spans="1:19" s="1" customFormat="1" x14ac:dyDescent="0.2">
      <c r="A60" s="24">
        <v>49</v>
      </c>
      <c r="B60" s="25" t="s">
        <v>116</v>
      </c>
      <c r="C60" s="10" t="s">
        <v>26</v>
      </c>
      <c r="D60" s="57">
        <f>КС!D60</f>
        <v>545657316</v>
      </c>
      <c r="E60" s="57">
        <f>'ДС(пр.03-24)'!D60</f>
        <v>86796480</v>
      </c>
      <c r="F60" s="57">
        <f t="shared" si="1"/>
        <v>799508009.92000008</v>
      </c>
      <c r="G60" s="57">
        <f>'АПУ профилактика'!D61</f>
        <v>293085009</v>
      </c>
      <c r="H60" s="57">
        <f>ДН!D61</f>
        <v>80822346</v>
      </c>
      <c r="I60" s="57">
        <f>'АПУ неотл.пом.'!D60</f>
        <v>54662228</v>
      </c>
      <c r="J60" s="57">
        <f>'АПУ обращения '!D60</f>
        <v>264756405.92000002</v>
      </c>
      <c r="K60" s="57">
        <f>'ОДИ ПГГ'!D60</f>
        <v>22954562</v>
      </c>
      <c r="L60" s="57">
        <f>'ОДИ МЗ РБ '!D60</f>
        <v>1641750</v>
      </c>
      <c r="M60" s="57">
        <f>'ФАП(03-24) '!D60</f>
        <v>81585709</v>
      </c>
      <c r="N60" s="57"/>
      <c r="O60" s="57">
        <f>' СМП '!D60</f>
        <v>0</v>
      </c>
      <c r="P60" s="57">
        <f>'Гемодиализ (пр.03-24) '!D60</f>
        <v>113481</v>
      </c>
      <c r="Q60" s="57">
        <f>'Мед.реаб.(АПУ,ДС,КС) '!D60</f>
        <v>0</v>
      </c>
      <c r="R60" s="57">
        <f t="shared" si="4"/>
        <v>1432075286.9200001</v>
      </c>
      <c r="S60" s="159"/>
    </row>
    <row r="61" spans="1:19" s="1" customFormat="1" x14ac:dyDescent="0.2">
      <c r="A61" s="24">
        <v>50</v>
      </c>
      <c r="B61" s="25" t="s">
        <v>117</v>
      </c>
      <c r="C61" s="10" t="s">
        <v>228</v>
      </c>
      <c r="D61" s="57">
        <f>КС!D61</f>
        <v>51768444</v>
      </c>
      <c r="E61" s="57">
        <f>'ДС(пр.03-24)'!D61</f>
        <v>12891832</v>
      </c>
      <c r="F61" s="57">
        <f t="shared" si="1"/>
        <v>160205377</v>
      </c>
      <c r="G61" s="57">
        <f>'АПУ профилактика'!D62</f>
        <v>43887050</v>
      </c>
      <c r="H61" s="57">
        <f>ДН!D62</f>
        <v>12605604</v>
      </c>
      <c r="I61" s="57">
        <f>'АПУ неотл.пом.'!D61</f>
        <v>8458034</v>
      </c>
      <c r="J61" s="57">
        <f>'АПУ обращения '!D61</f>
        <v>40917878</v>
      </c>
      <c r="K61" s="57">
        <f>'ОДИ ПГГ'!D61</f>
        <v>1654169</v>
      </c>
      <c r="L61" s="57">
        <f>'ОДИ МЗ РБ '!D61</f>
        <v>0</v>
      </c>
      <c r="M61" s="57">
        <f>'ФАП(03-24) '!D61</f>
        <v>52682642</v>
      </c>
      <c r="N61" s="57"/>
      <c r="O61" s="57">
        <f>' СМП '!D61</f>
        <v>0</v>
      </c>
      <c r="P61" s="57">
        <f>'Гемодиализ (пр.03-24) '!D61</f>
        <v>0</v>
      </c>
      <c r="Q61" s="57">
        <f>'Мед.реаб.(АПУ,ДС,КС) '!D61</f>
        <v>0</v>
      </c>
      <c r="R61" s="57">
        <f t="shared" si="4"/>
        <v>224865653</v>
      </c>
      <c r="S61" s="159"/>
    </row>
    <row r="62" spans="1:19" s="1" customFormat="1" x14ac:dyDescent="0.2">
      <c r="A62" s="24">
        <v>51</v>
      </c>
      <c r="B62" s="25" t="s">
        <v>232</v>
      </c>
      <c r="C62" s="10" t="s">
        <v>231</v>
      </c>
      <c r="D62" s="57">
        <f>КС!D62</f>
        <v>183424211</v>
      </c>
      <c r="E62" s="57">
        <f>'ДС(пр.03-24)'!D62</f>
        <v>0</v>
      </c>
      <c r="F62" s="57">
        <f t="shared" si="1"/>
        <v>0</v>
      </c>
      <c r="G62" s="57">
        <f>'АПУ профилактика'!D63</f>
        <v>0</v>
      </c>
      <c r="H62" s="57">
        <f>ДН!D63</f>
        <v>0</v>
      </c>
      <c r="I62" s="57">
        <f>'АПУ неотл.пом.'!D62</f>
        <v>0</v>
      </c>
      <c r="J62" s="57">
        <f>'АПУ обращения '!D62</f>
        <v>0</v>
      </c>
      <c r="K62" s="57">
        <f>'ОДИ ПГГ'!D62</f>
        <v>0</v>
      </c>
      <c r="L62" s="57">
        <f>'ОДИ МЗ РБ '!D62</f>
        <v>0</v>
      </c>
      <c r="M62" s="57">
        <f>'ФАП(03-24) '!D62</f>
        <v>0</v>
      </c>
      <c r="N62" s="57"/>
      <c r="O62" s="57">
        <f>' СМП '!D62</f>
        <v>0</v>
      </c>
      <c r="P62" s="57">
        <f>'Гемодиализ (пр.03-24) '!D62</f>
        <v>0</v>
      </c>
      <c r="Q62" s="57">
        <f>'Мед.реаб.(АПУ,ДС,КС) '!D62</f>
        <v>0</v>
      </c>
      <c r="R62" s="57">
        <f t="shared" si="4"/>
        <v>183424211</v>
      </c>
      <c r="S62" s="159"/>
    </row>
    <row r="63" spans="1:19" s="1" customFormat="1" x14ac:dyDescent="0.2">
      <c r="A63" s="24">
        <v>52</v>
      </c>
      <c r="B63" s="25" t="s">
        <v>242</v>
      </c>
      <c r="C63" s="10" t="s">
        <v>243</v>
      </c>
      <c r="D63" s="57">
        <f>КС!D63</f>
        <v>0</v>
      </c>
      <c r="E63" s="57">
        <f>'ДС(пр.03-24)'!D63</f>
        <v>0</v>
      </c>
      <c r="F63" s="57">
        <f t="shared" si="1"/>
        <v>0</v>
      </c>
      <c r="G63" s="57">
        <f>'АПУ профилактика'!D64</f>
        <v>0</v>
      </c>
      <c r="H63" s="57">
        <f>ДН!D64</f>
        <v>0</v>
      </c>
      <c r="I63" s="57">
        <f>'АПУ неотл.пом.'!D63</f>
        <v>0</v>
      </c>
      <c r="J63" s="57">
        <f>'АПУ обращения '!D63</f>
        <v>0</v>
      </c>
      <c r="K63" s="57">
        <f>'ОДИ ПГГ'!D63</f>
        <v>0</v>
      </c>
      <c r="L63" s="57">
        <f>'ОДИ МЗ РБ '!D63</f>
        <v>0</v>
      </c>
      <c r="M63" s="57">
        <f>'ФАП(03-24) '!D63</f>
        <v>0</v>
      </c>
      <c r="N63" s="57"/>
      <c r="O63" s="57">
        <f>' СМП '!D63</f>
        <v>0</v>
      </c>
      <c r="P63" s="57">
        <f>'Гемодиализ (пр.03-24) '!D63</f>
        <v>0</v>
      </c>
      <c r="Q63" s="57">
        <f>'Мед.реаб.(АПУ,ДС,КС) '!D63</f>
        <v>10835798</v>
      </c>
      <c r="R63" s="57">
        <f t="shared" si="4"/>
        <v>10835798</v>
      </c>
      <c r="S63" s="159"/>
    </row>
    <row r="64" spans="1:19" s="1" customFormat="1" x14ac:dyDescent="0.2">
      <c r="A64" s="24">
        <v>53</v>
      </c>
      <c r="B64" s="25" t="s">
        <v>118</v>
      </c>
      <c r="C64" s="10" t="s">
        <v>54</v>
      </c>
      <c r="D64" s="57">
        <f>КС!D64</f>
        <v>0</v>
      </c>
      <c r="E64" s="57">
        <f>'ДС(пр.03-24)'!D64</f>
        <v>23434259</v>
      </c>
      <c r="F64" s="57">
        <f t="shared" si="1"/>
        <v>222996653</v>
      </c>
      <c r="G64" s="57">
        <f>'АПУ профилактика'!D65</f>
        <v>150383961</v>
      </c>
      <c r="H64" s="57">
        <f>ДН!D65</f>
        <v>233687</v>
      </c>
      <c r="I64" s="57">
        <f>'АПУ неотл.пом.'!D64</f>
        <v>8388488</v>
      </c>
      <c r="J64" s="57">
        <f>'АПУ обращения '!D64</f>
        <v>62156310</v>
      </c>
      <c r="K64" s="57">
        <f>'ОДИ ПГГ'!D64</f>
        <v>1834207</v>
      </c>
      <c r="L64" s="57">
        <f>'ОДИ МЗ РБ '!D64</f>
        <v>0</v>
      </c>
      <c r="M64" s="57">
        <f>'ФАП(03-24) '!D64</f>
        <v>0</v>
      </c>
      <c r="N64" s="57"/>
      <c r="O64" s="57">
        <f>' СМП '!D64</f>
        <v>0</v>
      </c>
      <c r="P64" s="57">
        <f>'Гемодиализ (пр.03-24) '!D64</f>
        <v>0</v>
      </c>
      <c r="Q64" s="57">
        <f>'Мед.реаб.(АПУ,ДС,КС) '!D64</f>
        <v>8102798</v>
      </c>
      <c r="R64" s="57">
        <f t="shared" si="4"/>
        <v>254533710</v>
      </c>
      <c r="S64" s="159"/>
    </row>
    <row r="65" spans="1:19" s="1" customFormat="1" x14ac:dyDescent="0.2">
      <c r="A65" s="24">
        <v>54</v>
      </c>
      <c r="B65" s="13" t="s">
        <v>119</v>
      </c>
      <c r="C65" s="10" t="s">
        <v>244</v>
      </c>
      <c r="D65" s="57">
        <f>КС!D65</f>
        <v>0</v>
      </c>
      <c r="E65" s="57">
        <f>'ДС(пр.03-24)'!D65</f>
        <v>20718505</v>
      </c>
      <c r="F65" s="57">
        <f t="shared" si="1"/>
        <v>164926806</v>
      </c>
      <c r="G65" s="57">
        <f>'АПУ профилактика'!D66</f>
        <v>105127108</v>
      </c>
      <c r="H65" s="57">
        <f>ДН!D66</f>
        <v>368911</v>
      </c>
      <c r="I65" s="57">
        <f>'АПУ неотл.пом.'!D65</f>
        <v>6590649</v>
      </c>
      <c r="J65" s="57">
        <f>'АПУ обращения '!D65</f>
        <v>51397630</v>
      </c>
      <c r="K65" s="57">
        <f>'ОДИ ПГГ'!D65</f>
        <v>1442508</v>
      </c>
      <c r="L65" s="57">
        <f>'ОДИ МЗ РБ '!D65</f>
        <v>0</v>
      </c>
      <c r="M65" s="57">
        <f>'ФАП(03-24) '!D65</f>
        <v>0</v>
      </c>
      <c r="N65" s="57"/>
      <c r="O65" s="57">
        <f>' СМП '!D65</f>
        <v>0</v>
      </c>
      <c r="P65" s="57">
        <f>'Гемодиализ (пр.03-24) '!D65</f>
        <v>0</v>
      </c>
      <c r="Q65" s="57">
        <f>'Мед.реаб.(АПУ,ДС,КС) '!D65</f>
        <v>8295193</v>
      </c>
      <c r="R65" s="57">
        <f t="shared" si="4"/>
        <v>193940504</v>
      </c>
      <c r="S65" s="159"/>
    </row>
    <row r="66" spans="1:19" s="1" customFormat="1" ht="24" x14ac:dyDescent="0.2">
      <c r="A66" s="24">
        <v>55</v>
      </c>
      <c r="B66" s="11" t="s">
        <v>120</v>
      </c>
      <c r="C66" s="10" t="s">
        <v>121</v>
      </c>
      <c r="D66" s="57">
        <f>КС!D66</f>
        <v>0</v>
      </c>
      <c r="E66" s="57">
        <f>'ДС(пр.03-24)'!D66</f>
        <v>26892378</v>
      </c>
      <c r="F66" s="57">
        <f t="shared" si="1"/>
        <v>283697410.38</v>
      </c>
      <c r="G66" s="57">
        <f>'АПУ профилактика'!D67</f>
        <v>150813094</v>
      </c>
      <c r="H66" s="57">
        <f>ДН!D67</f>
        <v>58054</v>
      </c>
      <c r="I66" s="57">
        <f>'АПУ неотл.пом.'!D66</f>
        <v>22925448</v>
      </c>
      <c r="J66" s="57">
        <f>'АПУ обращения '!D66</f>
        <v>107859007.38</v>
      </c>
      <c r="K66" s="57">
        <f>'ОДИ ПГГ'!D66</f>
        <v>2041807</v>
      </c>
      <c r="L66" s="57">
        <f>'ОДИ МЗ РБ '!D66</f>
        <v>0</v>
      </c>
      <c r="M66" s="57">
        <f>'ФАП(03-24) '!D66</f>
        <v>0</v>
      </c>
      <c r="N66" s="57"/>
      <c r="O66" s="57">
        <f>' СМП '!D66</f>
        <v>0</v>
      </c>
      <c r="P66" s="57">
        <f>'Гемодиализ (пр.03-24) '!D66</f>
        <v>0</v>
      </c>
      <c r="Q66" s="57">
        <f>'Мед.реаб.(АПУ,ДС,КС) '!D66</f>
        <v>0</v>
      </c>
      <c r="R66" s="57">
        <f t="shared" si="4"/>
        <v>310589788.38</v>
      </c>
      <c r="S66" s="159"/>
    </row>
    <row r="67" spans="1:19" s="1" customFormat="1" ht="23.25" customHeight="1" x14ac:dyDescent="0.2">
      <c r="A67" s="24">
        <v>56</v>
      </c>
      <c r="B67" s="13" t="s">
        <v>122</v>
      </c>
      <c r="C67" s="10" t="s">
        <v>245</v>
      </c>
      <c r="D67" s="57">
        <f>КС!D67</f>
        <v>0</v>
      </c>
      <c r="E67" s="57">
        <f>'ДС(пр.03-24)'!D67</f>
        <v>37431212</v>
      </c>
      <c r="F67" s="57">
        <f t="shared" si="1"/>
        <v>324593949</v>
      </c>
      <c r="G67" s="57">
        <f>'АПУ профилактика'!D68</f>
        <v>197552976</v>
      </c>
      <c r="H67" s="57">
        <f>ДН!D68</f>
        <v>65311</v>
      </c>
      <c r="I67" s="57">
        <f>'АПУ неотл.пом.'!D67</f>
        <v>25539085</v>
      </c>
      <c r="J67" s="57">
        <f>'АПУ обращения '!D67</f>
        <v>98814900</v>
      </c>
      <c r="K67" s="57">
        <f>'ОДИ ПГГ'!D67</f>
        <v>2621677</v>
      </c>
      <c r="L67" s="57">
        <f>'ОДИ МЗ РБ '!D67</f>
        <v>0</v>
      </c>
      <c r="M67" s="57">
        <f>'ФАП(03-24) '!D67</f>
        <v>0</v>
      </c>
      <c r="N67" s="57"/>
      <c r="O67" s="57">
        <f>' СМП '!D67</f>
        <v>0</v>
      </c>
      <c r="P67" s="57">
        <f>'Гемодиализ (пр.03-24) '!D67</f>
        <v>0</v>
      </c>
      <c r="Q67" s="57">
        <f>'Мед.реаб.(АПУ,ДС,КС) '!D67</f>
        <v>8340288</v>
      </c>
      <c r="R67" s="57">
        <f t="shared" si="4"/>
        <v>370365449</v>
      </c>
      <c r="S67" s="159"/>
    </row>
    <row r="68" spans="1:19" s="1" customFormat="1" ht="27.75" customHeight="1" x14ac:dyDescent="0.2">
      <c r="A68" s="24">
        <v>57</v>
      </c>
      <c r="B68" s="25" t="s">
        <v>123</v>
      </c>
      <c r="C68" s="10" t="s">
        <v>408</v>
      </c>
      <c r="D68" s="57">
        <f>КС!D68</f>
        <v>0</v>
      </c>
      <c r="E68" s="57">
        <f>'ДС(пр.03-24)'!D68</f>
        <v>23820085</v>
      </c>
      <c r="F68" s="57">
        <f t="shared" si="1"/>
        <v>200831587</v>
      </c>
      <c r="G68" s="57">
        <f>'АПУ профилактика'!D69</f>
        <v>123133619</v>
      </c>
      <c r="H68" s="57">
        <f>ДН!D69</f>
        <v>5805</v>
      </c>
      <c r="I68" s="57">
        <f>'АПУ неотл.пом.'!D68</f>
        <v>7257594</v>
      </c>
      <c r="J68" s="57">
        <f>'АПУ обращения '!D68</f>
        <v>68844873</v>
      </c>
      <c r="K68" s="57">
        <f>'ОДИ ПГГ'!D68</f>
        <v>1589696</v>
      </c>
      <c r="L68" s="57">
        <f>'ОДИ МЗ РБ '!D68</f>
        <v>0</v>
      </c>
      <c r="M68" s="57">
        <f>'ФАП(03-24) '!D68</f>
        <v>0</v>
      </c>
      <c r="N68" s="57"/>
      <c r="O68" s="57">
        <f>' СМП '!D68</f>
        <v>0</v>
      </c>
      <c r="P68" s="57">
        <f>'Гемодиализ (пр.03-24) '!D68</f>
        <v>0</v>
      </c>
      <c r="Q68" s="57">
        <f>'Мед.реаб.(АПУ,ДС,КС) '!D68</f>
        <v>10914813</v>
      </c>
      <c r="R68" s="57">
        <f t="shared" si="4"/>
        <v>235566485</v>
      </c>
      <c r="S68" s="159"/>
    </row>
    <row r="69" spans="1:19" s="1" customFormat="1" ht="24" x14ac:dyDescent="0.2">
      <c r="A69" s="24">
        <v>58</v>
      </c>
      <c r="B69" s="11" t="s">
        <v>124</v>
      </c>
      <c r="C69" s="10" t="s">
        <v>246</v>
      </c>
      <c r="D69" s="57">
        <f>КС!D69</f>
        <v>0</v>
      </c>
      <c r="E69" s="57">
        <f>'ДС(пр.03-24)'!D69</f>
        <v>0</v>
      </c>
      <c r="F69" s="57">
        <f t="shared" si="1"/>
        <v>91692993</v>
      </c>
      <c r="G69" s="57">
        <f>'АПУ профилактика'!D70</f>
        <v>14721388</v>
      </c>
      <c r="H69" s="57">
        <f>ДН!D70</f>
        <v>0</v>
      </c>
      <c r="I69" s="57">
        <f>'АПУ неотл.пом.'!D69</f>
        <v>0</v>
      </c>
      <c r="J69" s="57">
        <f>'АПУ обращения '!D69</f>
        <v>76971605</v>
      </c>
      <c r="K69" s="57">
        <f>'ОДИ ПГГ'!D69</f>
        <v>0</v>
      </c>
      <c r="L69" s="57">
        <f>'ОДИ МЗ РБ '!D69</f>
        <v>0</v>
      </c>
      <c r="M69" s="57">
        <f>'ФАП(03-24) '!D69</f>
        <v>0</v>
      </c>
      <c r="N69" s="57"/>
      <c r="O69" s="57">
        <f>' СМП '!D69</f>
        <v>0</v>
      </c>
      <c r="P69" s="57">
        <f>'Гемодиализ (пр.03-24) '!D69</f>
        <v>0</v>
      </c>
      <c r="Q69" s="57">
        <f>'Мед.реаб.(АПУ,ДС,КС) '!D69</f>
        <v>0</v>
      </c>
      <c r="R69" s="57">
        <f t="shared" si="4"/>
        <v>91692993</v>
      </c>
      <c r="S69" s="159"/>
    </row>
    <row r="70" spans="1:19" s="1" customFormat="1" ht="24" x14ac:dyDescent="0.2">
      <c r="A70" s="24">
        <v>59</v>
      </c>
      <c r="B70" s="11" t="s">
        <v>125</v>
      </c>
      <c r="C70" s="10" t="s">
        <v>247</v>
      </c>
      <c r="D70" s="57">
        <f>КС!D70</f>
        <v>0</v>
      </c>
      <c r="E70" s="57">
        <f>'ДС(пр.03-24)'!D70</f>
        <v>0</v>
      </c>
      <c r="F70" s="57">
        <f t="shared" ref="F70:F130" si="5">G70+H70+I70+J70+K70+L70+M70+N70</f>
        <v>84016114</v>
      </c>
      <c r="G70" s="57">
        <f>'АПУ профилактика'!D71</f>
        <v>9907150</v>
      </c>
      <c r="H70" s="57">
        <f>ДН!D71</f>
        <v>0</v>
      </c>
      <c r="I70" s="57">
        <f>'АПУ неотл.пом.'!D70</f>
        <v>7667676</v>
      </c>
      <c r="J70" s="57">
        <f>'АПУ обращения '!D70</f>
        <v>66441288</v>
      </c>
      <c r="K70" s="57">
        <f>'ОДИ ПГГ'!D70</f>
        <v>0</v>
      </c>
      <c r="L70" s="57">
        <f>'ОДИ МЗ РБ '!D70</f>
        <v>0</v>
      </c>
      <c r="M70" s="57">
        <f>'ФАП(03-24) '!D70</f>
        <v>0</v>
      </c>
      <c r="N70" s="57"/>
      <c r="O70" s="57">
        <f>' СМП '!D70</f>
        <v>0</v>
      </c>
      <c r="P70" s="57">
        <f>'Гемодиализ (пр.03-24) '!D70</f>
        <v>0</v>
      </c>
      <c r="Q70" s="57">
        <f>'Мед.реаб.(АПУ,ДС,КС) '!D70</f>
        <v>0</v>
      </c>
      <c r="R70" s="57">
        <f t="shared" si="4"/>
        <v>84016114</v>
      </c>
      <c r="S70" s="159"/>
    </row>
    <row r="71" spans="1:19" s="1" customFormat="1" x14ac:dyDescent="0.2">
      <c r="A71" s="24">
        <v>60</v>
      </c>
      <c r="B71" s="13" t="s">
        <v>126</v>
      </c>
      <c r="C71" s="10" t="s">
        <v>248</v>
      </c>
      <c r="D71" s="57">
        <f>КС!D71</f>
        <v>0</v>
      </c>
      <c r="E71" s="57">
        <f>'ДС(пр.03-24)'!D71</f>
        <v>48494168</v>
      </c>
      <c r="F71" s="57">
        <f t="shared" si="5"/>
        <v>405083150</v>
      </c>
      <c r="G71" s="57">
        <f>'АПУ профилактика'!D72</f>
        <v>158205079</v>
      </c>
      <c r="H71" s="57">
        <f>ДН!D72</f>
        <v>64876054</v>
      </c>
      <c r="I71" s="57">
        <f>'АПУ неотл.пом.'!D71</f>
        <v>20952762</v>
      </c>
      <c r="J71" s="57">
        <f>'АПУ обращения '!D71</f>
        <v>151849201</v>
      </c>
      <c r="K71" s="57">
        <f>'ОДИ ПГГ'!D71</f>
        <v>7939479</v>
      </c>
      <c r="L71" s="57">
        <f>'ОДИ МЗ РБ '!D71</f>
        <v>1260575</v>
      </c>
      <c r="M71" s="57">
        <f>'ФАП(03-24) '!D71</f>
        <v>0</v>
      </c>
      <c r="N71" s="57"/>
      <c r="O71" s="57">
        <f>' СМП '!D71</f>
        <v>0</v>
      </c>
      <c r="P71" s="57">
        <f>'Гемодиализ (пр.03-24) '!D71</f>
        <v>0</v>
      </c>
      <c r="Q71" s="57">
        <f>'Мед.реаб.(АПУ,ДС,КС) '!D71</f>
        <v>3564870</v>
      </c>
      <c r="R71" s="57">
        <f t="shared" si="4"/>
        <v>457142188</v>
      </c>
      <c r="S71" s="159"/>
    </row>
    <row r="72" spans="1:19" s="1" customFormat="1" x14ac:dyDescent="0.2">
      <c r="A72" s="24">
        <v>61</v>
      </c>
      <c r="B72" s="13" t="s">
        <v>127</v>
      </c>
      <c r="C72" s="10" t="s">
        <v>53</v>
      </c>
      <c r="D72" s="57">
        <f>КС!D72</f>
        <v>0</v>
      </c>
      <c r="E72" s="57">
        <f>'ДС(пр.03-24)'!D72</f>
        <v>28290621</v>
      </c>
      <c r="F72" s="57">
        <f t="shared" si="5"/>
        <v>262545348</v>
      </c>
      <c r="G72" s="57">
        <f>'АПУ профилактика'!D73</f>
        <v>107647361</v>
      </c>
      <c r="H72" s="57">
        <f>ДН!D73</f>
        <v>50803351</v>
      </c>
      <c r="I72" s="57">
        <f>'АПУ неотл.пом.'!D72</f>
        <v>14574665</v>
      </c>
      <c r="J72" s="57">
        <f>'АПУ обращения '!D72</f>
        <v>81226255</v>
      </c>
      <c r="K72" s="57">
        <f>'ОДИ ПГГ'!D72</f>
        <v>8293716</v>
      </c>
      <c r="L72" s="57">
        <f>'ОДИ МЗ РБ '!D72</f>
        <v>0</v>
      </c>
      <c r="M72" s="57">
        <f>'ФАП(03-24) '!D72</f>
        <v>0</v>
      </c>
      <c r="N72" s="57"/>
      <c r="O72" s="57">
        <f>' СМП '!D72</f>
        <v>0</v>
      </c>
      <c r="P72" s="57">
        <f>'Гемодиализ (пр.03-24) '!D72</f>
        <v>0</v>
      </c>
      <c r="Q72" s="57">
        <f>'Мед.реаб.(АПУ,ДС,КС) '!D72</f>
        <v>9723799</v>
      </c>
      <c r="R72" s="57">
        <f t="shared" si="4"/>
        <v>300559768</v>
      </c>
      <c r="S72" s="159"/>
    </row>
    <row r="73" spans="1:19" s="1" customFormat="1" x14ac:dyDescent="0.2">
      <c r="A73" s="24">
        <v>62</v>
      </c>
      <c r="B73" s="13" t="s">
        <v>128</v>
      </c>
      <c r="C73" s="10" t="s">
        <v>249</v>
      </c>
      <c r="D73" s="57">
        <f>КС!D73</f>
        <v>0</v>
      </c>
      <c r="E73" s="57">
        <f>'ДС(пр.03-24)'!D73</f>
        <v>70112756</v>
      </c>
      <c r="F73" s="57">
        <f t="shared" si="5"/>
        <v>558516265</v>
      </c>
      <c r="G73" s="57">
        <f>'АПУ профилактика'!D74</f>
        <v>212428208</v>
      </c>
      <c r="H73" s="57">
        <f>ДН!D74</f>
        <v>93954348</v>
      </c>
      <c r="I73" s="57">
        <f>'АПУ неотл.пом.'!D73</f>
        <v>32200859</v>
      </c>
      <c r="J73" s="57">
        <f>'АПУ обращения '!D73</f>
        <v>206879127</v>
      </c>
      <c r="K73" s="57">
        <f>'ОДИ ПГГ'!D73</f>
        <v>10815823</v>
      </c>
      <c r="L73" s="57">
        <f>'ОДИ МЗ РБ '!D73</f>
        <v>2237900</v>
      </c>
      <c r="M73" s="57">
        <f>'ФАП(03-24) '!D73</f>
        <v>0</v>
      </c>
      <c r="N73" s="57"/>
      <c r="O73" s="57">
        <f>' СМП '!D73</f>
        <v>0</v>
      </c>
      <c r="P73" s="57">
        <f>'Гемодиализ (пр.03-24) '!D73</f>
        <v>0</v>
      </c>
      <c r="Q73" s="57">
        <f>'Мед.реаб.(АПУ,ДС,КС) '!D73</f>
        <v>5929883</v>
      </c>
      <c r="R73" s="57">
        <f t="shared" si="4"/>
        <v>634558904</v>
      </c>
      <c r="S73" s="159"/>
    </row>
    <row r="74" spans="1:19" s="1" customFormat="1" ht="24" x14ac:dyDescent="0.2">
      <c r="A74" s="24">
        <v>63</v>
      </c>
      <c r="B74" s="13" t="s">
        <v>129</v>
      </c>
      <c r="C74" s="10" t="s">
        <v>250</v>
      </c>
      <c r="D74" s="57">
        <f>КС!D74</f>
        <v>0</v>
      </c>
      <c r="E74" s="57">
        <f>'ДС(пр.03-24)'!D74</f>
        <v>0</v>
      </c>
      <c r="F74" s="57">
        <f t="shared" si="5"/>
        <v>47913137</v>
      </c>
      <c r="G74" s="57">
        <f>'АПУ профилактика'!D75</f>
        <v>6006994</v>
      </c>
      <c r="H74" s="57">
        <f>ДН!D75</f>
        <v>21770</v>
      </c>
      <c r="I74" s="57">
        <f>'АПУ неотл.пом.'!D74</f>
        <v>0</v>
      </c>
      <c r="J74" s="57">
        <f>'АПУ обращения '!D74</f>
        <v>41884373</v>
      </c>
      <c r="K74" s="57">
        <f>'ОДИ ПГГ'!D74</f>
        <v>0</v>
      </c>
      <c r="L74" s="57">
        <f>'ОДИ МЗ РБ '!D74</f>
        <v>0</v>
      </c>
      <c r="M74" s="57">
        <f>'ФАП(03-24) '!D74</f>
        <v>0</v>
      </c>
      <c r="N74" s="57"/>
      <c r="O74" s="57">
        <f>' СМП '!D74</f>
        <v>0</v>
      </c>
      <c r="P74" s="57">
        <f>'Гемодиализ (пр.03-24) '!D74</f>
        <v>0</v>
      </c>
      <c r="Q74" s="57">
        <f>'Мед.реаб.(АПУ,ДС,КС) '!D74</f>
        <v>0</v>
      </c>
      <c r="R74" s="57">
        <f t="shared" ref="R74:R105" si="6">D74+E74+F74+O74+P74+Q74</f>
        <v>47913137</v>
      </c>
      <c r="S74" s="159"/>
    </row>
    <row r="75" spans="1:19" s="1" customFormat="1" ht="24" x14ac:dyDescent="0.2">
      <c r="A75" s="24">
        <v>64</v>
      </c>
      <c r="B75" s="11" t="s">
        <v>130</v>
      </c>
      <c r="C75" s="10" t="s">
        <v>251</v>
      </c>
      <c r="D75" s="57">
        <f>КС!D75</f>
        <v>0</v>
      </c>
      <c r="E75" s="57">
        <f>'ДС(пр.03-24)'!D75</f>
        <v>0</v>
      </c>
      <c r="F75" s="57">
        <f t="shared" si="5"/>
        <v>66611871</v>
      </c>
      <c r="G75" s="57">
        <f>'АПУ профилактика'!D76</f>
        <v>6079142</v>
      </c>
      <c r="H75" s="57">
        <f>ДН!D76</f>
        <v>10160</v>
      </c>
      <c r="I75" s="57">
        <f>'АПУ неотл.пом.'!D75</f>
        <v>18135138</v>
      </c>
      <c r="J75" s="57">
        <f>'АПУ обращения '!D75</f>
        <v>42387431</v>
      </c>
      <c r="K75" s="57">
        <f>'ОДИ ПГГ'!D75</f>
        <v>0</v>
      </c>
      <c r="L75" s="57">
        <f>'ОДИ МЗ РБ '!D75</f>
        <v>0</v>
      </c>
      <c r="M75" s="57">
        <f>'ФАП(03-24) '!D75</f>
        <v>0</v>
      </c>
      <c r="N75" s="57"/>
      <c r="O75" s="57">
        <f>' СМП '!D75</f>
        <v>0</v>
      </c>
      <c r="P75" s="57">
        <f>'Гемодиализ (пр.03-24) '!D75</f>
        <v>0</v>
      </c>
      <c r="Q75" s="57">
        <f>'Мед.реаб.(АПУ,ДС,КС) '!D75</f>
        <v>0</v>
      </c>
      <c r="R75" s="57">
        <f t="shared" si="6"/>
        <v>66611871</v>
      </c>
      <c r="S75" s="159"/>
    </row>
    <row r="76" spans="1:19" s="1" customFormat="1" ht="24" x14ac:dyDescent="0.2">
      <c r="A76" s="24">
        <v>65</v>
      </c>
      <c r="B76" s="13" t="s">
        <v>131</v>
      </c>
      <c r="C76" s="10" t="s">
        <v>252</v>
      </c>
      <c r="D76" s="57">
        <f>КС!D76</f>
        <v>0</v>
      </c>
      <c r="E76" s="57">
        <f>'ДС(пр.03-24)'!D76</f>
        <v>0</v>
      </c>
      <c r="F76" s="57">
        <f t="shared" si="5"/>
        <v>60490945</v>
      </c>
      <c r="G76" s="57">
        <f>'АПУ профилактика'!D77</f>
        <v>7584336</v>
      </c>
      <c r="H76" s="57">
        <f>ДН!D77</f>
        <v>24059</v>
      </c>
      <c r="I76" s="57">
        <f>'АПУ неотл.пом.'!D76</f>
        <v>0</v>
      </c>
      <c r="J76" s="57">
        <f>'АПУ обращения '!D76</f>
        <v>52882550</v>
      </c>
      <c r="K76" s="57">
        <f>'ОДИ ПГГ'!D76</f>
        <v>0</v>
      </c>
      <c r="L76" s="57">
        <f>'ОДИ МЗ РБ '!D76</f>
        <v>0</v>
      </c>
      <c r="M76" s="57">
        <f>'ФАП(03-24) '!D76</f>
        <v>0</v>
      </c>
      <c r="N76" s="57"/>
      <c r="O76" s="57">
        <f>' СМП '!D76</f>
        <v>0</v>
      </c>
      <c r="P76" s="57">
        <f>'Гемодиализ (пр.03-24) '!D76</f>
        <v>0</v>
      </c>
      <c r="Q76" s="57">
        <f>'Мед.реаб.(АПУ,ДС,КС) '!D76</f>
        <v>0</v>
      </c>
      <c r="R76" s="57">
        <f t="shared" si="6"/>
        <v>60490945</v>
      </c>
      <c r="S76" s="159"/>
    </row>
    <row r="77" spans="1:19" s="1" customFormat="1" ht="24" x14ac:dyDescent="0.2">
      <c r="A77" s="24">
        <v>66</v>
      </c>
      <c r="B77" s="13" t="s">
        <v>132</v>
      </c>
      <c r="C77" s="10" t="s">
        <v>253</v>
      </c>
      <c r="D77" s="57">
        <f>КС!D77</f>
        <v>0</v>
      </c>
      <c r="E77" s="57">
        <f>'ДС(пр.03-24)'!D77</f>
        <v>0</v>
      </c>
      <c r="F77" s="57">
        <f t="shared" si="5"/>
        <v>66467984</v>
      </c>
      <c r="G77" s="57">
        <f>'АПУ профилактика'!D78</f>
        <v>8334138</v>
      </c>
      <c r="H77" s="57">
        <f>ДН!D78</f>
        <v>23222</v>
      </c>
      <c r="I77" s="57">
        <f>'АПУ неотл.пом.'!D77</f>
        <v>0</v>
      </c>
      <c r="J77" s="57">
        <f>'АПУ обращения '!D77</f>
        <v>58110624</v>
      </c>
      <c r="K77" s="57">
        <f>'ОДИ ПГГ'!D77</f>
        <v>0</v>
      </c>
      <c r="L77" s="57">
        <f>'ОДИ МЗ РБ '!D77</f>
        <v>0</v>
      </c>
      <c r="M77" s="57">
        <f>'ФАП(03-24) '!D77</f>
        <v>0</v>
      </c>
      <c r="N77" s="57"/>
      <c r="O77" s="57">
        <f>' СМП '!D77</f>
        <v>0</v>
      </c>
      <c r="P77" s="57">
        <f>'Гемодиализ (пр.03-24) '!D77</f>
        <v>0</v>
      </c>
      <c r="Q77" s="57">
        <f>'Мед.реаб.(АПУ,ДС,КС) '!D77</f>
        <v>0</v>
      </c>
      <c r="R77" s="57">
        <f t="shared" si="6"/>
        <v>66467984</v>
      </c>
      <c r="S77" s="159"/>
    </row>
    <row r="78" spans="1:19" s="1" customFormat="1" ht="24" x14ac:dyDescent="0.2">
      <c r="A78" s="24">
        <v>67</v>
      </c>
      <c r="B78" s="11" t="s">
        <v>133</v>
      </c>
      <c r="C78" s="10" t="s">
        <v>254</v>
      </c>
      <c r="D78" s="57">
        <f>КС!D78</f>
        <v>0</v>
      </c>
      <c r="E78" s="57">
        <f>'ДС(пр.03-24)'!D78</f>
        <v>0</v>
      </c>
      <c r="F78" s="57">
        <f t="shared" si="5"/>
        <v>87531890</v>
      </c>
      <c r="G78" s="57">
        <f>'АПУ профилактика'!D79</f>
        <v>11548121</v>
      </c>
      <c r="H78" s="57">
        <f>ДН!D79</f>
        <v>0</v>
      </c>
      <c r="I78" s="57">
        <f>'АПУ неотл.пом.'!D78</f>
        <v>0</v>
      </c>
      <c r="J78" s="57">
        <f>'АПУ обращения '!D78</f>
        <v>75983769</v>
      </c>
      <c r="K78" s="57">
        <f>'ОДИ ПГГ'!D78</f>
        <v>0</v>
      </c>
      <c r="L78" s="57">
        <f>'ОДИ МЗ РБ '!D78</f>
        <v>0</v>
      </c>
      <c r="M78" s="57">
        <f>'ФАП(03-24) '!D78</f>
        <v>0</v>
      </c>
      <c r="N78" s="57"/>
      <c r="O78" s="57">
        <f>' СМП '!D78</f>
        <v>0</v>
      </c>
      <c r="P78" s="57">
        <f>'Гемодиализ (пр.03-24) '!D78</f>
        <v>0</v>
      </c>
      <c r="Q78" s="57">
        <f>'Мед.реаб.(АПУ,ДС,КС) '!D78</f>
        <v>0</v>
      </c>
      <c r="R78" s="57">
        <f t="shared" si="6"/>
        <v>87531890</v>
      </c>
      <c r="S78" s="159"/>
    </row>
    <row r="79" spans="1:19" s="1" customFormat="1" ht="24" x14ac:dyDescent="0.2">
      <c r="A79" s="24">
        <v>68</v>
      </c>
      <c r="B79" s="11" t="s">
        <v>134</v>
      </c>
      <c r="C79" s="10" t="s">
        <v>255</v>
      </c>
      <c r="D79" s="57">
        <f>КС!D79</f>
        <v>0</v>
      </c>
      <c r="E79" s="57">
        <f>'ДС(пр.03-24)'!D79</f>
        <v>0</v>
      </c>
      <c r="F79" s="57">
        <f t="shared" si="5"/>
        <v>62144452</v>
      </c>
      <c r="G79" s="57">
        <f>'АПУ профилактика'!D80</f>
        <v>7792932</v>
      </c>
      <c r="H79" s="57">
        <f>ДН!D80</f>
        <v>14514</v>
      </c>
      <c r="I79" s="57">
        <f>'АПУ неотл.пом.'!D79</f>
        <v>0</v>
      </c>
      <c r="J79" s="57">
        <f>'АПУ обращения '!D79</f>
        <v>54337006</v>
      </c>
      <c r="K79" s="57">
        <f>'ОДИ ПГГ'!D79</f>
        <v>0</v>
      </c>
      <c r="L79" s="57">
        <f>'ОДИ МЗ РБ '!D79</f>
        <v>0</v>
      </c>
      <c r="M79" s="57">
        <f>'ФАП(03-24) '!D79</f>
        <v>0</v>
      </c>
      <c r="N79" s="57"/>
      <c r="O79" s="57">
        <f>' СМП '!D79</f>
        <v>0</v>
      </c>
      <c r="P79" s="57">
        <f>'Гемодиализ (пр.03-24) '!D79</f>
        <v>0</v>
      </c>
      <c r="Q79" s="57">
        <f>'Мед.реаб.(АПУ,ДС,КС) '!D79</f>
        <v>0</v>
      </c>
      <c r="R79" s="57">
        <f t="shared" si="6"/>
        <v>62144452</v>
      </c>
      <c r="S79" s="159"/>
    </row>
    <row r="80" spans="1:19" s="1" customFormat="1" ht="24" x14ac:dyDescent="0.2">
      <c r="A80" s="24">
        <v>69</v>
      </c>
      <c r="B80" s="11" t="s">
        <v>135</v>
      </c>
      <c r="C80" s="10" t="s">
        <v>256</v>
      </c>
      <c r="D80" s="57">
        <f>КС!D80</f>
        <v>0</v>
      </c>
      <c r="E80" s="57">
        <f>'ДС(пр.03-24)'!D80</f>
        <v>0</v>
      </c>
      <c r="F80" s="57">
        <f t="shared" si="5"/>
        <v>49372200</v>
      </c>
      <c r="G80" s="57">
        <f>'АПУ профилактика'!D81</f>
        <v>6192734</v>
      </c>
      <c r="H80" s="57">
        <f>ДН!D81</f>
        <v>0</v>
      </c>
      <c r="I80" s="57">
        <f>'АПУ неотл.пом.'!D80</f>
        <v>0</v>
      </c>
      <c r="J80" s="57">
        <f>'АПУ обращения '!D80</f>
        <v>43179466</v>
      </c>
      <c r="K80" s="57">
        <f>'ОДИ ПГГ'!D80</f>
        <v>0</v>
      </c>
      <c r="L80" s="57">
        <f>'ОДИ МЗ РБ '!D80</f>
        <v>0</v>
      </c>
      <c r="M80" s="57">
        <f>'ФАП(03-24) '!D80</f>
        <v>0</v>
      </c>
      <c r="N80" s="57"/>
      <c r="O80" s="57">
        <f>' СМП '!D80</f>
        <v>0</v>
      </c>
      <c r="P80" s="57">
        <f>'Гемодиализ (пр.03-24) '!D80</f>
        <v>0</v>
      </c>
      <c r="Q80" s="57">
        <f>'Мед.реаб.(АПУ,ДС,КС) '!D80</f>
        <v>0</v>
      </c>
      <c r="R80" s="57">
        <f t="shared" si="6"/>
        <v>49372200</v>
      </c>
      <c r="S80" s="159"/>
    </row>
    <row r="81" spans="1:19" s="1" customFormat="1" x14ac:dyDescent="0.2">
      <c r="A81" s="24">
        <v>70</v>
      </c>
      <c r="B81" s="25" t="s">
        <v>136</v>
      </c>
      <c r="C81" s="10" t="s">
        <v>137</v>
      </c>
      <c r="D81" s="57">
        <f>КС!D81</f>
        <v>337169521</v>
      </c>
      <c r="E81" s="57">
        <f>'ДС(пр.03-24)'!D81</f>
        <v>55070255</v>
      </c>
      <c r="F81" s="57">
        <f t="shared" si="5"/>
        <v>502703540</v>
      </c>
      <c r="G81" s="57">
        <f>'АПУ профилактика'!D82</f>
        <v>228268795</v>
      </c>
      <c r="H81" s="57">
        <f>ДН!D82</f>
        <v>52717437</v>
      </c>
      <c r="I81" s="57">
        <f>'АПУ неотл.пом.'!D81</f>
        <v>35907609</v>
      </c>
      <c r="J81" s="57">
        <f>'АПУ обращения '!D81</f>
        <v>166974928</v>
      </c>
      <c r="K81" s="57">
        <f>'ОДИ ПГГ'!D81</f>
        <v>11707132</v>
      </c>
      <c r="L81" s="57">
        <f>'ОДИ МЗ РБ '!D81</f>
        <v>0</v>
      </c>
      <c r="M81" s="57">
        <f>'ФАП(03-24) '!D81</f>
        <v>7127639</v>
      </c>
      <c r="N81" s="57"/>
      <c r="O81" s="57">
        <f>' СМП '!D81</f>
        <v>0</v>
      </c>
      <c r="P81" s="57">
        <f>'Гемодиализ (пр.03-24) '!D81</f>
        <v>0</v>
      </c>
      <c r="Q81" s="57">
        <f>'Мед.реаб.(АПУ,ДС,КС) '!D81</f>
        <v>8763410</v>
      </c>
      <c r="R81" s="57">
        <f t="shared" si="6"/>
        <v>903706726</v>
      </c>
      <c r="S81" s="159"/>
    </row>
    <row r="82" spans="1:19" s="1" customFormat="1" x14ac:dyDescent="0.2">
      <c r="A82" s="24">
        <v>71</v>
      </c>
      <c r="B82" s="11" t="s">
        <v>138</v>
      </c>
      <c r="C82" s="10" t="s">
        <v>257</v>
      </c>
      <c r="D82" s="57">
        <f>КС!D82</f>
        <v>77648704</v>
      </c>
      <c r="E82" s="57">
        <f>'ДС(пр.03-24)'!D82</f>
        <v>97875688</v>
      </c>
      <c r="F82" s="57">
        <f t="shared" si="5"/>
        <v>797452986</v>
      </c>
      <c r="G82" s="57">
        <f>'АПУ профилактика'!D83</f>
        <v>313978712</v>
      </c>
      <c r="H82" s="57">
        <f>ДН!D83</f>
        <v>115035571</v>
      </c>
      <c r="I82" s="57">
        <f>'АПУ неотл.пом.'!D82</f>
        <v>61587128</v>
      </c>
      <c r="J82" s="57">
        <f>'АПУ обращения '!D82</f>
        <v>276555218</v>
      </c>
      <c r="K82" s="57">
        <f>'ОДИ ПГГ'!D82</f>
        <v>26070029</v>
      </c>
      <c r="L82" s="57">
        <f>'ОДИ МЗ РБ '!D82</f>
        <v>0</v>
      </c>
      <c r="M82" s="57">
        <f>'ФАП(03-24) '!D82</f>
        <v>4226328</v>
      </c>
      <c r="N82" s="57"/>
      <c r="O82" s="57">
        <f>' СМП '!D82</f>
        <v>0</v>
      </c>
      <c r="P82" s="57">
        <f>'Гемодиализ (пр.03-24) '!D82</f>
        <v>0</v>
      </c>
      <c r="Q82" s="57">
        <f>'Мед.реаб.(АПУ,ДС,КС) '!D82</f>
        <v>57052665</v>
      </c>
      <c r="R82" s="57">
        <f t="shared" si="6"/>
        <v>1030030043</v>
      </c>
      <c r="S82" s="159"/>
    </row>
    <row r="83" spans="1:19" s="1" customFormat="1" x14ac:dyDescent="0.2">
      <c r="A83" s="24">
        <v>72</v>
      </c>
      <c r="B83" s="25" t="s">
        <v>139</v>
      </c>
      <c r="C83" s="10" t="s">
        <v>36</v>
      </c>
      <c r="D83" s="57">
        <f>КС!D83</f>
        <v>728204472</v>
      </c>
      <c r="E83" s="57">
        <f>'ДС(пр.03-24)'!D83</f>
        <v>67823285</v>
      </c>
      <c r="F83" s="57">
        <f t="shared" si="5"/>
        <v>506643903</v>
      </c>
      <c r="G83" s="57">
        <f>'АПУ профилактика'!D84</f>
        <v>182297541</v>
      </c>
      <c r="H83" s="57">
        <f>ДН!D84</f>
        <v>80756267</v>
      </c>
      <c r="I83" s="57">
        <f>'АПУ неотл.пом.'!D83</f>
        <v>55809359</v>
      </c>
      <c r="J83" s="57">
        <f>'АПУ обращения '!D83</f>
        <v>161937048</v>
      </c>
      <c r="K83" s="57">
        <f>'ОДИ ПГГ'!D83</f>
        <v>23159809</v>
      </c>
      <c r="L83" s="57">
        <f>'ОДИ МЗ РБ '!D83</f>
        <v>0</v>
      </c>
      <c r="M83" s="57">
        <f>'ФАП(03-24) '!D83</f>
        <v>2683879</v>
      </c>
      <c r="N83" s="57"/>
      <c r="O83" s="57">
        <f>' СМП '!D83</f>
        <v>0</v>
      </c>
      <c r="P83" s="57">
        <f>'Гемодиализ (пр.03-24) '!D83</f>
        <v>0</v>
      </c>
      <c r="Q83" s="57">
        <f>'Мед.реаб.(АПУ,ДС,КС) '!D83</f>
        <v>62118988</v>
      </c>
      <c r="R83" s="57">
        <f t="shared" si="6"/>
        <v>1364790648</v>
      </c>
      <c r="S83" s="159"/>
    </row>
    <row r="84" spans="1:19" s="1" customFormat="1" x14ac:dyDescent="0.2">
      <c r="A84" s="24">
        <v>73</v>
      </c>
      <c r="B84" s="11" t="s">
        <v>140</v>
      </c>
      <c r="C84" s="10" t="s">
        <v>38</v>
      </c>
      <c r="D84" s="57">
        <f>КС!D84</f>
        <v>32081568</v>
      </c>
      <c r="E84" s="57">
        <f>'ДС(пр.03-24)'!D84</f>
        <v>31015612</v>
      </c>
      <c r="F84" s="57">
        <f t="shared" si="5"/>
        <v>284554007</v>
      </c>
      <c r="G84" s="57">
        <f>'АПУ профилактика'!D85</f>
        <v>106747319</v>
      </c>
      <c r="H84" s="57">
        <f>ДН!D85</f>
        <v>32671110</v>
      </c>
      <c r="I84" s="57">
        <f>'АПУ неотл.пом.'!D84</f>
        <v>14483816</v>
      </c>
      <c r="J84" s="57">
        <f>'АПУ обращения '!D84</f>
        <v>107974683</v>
      </c>
      <c r="K84" s="57">
        <f>'ОДИ ПГГ'!D84</f>
        <v>9230198</v>
      </c>
      <c r="L84" s="57">
        <f>'ОДИ МЗ РБ '!D84</f>
        <v>0</v>
      </c>
      <c r="M84" s="57">
        <f>'ФАП(03-24) '!D84</f>
        <v>13446881</v>
      </c>
      <c r="N84" s="57"/>
      <c r="O84" s="57">
        <f>' СМП '!D84</f>
        <v>0</v>
      </c>
      <c r="P84" s="57">
        <f>'Гемодиализ (пр.03-24) '!D84</f>
        <v>0</v>
      </c>
      <c r="Q84" s="57">
        <f>'Мед.реаб.(АПУ,ДС,КС) '!D84</f>
        <v>1576286</v>
      </c>
      <c r="R84" s="57">
        <f t="shared" si="6"/>
        <v>349227473</v>
      </c>
      <c r="S84" s="159"/>
    </row>
    <row r="85" spans="1:19" s="1" customFormat="1" ht="13.5" customHeight="1" x14ac:dyDescent="0.2">
      <c r="A85" s="24">
        <v>74</v>
      </c>
      <c r="B85" s="11" t="s">
        <v>141</v>
      </c>
      <c r="C85" s="10" t="s">
        <v>37</v>
      </c>
      <c r="D85" s="57">
        <f>КС!D85</f>
        <v>633930965</v>
      </c>
      <c r="E85" s="57">
        <f>'ДС(пр.03-24)'!D85</f>
        <v>123278714</v>
      </c>
      <c r="F85" s="57">
        <f t="shared" si="5"/>
        <v>1029433109</v>
      </c>
      <c r="G85" s="57">
        <f>'АПУ профилактика'!D86</f>
        <v>391247104</v>
      </c>
      <c r="H85" s="57">
        <f>ДН!D86</f>
        <v>119698136</v>
      </c>
      <c r="I85" s="57">
        <f>'АПУ неотл.пом.'!D85</f>
        <v>37351384</v>
      </c>
      <c r="J85" s="57">
        <f>'АПУ обращения '!D85</f>
        <v>286072657</v>
      </c>
      <c r="K85" s="57">
        <f>'ОДИ ПГГ'!D85</f>
        <v>137377322</v>
      </c>
      <c r="L85" s="57">
        <f>'ОДИ МЗ РБ '!D85</f>
        <v>51230542</v>
      </c>
      <c r="M85" s="57">
        <f>'ФАП(03-24) '!D85</f>
        <v>6455964</v>
      </c>
      <c r="N85" s="57"/>
      <c r="O85" s="57">
        <f>' СМП '!D85</f>
        <v>0</v>
      </c>
      <c r="P85" s="57">
        <f>'Гемодиализ (пр.03-24) '!D85</f>
        <v>0</v>
      </c>
      <c r="Q85" s="57">
        <f>'Мед.реаб.(АПУ,ДС,КС) '!D85</f>
        <v>52150172</v>
      </c>
      <c r="R85" s="57">
        <f t="shared" si="6"/>
        <v>1838792960</v>
      </c>
      <c r="S85" s="159"/>
    </row>
    <row r="86" spans="1:19" s="1" customFormat="1" ht="14.25" customHeight="1" x14ac:dyDescent="0.2">
      <c r="A86" s="24">
        <v>75</v>
      </c>
      <c r="B86" s="11" t="s">
        <v>142</v>
      </c>
      <c r="C86" s="10" t="s">
        <v>52</v>
      </c>
      <c r="D86" s="57">
        <f>КС!D86</f>
        <v>437356215</v>
      </c>
      <c r="E86" s="57">
        <f>'ДС(пр.03-24)'!D86</f>
        <v>20370403</v>
      </c>
      <c r="F86" s="57">
        <f t="shared" si="5"/>
        <v>209019658</v>
      </c>
      <c r="G86" s="57">
        <f>'АПУ профилактика'!D87</f>
        <v>113993084</v>
      </c>
      <c r="H86" s="57">
        <f>ДН!D87</f>
        <v>145136</v>
      </c>
      <c r="I86" s="57">
        <f>'АПУ неотл.пом.'!D86</f>
        <v>24326529</v>
      </c>
      <c r="J86" s="57">
        <f>'АПУ обращения '!D86</f>
        <v>50218838</v>
      </c>
      <c r="K86" s="57">
        <f>'ОДИ ПГГ'!D86</f>
        <v>20336071</v>
      </c>
      <c r="L86" s="57">
        <f>'ОДИ МЗ РБ '!D86</f>
        <v>0</v>
      </c>
      <c r="M86" s="57">
        <f>'ФАП(03-24) '!D86</f>
        <v>0</v>
      </c>
      <c r="N86" s="57"/>
      <c r="O86" s="57">
        <f>' СМП '!D86</f>
        <v>0</v>
      </c>
      <c r="P86" s="57">
        <f>'Гемодиализ (пр.03-24) '!D86</f>
        <v>0</v>
      </c>
      <c r="Q86" s="57">
        <f>'Мед.реаб.(АПУ,ДС,КС) '!D86</f>
        <v>169747638</v>
      </c>
      <c r="R86" s="57">
        <f t="shared" si="6"/>
        <v>836493914</v>
      </c>
      <c r="S86" s="159"/>
    </row>
    <row r="87" spans="1:19" s="1" customFormat="1" x14ac:dyDescent="0.2">
      <c r="A87" s="24">
        <v>76</v>
      </c>
      <c r="B87" s="11" t="s">
        <v>143</v>
      </c>
      <c r="C87" s="10" t="s">
        <v>238</v>
      </c>
      <c r="D87" s="57">
        <f>КС!D87</f>
        <v>1070150834</v>
      </c>
      <c r="E87" s="57">
        <f>'ДС(пр.03-24)'!D87</f>
        <v>73248848</v>
      </c>
      <c r="F87" s="57">
        <f t="shared" si="5"/>
        <v>603169428</v>
      </c>
      <c r="G87" s="57">
        <f>'АПУ профилактика'!D88</f>
        <v>268625052</v>
      </c>
      <c r="H87" s="57">
        <f>ДН!D88</f>
        <v>96134558</v>
      </c>
      <c r="I87" s="57">
        <f>'АПУ неотл.пом.'!D87</f>
        <v>33271179</v>
      </c>
      <c r="J87" s="57">
        <f>'АПУ обращения '!D87</f>
        <v>186850817</v>
      </c>
      <c r="K87" s="57">
        <f>'ОДИ ПГГ'!D87</f>
        <v>15549197</v>
      </c>
      <c r="L87" s="57">
        <f>'ОДИ МЗ РБ '!D87</f>
        <v>0</v>
      </c>
      <c r="M87" s="57">
        <f>'ФАП(03-24) '!D87</f>
        <v>2738625</v>
      </c>
      <c r="N87" s="57"/>
      <c r="O87" s="57">
        <f>' СМП '!D87</f>
        <v>0</v>
      </c>
      <c r="P87" s="57">
        <f>'Гемодиализ (пр.03-24) '!D87</f>
        <v>5674050</v>
      </c>
      <c r="Q87" s="57">
        <f>'Мед.реаб.(АПУ,ДС,КС) '!D87</f>
        <v>116193989</v>
      </c>
      <c r="R87" s="57">
        <f t="shared" si="6"/>
        <v>1868437149</v>
      </c>
      <c r="S87" s="159"/>
    </row>
    <row r="88" spans="1:19" s="1" customFormat="1" x14ac:dyDescent="0.2">
      <c r="A88" s="24">
        <v>77</v>
      </c>
      <c r="B88" s="11" t="s">
        <v>144</v>
      </c>
      <c r="C88" s="10" t="s">
        <v>355</v>
      </c>
      <c r="D88" s="57">
        <f>КС!D88</f>
        <v>337331336</v>
      </c>
      <c r="E88" s="57">
        <f>'ДС(пр.03-24)'!D88</f>
        <v>8791473</v>
      </c>
      <c r="F88" s="57">
        <f t="shared" si="5"/>
        <v>71413400</v>
      </c>
      <c r="G88" s="57">
        <f>'АПУ профилактика'!D89</f>
        <v>12957138</v>
      </c>
      <c r="H88" s="57">
        <f>ДН!D89</f>
        <v>111755</v>
      </c>
      <c r="I88" s="57">
        <f>'АПУ неотл.пом.'!D88</f>
        <v>0</v>
      </c>
      <c r="J88" s="57">
        <f>'АПУ обращения '!D88</f>
        <v>55882307</v>
      </c>
      <c r="K88" s="57">
        <f>'ОДИ ПГГ'!D88</f>
        <v>0</v>
      </c>
      <c r="L88" s="57">
        <f>'ОДИ МЗ РБ '!D88</f>
        <v>2462200</v>
      </c>
      <c r="M88" s="57">
        <f>'ФАП(03-24) '!D88</f>
        <v>0</v>
      </c>
      <c r="N88" s="57"/>
      <c r="O88" s="57">
        <f>' СМП '!D88</f>
        <v>0</v>
      </c>
      <c r="P88" s="57">
        <f>'Гемодиализ (пр.03-24) '!D88</f>
        <v>0</v>
      </c>
      <c r="Q88" s="57">
        <f>'Мед.реаб.(АПУ,ДС,КС) '!D88</f>
        <v>0</v>
      </c>
      <c r="R88" s="57">
        <f t="shared" si="6"/>
        <v>417536209</v>
      </c>
      <c r="S88" s="159"/>
    </row>
    <row r="89" spans="1:19" s="1" customFormat="1" x14ac:dyDescent="0.2">
      <c r="A89" s="24">
        <v>78</v>
      </c>
      <c r="B89" s="13" t="s">
        <v>145</v>
      </c>
      <c r="C89" s="10" t="s">
        <v>270</v>
      </c>
      <c r="D89" s="57">
        <f>КС!D89</f>
        <v>0</v>
      </c>
      <c r="E89" s="57">
        <f>'ДС(пр.03-24)'!D89</f>
        <v>0</v>
      </c>
      <c r="F89" s="57">
        <f t="shared" si="5"/>
        <v>0</v>
      </c>
      <c r="G89" s="57">
        <f>'АПУ профилактика'!D90</f>
        <v>0</v>
      </c>
      <c r="H89" s="57">
        <f>ДН!D90</f>
        <v>0</v>
      </c>
      <c r="I89" s="57">
        <f>'АПУ неотл.пом.'!D89</f>
        <v>0</v>
      </c>
      <c r="J89" s="57">
        <f>'АПУ обращения '!D89</f>
        <v>0</v>
      </c>
      <c r="K89" s="57">
        <f>'ОДИ ПГГ'!D89</f>
        <v>0</v>
      </c>
      <c r="L89" s="57">
        <f>'ОДИ МЗ РБ '!D89</f>
        <v>0</v>
      </c>
      <c r="M89" s="57">
        <f>'ФАП(03-24) '!D89</f>
        <v>0</v>
      </c>
      <c r="N89" s="57"/>
      <c r="O89" s="57">
        <f>' СМП '!D89</f>
        <v>2009740355</v>
      </c>
      <c r="P89" s="57">
        <f>'Гемодиализ (пр.03-24) '!D89</f>
        <v>0</v>
      </c>
      <c r="Q89" s="57">
        <f>'Мед.реаб.(АПУ,ДС,КС) '!D89</f>
        <v>0</v>
      </c>
      <c r="R89" s="57">
        <f t="shared" si="6"/>
        <v>2009740355</v>
      </c>
      <c r="S89" s="159"/>
    </row>
    <row r="90" spans="1:19" s="1" customFormat="1" ht="24" x14ac:dyDescent="0.2">
      <c r="A90" s="176">
        <v>79</v>
      </c>
      <c r="B90" s="179" t="s">
        <v>146</v>
      </c>
      <c r="C90" s="16" t="s">
        <v>258</v>
      </c>
      <c r="D90" s="57">
        <f>КС!D90</f>
        <v>541343681</v>
      </c>
      <c r="E90" s="57">
        <f>'ДС(пр.03-24)'!D90</f>
        <v>210691408</v>
      </c>
      <c r="F90" s="57">
        <f t="shared" si="5"/>
        <v>78126321</v>
      </c>
      <c r="G90" s="57">
        <f>'АПУ профилактика'!D91</f>
        <v>16965277</v>
      </c>
      <c r="H90" s="57">
        <f>ДН!D91</f>
        <v>374785</v>
      </c>
      <c r="I90" s="57">
        <f>'АПУ неотл.пом.'!D90</f>
        <v>14352720</v>
      </c>
      <c r="J90" s="57">
        <f>'АПУ обращения '!D90</f>
        <v>42084970</v>
      </c>
      <c r="K90" s="57">
        <f>'ОДИ ПГГ'!D90</f>
        <v>4039017</v>
      </c>
      <c r="L90" s="57">
        <f>'ОДИ МЗ РБ '!D90</f>
        <v>309552</v>
      </c>
      <c r="M90" s="57">
        <f>'ФАП(03-24) '!D90</f>
        <v>0</v>
      </c>
      <c r="N90" s="57"/>
      <c r="O90" s="57">
        <f>' СМП '!D90</f>
        <v>0</v>
      </c>
      <c r="P90" s="57">
        <f>'Гемодиализ (пр.03-24) '!D90</f>
        <v>0</v>
      </c>
      <c r="Q90" s="57">
        <f>'Мед.реаб.(АПУ,ДС,КС) '!D90</f>
        <v>0</v>
      </c>
      <c r="R90" s="57">
        <f t="shared" si="6"/>
        <v>830161410</v>
      </c>
      <c r="S90" s="159"/>
    </row>
    <row r="91" spans="1:19" s="1" customFormat="1" ht="36" x14ac:dyDescent="0.2">
      <c r="A91" s="177"/>
      <c r="B91" s="180"/>
      <c r="C91" s="10" t="s">
        <v>353</v>
      </c>
      <c r="D91" s="57">
        <f>КС!D91</f>
        <v>0</v>
      </c>
      <c r="E91" s="57">
        <f>'ДС(пр.03-24)'!D91</f>
        <v>5901568</v>
      </c>
      <c r="F91" s="57">
        <f t="shared" si="5"/>
        <v>31004126.130000003</v>
      </c>
      <c r="G91" s="57">
        <f>'АПУ профилактика'!D92</f>
        <v>12701909</v>
      </c>
      <c r="H91" s="57">
        <f>ДН!D92</f>
        <v>374785</v>
      </c>
      <c r="I91" s="57">
        <f>'АПУ неотл.пом.'!D91</f>
        <v>2904992.1300000008</v>
      </c>
      <c r="J91" s="57">
        <f>'АПУ обращения '!D91</f>
        <v>10673871</v>
      </c>
      <c r="K91" s="57">
        <f>'ОДИ ПГГ'!D91</f>
        <v>4039017</v>
      </c>
      <c r="L91" s="57">
        <f>'ОДИ МЗ РБ '!D91</f>
        <v>309552</v>
      </c>
      <c r="M91" s="57">
        <f>'ФАП(03-24) '!D91</f>
        <v>0</v>
      </c>
      <c r="N91" s="57"/>
      <c r="O91" s="57">
        <f>' СМП '!D91</f>
        <v>0</v>
      </c>
      <c r="P91" s="57">
        <f>'Гемодиализ (пр.03-24) '!D91</f>
        <v>0</v>
      </c>
      <c r="Q91" s="57">
        <f>'Мед.реаб.(АПУ,ДС,КС) '!D91</f>
        <v>0</v>
      </c>
      <c r="R91" s="57">
        <f t="shared" si="6"/>
        <v>36905694.130000003</v>
      </c>
      <c r="S91" s="159"/>
    </row>
    <row r="92" spans="1:19" s="1" customFormat="1" ht="24" x14ac:dyDescent="0.2">
      <c r="A92" s="177"/>
      <c r="B92" s="180"/>
      <c r="C92" s="10" t="s">
        <v>259</v>
      </c>
      <c r="D92" s="57">
        <f>КС!D92</f>
        <v>0</v>
      </c>
      <c r="E92" s="57">
        <f>'ДС(пр.03-24)'!D92</f>
        <v>0</v>
      </c>
      <c r="F92" s="57">
        <f t="shared" si="5"/>
        <v>12025309</v>
      </c>
      <c r="G92" s="57">
        <f>'АПУ профилактика'!D93</f>
        <v>2455128</v>
      </c>
      <c r="H92" s="57">
        <f>ДН!D93</f>
        <v>0</v>
      </c>
      <c r="I92" s="57">
        <f>'АПУ неотл.пом.'!D92</f>
        <v>0</v>
      </c>
      <c r="J92" s="57">
        <f>'АПУ обращения '!D92</f>
        <v>9570181</v>
      </c>
      <c r="K92" s="57">
        <f>'ОДИ ПГГ'!D92</f>
        <v>0</v>
      </c>
      <c r="L92" s="57">
        <f>'ОДИ МЗ РБ '!D92</f>
        <v>0</v>
      </c>
      <c r="M92" s="57">
        <f>'ФАП(03-24) '!D92</f>
        <v>0</v>
      </c>
      <c r="N92" s="57"/>
      <c r="O92" s="57">
        <f>' СМП '!D92</f>
        <v>0</v>
      </c>
      <c r="P92" s="57">
        <f>'Гемодиализ (пр.03-24) '!D92</f>
        <v>0</v>
      </c>
      <c r="Q92" s="57">
        <f>'Мед.реаб.(АПУ,ДС,КС) '!D92</f>
        <v>0</v>
      </c>
      <c r="R92" s="57">
        <f t="shared" si="6"/>
        <v>12025309</v>
      </c>
      <c r="S92" s="159"/>
    </row>
    <row r="93" spans="1:19" s="1" customFormat="1" ht="36" x14ac:dyDescent="0.2">
      <c r="A93" s="178"/>
      <c r="B93" s="181"/>
      <c r="C93" s="27" t="s">
        <v>354</v>
      </c>
      <c r="D93" s="57">
        <f>КС!D93</f>
        <v>541343681</v>
      </c>
      <c r="E93" s="57">
        <f>'ДС(пр.03-24)'!D93</f>
        <v>204789840</v>
      </c>
      <c r="F93" s="57">
        <f t="shared" si="5"/>
        <v>35096885.869999997</v>
      </c>
      <c r="G93" s="57">
        <f>'АПУ профилактика'!D94</f>
        <v>1808240</v>
      </c>
      <c r="H93" s="57">
        <f>ДН!D94</f>
        <v>0</v>
      </c>
      <c r="I93" s="57">
        <f>'АПУ неотл.пом.'!D93</f>
        <v>11447727.869999999</v>
      </c>
      <c r="J93" s="57">
        <f>'АПУ обращения '!D93</f>
        <v>21840918</v>
      </c>
      <c r="K93" s="57">
        <f>'ОДИ ПГГ'!D93</f>
        <v>0</v>
      </c>
      <c r="L93" s="57">
        <f>'ОДИ МЗ РБ '!D93</f>
        <v>0</v>
      </c>
      <c r="M93" s="57">
        <f>'ФАП(03-24) '!D93</f>
        <v>0</v>
      </c>
      <c r="N93" s="57"/>
      <c r="O93" s="57">
        <f>' СМП '!D93</f>
        <v>0</v>
      </c>
      <c r="P93" s="57">
        <f>'Гемодиализ (пр.03-24) '!D93</f>
        <v>0</v>
      </c>
      <c r="Q93" s="57">
        <f>'Мед.реаб.(АПУ,ДС,КС) '!D93</f>
        <v>0</v>
      </c>
      <c r="R93" s="57">
        <f t="shared" si="6"/>
        <v>781230406.87</v>
      </c>
      <c r="S93" s="159"/>
    </row>
    <row r="94" spans="1:19" s="1" customFormat="1" ht="24" x14ac:dyDescent="0.2">
      <c r="A94" s="24">
        <v>80</v>
      </c>
      <c r="B94" s="13" t="s">
        <v>147</v>
      </c>
      <c r="C94" s="10" t="s">
        <v>51</v>
      </c>
      <c r="D94" s="57">
        <f>КС!D94</f>
        <v>0</v>
      </c>
      <c r="E94" s="57">
        <f>'ДС(пр.03-24)'!D94</f>
        <v>0</v>
      </c>
      <c r="F94" s="57">
        <f t="shared" si="5"/>
        <v>3602938</v>
      </c>
      <c r="G94" s="57">
        <f>'АПУ профилактика'!D95</f>
        <v>1734651</v>
      </c>
      <c r="H94" s="57">
        <f>ДН!D95</f>
        <v>0</v>
      </c>
      <c r="I94" s="57">
        <f>'АПУ неотл.пом.'!D94</f>
        <v>0</v>
      </c>
      <c r="J94" s="57">
        <f>'АПУ обращения '!D94</f>
        <v>1868287</v>
      </c>
      <c r="K94" s="57">
        <f>'ОДИ ПГГ'!D94</f>
        <v>0</v>
      </c>
      <c r="L94" s="57">
        <f>'ОДИ МЗ РБ '!D94</f>
        <v>0</v>
      </c>
      <c r="M94" s="57">
        <f>'ФАП(03-24) '!D94</f>
        <v>0</v>
      </c>
      <c r="N94" s="57"/>
      <c r="O94" s="57">
        <f>' СМП '!D94</f>
        <v>0</v>
      </c>
      <c r="P94" s="57">
        <f>'Гемодиализ (пр.03-24) '!D94</f>
        <v>0</v>
      </c>
      <c r="Q94" s="57">
        <f>'Мед.реаб.(АПУ,ДС,КС) '!D94</f>
        <v>0</v>
      </c>
      <c r="R94" s="57">
        <f t="shared" si="6"/>
        <v>3602938</v>
      </c>
      <c r="S94" s="159"/>
    </row>
    <row r="95" spans="1:19" s="1" customFormat="1" x14ac:dyDescent="0.2">
      <c r="A95" s="24">
        <v>81</v>
      </c>
      <c r="B95" s="13" t="s">
        <v>148</v>
      </c>
      <c r="C95" s="10" t="s">
        <v>149</v>
      </c>
      <c r="D95" s="57">
        <f>КС!D95</f>
        <v>0</v>
      </c>
      <c r="E95" s="57">
        <f>'ДС(пр.03-24)'!D95</f>
        <v>3256656</v>
      </c>
      <c r="F95" s="57">
        <f t="shared" si="5"/>
        <v>26741297</v>
      </c>
      <c r="G95" s="57">
        <f>'АПУ профилактика'!D96</f>
        <v>10005257</v>
      </c>
      <c r="H95" s="57">
        <f>ДН!D96</f>
        <v>4487570</v>
      </c>
      <c r="I95" s="57">
        <f>'АПУ неотл.пом.'!D95</f>
        <v>2327459</v>
      </c>
      <c r="J95" s="57">
        <f>'АПУ обращения '!D95</f>
        <v>9437555</v>
      </c>
      <c r="K95" s="57">
        <f>'ОДИ ПГГ'!D95</f>
        <v>483456</v>
      </c>
      <c r="L95" s="57">
        <f>'ОДИ МЗ РБ '!D95</f>
        <v>0</v>
      </c>
      <c r="M95" s="57">
        <f>'ФАП(03-24) '!D95</f>
        <v>0</v>
      </c>
      <c r="N95" s="57"/>
      <c r="O95" s="57">
        <f>' СМП '!D95</f>
        <v>0</v>
      </c>
      <c r="P95" s="57">
        <f>'Гемодиализ (пр.03-24) '!D95</f>
        <v>0</v>
      </c>
      <c r="Q95" s="57">
        <f>'Мед.реаб.(АПУ,ДС,КС) '!D95</f>
        <v>0</v>
      </c>
      <c r="R95" s="57">
        <f t="shared" si="6"/>
        <v>29997953</v>
      </c>
      <c r="S95" s="159"/>
    </row>
    <row r="96" spans="1:19" s="1" customFormat="1" x14ac:dyDescent="0.2">
      <c r="A96" s="24">
        <v>82</v>
      </c>
      <c r="B96" s="25" t="s">
        <v>150</v>
      </c>
      <c r="C96" s="10" t="s">
        <v>151</v>
      </c>
      <c r="D96" s="57">
        <f>КС!D96</f>
        <v>186894093</v>
      </c>
      <c r="E96" s="57">
        <f>'ДС(пр.03-24)'!D96</f>
        <v>18968525</v>
      </c>
      <c r="F96" s="57">
        <f t="shared" si="5"/>
        <v>167771019</v>
      </c>
      <c r="G96" s="57">
        <f>'АПУ профилактика'!D97</f>
        <v>58883580</v>
      </c>
      <c r="H96" s="57">
        <f>ДН!D97</f>
        <v>25291014</v>
      </c>
      <c r="I96" s="57">
        <f>'АПУ неотл.пом.'!D96</f>
        <v>9119727</v>
      </c>
      <c r="J96" s="57">
        <f>'АПУ обращения '!D96</f>
        <v>60104305</v>
      </c>
      <c r="K96" s="57">
        <f>'ОДИ ПГГ'!D96</f>
        <v>14372393</v>
      </c>
      <c r="L96" s="57">
        <f>'ОДИ МЗ РБ '!D96</f>
        <v>0</v>
      </c>
      <c r="M96" s="57">
        <f>'ФАП(03-24) '!D96</f>
        <v>0</v>
      </c>
      <c r="N96" s="57"/>
      <c r="O96" s="57">
        <f>' СМП '!D96</f>
        <v>0</v>
      </c>
      <c r="P96" s="57">
        <f>'Гемодиализ (пр.03-24) '!D96</f>
        <v>0</v>
      </c>
      <c r="Q96" s="57">
        <f>'Мед.реаб.(АПУ,ДС,КС) '!D96</f>
        <v>56499020</v>
      </c>
      <c r="R96" s="57">
        <f t="shared" si="6"/>
        <v>430132657</v>
      </c>
      <c r="S96" s="159"/>
    </row>
    <row r="97" spans="1:19" s="1" customFormat="1" x14ac:dyDescent="0.2">
      <c r="A97" s="24">
        <v>83</v>
      </c>
      <c r="B97" s="13" t="s">
        <v>152</v>
      </c>
      <c r="C97" s="10" t="s">
        <v>28</v>
      </c>
      <c r="D97" s="57">
        <f>КС!D97</f>
        <v>37854521</v>
      </c>
      <c r="E97" s="57">
        <f>'ДС(пр.03-24)'!D97</f>
        <v>9634572</v>
      </c>
      <c r="F97" s="57">
        <f t="shared" si="5"/>
        <v>136995825</v>
      </c>
      <c r="G97" s="57">
        <f>'АПУ профилактика'!D98</f>
        <v>36963208</v>
      </c>
      <c r="H97" s="57">
        <f>ДН!D98</f>
        <v>9559317</v>
      </c>
      <c r="I97" s="57">
        <f>'АПУ неотл.пом.'!D97</f>
        <v>7264927</v>
      </c>
      <c r="J97" s="57">
        <f>'АПУ обращения '!D97</f>
        <v>34452215</v>
      </c>
      <c r="K97" s="57">
        <f>'ОДИ ПГГ'!D97</f>
        <v>1334886</v>
      </c>
      <c r="L97" s="57">
        <f>'ОДИ МЗ РБ '!D97</f>
        <v>0</v>
      </c>
      <c r="M97" s="57">
        <f>'ФАП(03-24) '!D97</f>
        <v>47421272</v>
      </c>
      <c r="N97" s="57"/>
      <c r="O97" s="57">
        <f>' СМП '!D97</f>
        <v>0</v>
      </c>
      <c r="P97" s="57">
        <f>'Гемодиализ (пр.03-24) '!D97</f>
        <v>0</v>
      </c>
      <c r="Q97" s="57">
        <f>'Мед.реаб.(АПУ,ДС,КС) '!D97</f>
        <v>817700</v>
      </c>
      <c r="R97" s="57">
        <f t="shared" si="6"/>
        <v>185302618</v>
      </c>
      <c r="S97" s="159"/>
    </row>
    <row r="98" spans="1:19" s="1" customFormat="1" x14ac:dyDescent="0.2">
      <c r="A98" s="24">
        <v>84</v>
      </c>
      <c r="B98" s="25" t="s">
        <v>153</v>
      </c>
      <c r="C98" s="10" t="s">
        <v>12</v>
      </c>
      <c r="D98" s="57">
        <f>КС!D98</f>
        <v>41377500</v>
      </c>
      <c r="E98" s="57">
        <f>'ДС(пр.03-24)'!D98</f>
        <v>9932995</v>
      </c>
      <c r="F98" s="57">
        <f t="shared" si="5"/>
        <v>124021113</v>
      </c>
      <c r="G98" s="57">
        <f>'АПУ профилактика'!D99</f>
        <v>39216274</v>
      </c>
      <c r="H98" s="57">
        <f>ДН!D99</f>
        <v>9366201</v>
      </c>
      <c r="I98" s="57">
        <f>'АПУ неотл.пом.'!D98</f>
        <v>5807912</v>
      </c>
      <c r="J98" s="57">
        <f>'АПУ обращения '!D98</f>
        <v>37460560</v>
      </c>
      <c r="K98" s="57">
        <f>'ОДИ ПГГ'!D98</f>
        <v>898883</v>
      </c>
      <c r="L98" s="57">
        <f>'ОДИ МЗ РБ '!D98</f>
        <v>0</v>
      </c>
      <c r="M98" s="57">
        <f>'ФАП(03-24) '!D98</f>
        <v>31271283</v>
      </c>
      <c r="N98" s="57"/>
      <c r="O98" s="57">
        <f>' СМП '!D98</f>
        <v>0</v>
      </c>
      <c r="P98" s="57">
        <f>'Гемодиализ (пр.03-24) '!D98</f>
        <v>0</v>
      </c>
      <c r="Q98" s="57">
        <f>'Мед.реаб.(АПУ,ДС,КС) '!D98</f>
        <v>1184694</v>
      </c>
      <c r="R98" s="57">
        <f t="shared" si="6"/>
        <v>176516302</v>
      </c>
      <c r="S98" s="159"/>
    </row>
    <row r="99" spans="1:19" s="1" customFormat="1" x14ac:dyDescent="0.2">
      <c r="A99" s="24">
        <v>85</v>
      </c>
      <c r="B99" s="25" t="s">
        <v>154</v>
      </c>
      <c r="C99" s="10" t="s">
        <v>27</v>
      </c>
      <c r="D99" s="57">
        <f>КС!D99</f>
        <v>100429768</v>
      </c>
      <c r="E99" s="57">
        <f>'ДС(пр.03-24)'!D99</f>
        <v>25657802</v>
      </c>
      <c r="F99" s="57">
        <f t="shared" si="5"/>
        <v>290027971</v>
      </c>
      <c r="G99" s="57">
        <f>'АПУ профилактика'!D100</f>
        <v>111445443</v>
      </c>
      <c r="H99" s="57">
        <f>ДН!D100</f>
        <v>30712712</v>
      </c>
      <c r="I99" s="57">
        <f>'АПУ неотл.пом.'!D99</f>
        <v>20540109</v>
      </c>
      <c r="J99" s="57">
        <f>'АПУ обращения '!D99</f>
        <v>92549850</v>
      </c>
      <c r="K99" s="57">
        <f>'ОДИ ПГГ'!D99</f>
        <v>6542832</v>
      </c>
      <c r="L99" s="57">
        <f>'ОДИ МЗ РБ '!D99</f>
        <v>0</v>
      </c>
      <c r="M99" s="57">
        <f>'ФАП(03-24) '!D99</f>
        <v>28237025</v>
      </c>
      <c r="N99" s="57"/>
      <c r="O99" s="57">
        <f>' СМП '!D99</f>
        <v>0</v>
      </c>
      <c r="P99" s="57">
        <f>'Гемодиализ (пр.03-24) '!D99</f>
        <v>0</v>
      </c>
      <c r="Q99" s="57">
        <f>'Мед.реаб.(АПУ,ДС,КС) '!D99</f>
        <v>0</v>
      </c>
      <c r="R99" s="57">
        <f t="shared" si="6"/>
        <v>416115541</v>
      </c>
      <c r="S99" s="159"/>
    </row>
    <row r="100" spans="1:19" s="1" customFormat="1" x14ac:dyDescent="0.2">
      <c r="A100" s="24">
        <v>86</v>
      </c>
      <c r="B100" s="13" t="s">
        <v>155</v>
      </c>
      <c r="C100" s="10" t="s">
        <v>45</v>
      </c>
      <c r="D100" s="57">
        <f>КС!D100</f>
        <v>50702423</v>
      </c>
      <c r="E100" s="57">
        <f>'ДС(пр.03-24)'!D100</f>
        <v>12589816</v>
      </c>
      <c r="F100" s="57">
        <f t="shared" si="5"/>
        <v>151538998</v>
      </c>
      <c r="G100" s="57">
        <f>'АПУ профилактика'!D101</f>
        <v>47870505</v>
      </c>
      <c r="H100" s="57">
        <f>ДН!D101</f>
        <v>13026080</v>
      </c>
      <c r="I100" s="57">
        <f>'АПУ неотл.пом.'!D100</f>
        <v>8686310</v>
      </c>
      <c r="J100" s="57">
        <f>'АПУ обращения '!D100</f>
        <v>42774264</v>
      </c>
      <c r="K100" s="57">
        <f>'ОДИ ПГГ'!D100</f>
        <v>3619609</v>
      </c>
      <c r="L100" s="57">
        <f>'ОДИ МЗ РБ '!D100</f>
        <v>0</v>
      </c>
      <c r="M100" s="57">
        <f>'ФАП(03-24) '!D100</f>
        <v>35562230</v>
      </c>
      <c r="N100" s="57"/>
      <c r="O100" s="57">
        <f>' СМП '!D100</f>
        <v>0</v>
      </c>
      <c r="P100" s="57">
        <f>'Гемодиализ (пр.03-24) '!D100</f>
        <v>0</v>
      </c>
      <c r="Q100" s="57">
        <f>'Мед.реаб.(АПУ,ДС,КС) '!D100</f>
        <v>0</v>
      </c>
      <c r="R100" s="57">
        <f t="shared" si="6"/>
        <v>214831237</v>
      </c>
      <c r="S100" s="159"/>
    </row>
    <row r="101" spans="1:19" s="1" customFormat="1" x14ac:dyDescent="0.2">
      <c r="A101" s="24">
        <v>87</v>
      </c>
      <c r="B101" s="13" t="s">
        <v>156</v>
      </c>
      <c r="C101" s="10" t="s">
        <v>33</v>
      </c>
      <c r="D101" s="57">
        <f>КС!D101</f>
        <v>81751963</v>
      </c>
      <c r="E101" s="57">
        <f>'ДС(пр.03-24)'!D101</f>
        <v>15639482</v>
      </c>
      <c r="F101" s="57">
        <f t="shared" si="5"/>
        <v>201036212</v>
      </c>
      <c r="G101" s="57">
        <f>'АПУ профилактика'!D102</f>
        <v>57357043</v>
      </c>
      <c r="H101" s="57">
        <f>ДН!D102</f>
        <v>18191622</v>
      </c>
      <c r="I101" s="57">
        <f>'АПУ неотл.пом.'!D101</f>
        <v>10258579</v>
      </c>
      <c r="J101" s="57">
        <f>'АПУ обращения '!D101</f>
        <v>55645366</v>
      </c>
      <c r="K101" s="57">
        <f>'ОДИ ПГГ'!D101</f>
        <v>5098800</v>
      </c>
      <c r="L101" s="57">
        <f>'ОДИ МЗ РБ '!D101</f>
        <v>0</v>
      </c>
      <c r="M101" s="57">
        <f>'ФАП(03-24) '!D101</f>
        <v>54484802</v>
      </c>
      <c r="N101" s="57"/>
      <c r="O101" s="57">
        <f>' СМП '!D101</f>
        <v>0</v>
      </c>
      <c r="P101" s="57">
        <f>'Гемодиализ (пр.03-24) '!D101</f>
        <v>0</v>
      </c>
      <c r="Q101" s="57">
        <f>'Мед.реаб.(АПУ,ДС,КС) '!D101</f>
        <v>954647</v>
      </c>
      <c r="R101" s="57">
        <f t="shared" si="6"/>
        <v>299382304</v>
      </c>
      <c r="S101" s="159"/>
    </row>
    <row r="102" spans="1:19" s="1" customFormat="1" x14ac:dyDescent="0.2">
      <c r="A102" s="24">
        <v>88</v>
      </c>
      <c r="B102" s="11" t="s">
        <v>157</v>
      </c>
      <c r="C102" s="10" t="s">
        <v>29</v>
      </c>
      <c r="D102" s="57">
        <f>КС!D102</f>
        <v>66895949</v>
      </c>
      <c r="E102" s="57">
        <f>'ДС(пр.03-24)'!D102</f>
        <v>33901438</v>
      </c>
      <c r="F102" s="57">
        <f t="shared" si="5"/>
        <v>377914384</v>
      </c>
      <c r="G102" s="57">
        <f>'АПУ профилактика'!D103</f>
        <v>132454718</v>
      </c>
      <c r="H102" s="57">
        <f>ДН!D103</f>
        <v>29341433</v>
      </c>
      <c r="I102" s="57">
        <f>'АПУ неотл.пом.'!D102</f>
        <v>25103835</v>
      </c>
      <c r="J102" s="57">
        <f>'АПУ обращения '!D102</f>
        <v>125201860</v>
      </c>
      <c r="K102" s="57">
        <f>'ОДИ ПГГ'!D102</f>
        <v>1136706</v>
      </c>
      <c r="L102" s="57">
        <f>'ОДИ МЗ РБ '!D102</f>
        <v>0</v>
      </c>
      <c r="M102" s="57">
        <f>'ФАП(03-24) '!D102</f>
        <v>64675832</v>
      </c>
      <c r="N102" s="57"/>
      <c r="O102" s="57">
        <f>' СМП '!D102</f>
        <v>0</v>
      </c>
      <c r="P102" s="57">
        <f>'Гемодиализ (пр.03-24) '!D102</f>
        <v>0</v>
      </c>
      <c r="Q102" s="57">
        <f>'Мед.реаб.(АПУ,ДС,КС) '!D102</f>
        <v>0</v>
      </c>
      <c r="R102" s="57">
        <f t="shared" si="6"/>
        <v>478711771</v>
      </c>
      <c r="S102" s="159"/>
    </row>
    <row r="103" spans="1:19" s="1" customFormat="1" x14ac:dyDescent="0.2">
      <c r="A103" s="24">
        <v>89</v>
      </c>
      <c r="B103" s="11" t="s">
        <v>158</v>
      </c>
      <c r="C103" s="10" t="s">
        <v>30</v>
      </c>
      <c r="D103" s="57">
        <f>КС!D103</f>
        <v>104383584</v>
      </c>
      <c r="E103" s="57">
        <f>'ДС(пр.03-24)'!D103</f>
        <v>27382858</v>
      </c>
      <c r="F103" s="57">
        <f t="shared" si="5"/>
        <v>301589811.74000001</v>
      </c>
      <c r="G103" s="57">
        <f>'АПУ профилактика'!D104</f>
        <v>105925585</v>
      </c>
      <c r="H103" s="57">
        <f>ДН!D104</f>
        <v>26815034</v>
      </c>
      <c r="I103" s="57">
        <f>'АПУ неотл.пом.'!D103</f>
        <v>19822682</v>
      </c>
      <c r="J103" s="57">
        <f>'АПУ обращения '!D103</f>
        <v>84276336.74000001</v>
      </c>
      <c r="K103" s="57">
        <f>'ОДИ ПГГ'!D103</f>
        <v>3288826</v>
      </c>
      <c r="L103" s="57">
        <f>'ОДИ МЗ РБ '!D103</f>
        <v>0</v>
      </c>
      <c r="M103" s="57">
        <f>'ФАП(03-24) '!D103</f>
        <v>61461348</v>
      </c>
      <c r="N103" s="57"/>
      <c r="O103" s="57">
        <f>' СМП '!D103</f>
        <v>0</v>
      </c>
      <c r="P103" s="57">
        <f>'Гемодиализ (пр.03-24) '!D103</f>
        <v>0</v>
      </c>
      <c r="Q103" s="57">
        <f>'Мед.реаб.(АПУ,ДС,КС) '!D103</f>
        <v>0</v>
      </c>
      <c r="R103" s="57">
        <f t="shared" si="6"/>
        <v>433356253.74000001</v>
      </c>
      <c r="S103" s="159"/>
    </row>
    <row r="104" spans="1:19" s="1" customFormat="1" x14ac:dyDescent="0.2">
      <c r="A104" s="24">
        <v>90</v>
      </c>
      <c r="B104" s="25" t="s">
        <v>159</v>
      </c>
      <c r="C104" s="10" t="s">
        <v>14</v>
      </c>
      <c r="D104" s="57">
        <f>КС!D104</f>
        <v>33082764</v>
      </c>
      <c r="E104" s="57">
        <f>'ДС(пр.03-24)'!D104</f>
        <v>9072286</v>
      </c>
      <c r="F104" s="57">
        <f t="shared" si="5"/>
        <v>112632011</v>
      </c>
      <c r="G104" s="57">
        <f>'АПУ профилактика'!D105</f>
        <v>35780940</v>
      </c>
      <c r="H104" s="57">
        <f>ДН!D105</f>
        <v>10312548</v>
      </c>
      <c r="I104" s="57">
        <f>'АПУ неотл.пом.'!D104</f>
        <v>6884255</v>
      </c>
      <c r="J104" s="57">
        <f>'АПУ обращения '!D104</f>
        <v>30070018</v>
      </c>
      <c r="K104" s="57">
        <f>'ОДИ ПГГ'!D104</f>
        <v>1159946</v>
      </c>
      <c r="L104" s="57">
        <f>'ОДИ МЗ РБ '!D104</f>
        <v>0</v>
      </c>
      <c r="M104" s="57">
        <f>'ФАП(03-24) '!D104</f>
        <v>28424304</v>
      </c>
      <c r="N104" s="57"/>
      <c r="O104" s="57">
        <f>' СМП '!D104</f>
        <v>0</v>
      </c>
      <c r="P104" s="57">
        <f>'Гемодиализ (пр.03-24) '!D104</f>
        <v>0</v>
      </c>
      <c r="Q104" s="57">
        <f>'Мед.реаб.(АПУ,ДС,КС) '!D104</f>
        <v>0</v>
      </c>
      <c r="R104" s="57">
        <f t="shared" si="6"/>
        <v>154787061</v>
      </c>
      <c r="S104" s="159"/>
    </row>
    <row r="105" spans="1:19" s="1" customFormat="1" x14ac:dyDescent="0.2">
      <c r="A105" s="24">
        <v>91</v>
      </c>
      <c r="B105" s="11" t="s">
        <v>160</v>
      </c>
      <c r="C105" s="10" t="s">
        <v>31</v>
      </c>
      <c r="D105" s="57">
        <f>КС!D105</f>
        <v>49411916</v>
      </c>
      <c r="E105" s="57">
        <f>'ДС(пр.03-24)'!D105</f>
        <v>14649273</v>
      </c>
      <c r="F105" s="57">
        <f t="shared" si="5"/>
        <v>184972429</v>
      </c>
      <c r="G105" s="57">
        <f>'АПУ профилактика'!D106</f>
        <v>55344679</v>
      </c>
      <c r="H105" s="57">
        <f>ДН!D106</f>
        <v>17266948</v>
      </c>
      <c r="I105" s="57">
        <f>'АПУ неотл.пом.'!D105</f>
        <v>10359277</v>
      </c>
      <c r="J105" s="57">
        <f>'АПУ обращения '!D105</f>
        <v>54780273</v>
      </c>
      <c r="K105" s="57">
        <f>'ОДИ ПГГ'!D105</f>
        <v>1813419</v>
      </c>
      <c r="L105" s="57">
        <f>'ОДИ МЗ РБ '!D105</f>
        <v>0</v>
      </c>
      <c r="M105" s="57">
        <f>'ФАП(03-24) '!D105</f>
        <v>45407833</v>
      </c>
      <c r="N105" s="57"/>
      <c r="O105" s="57">
        <f>' СМП '!D105</f>
        <v>0</v>
      </c>
      <c r="P105" s="57">
        <f>'Гемодиализ (пр.03-24) '!D105</f>
        <v>0</v>
      </c>
      <c r="Q105" s="57">
        <f>'Мед.реаб.(АПУ,ДС,КС) '!D105</f>
        <v>0</v>
      </c>
      <c r="R105" s="57">
        <f t="shared" si="6"/>
        <v>249033618</v>
      </c>
      <c r="S105" s="159"/>
    </row>
    <row r="106" spans="1:19" s="1" customFormat="1" ht="12" customHeight="1" x14ac:dyDescent="0.2">
      <c r="A106" s="24">
        <v>92</v>
      </c>
      <c r="B106" s="11" t="s">
        <v>161</v>
      </c>
      <c r="C106" s="10" t="s">
        <v>15</v>
      </c>
      <c r="D106" s="57">
        <f>КС!D106</f>
        <v>97983053</v>
      </c>
      <c r="E106" s="57">
        <f>'ДС(пр.03-24)'!D106</f>
        <v>14337501</v>
      </c>
      <c r="F106" s="57">
        <f t="shared" si="5"/>
        <v>171149693</v>
      </c>
      <c r="G106" s="57">
        <f>'АПУ профилактика'!D107</f>
        <v>52256466</v>
      </c>
      <c r="H106" s="57">
        <f>ДН!D107</f>
        <v>13461492</v>
      </c>
      <c r="I106" s="57">
        <f>'АПУ неотл.пом.'!D106</f>
        <v>10254232</v>
      </c>
      <c r="J106" s="57">
        <f>'АПУ обращения '!D106</f>
        <v>48581953</v>
      </c>
      <c r="K106" s="57">
        <f>'ОДИ ПГГ'!D106</f>
        <v>1913340</v>
      </c>
      <c r="L106" s="57">
        <f>'ОДИ МЗ РБ '!D106</f>
        <v>0</v>
      </c>
      <c r="M106" s="57">
        <f>'ФАП(03-24) '!D106</f>
        <v>44682210</v>
      </c>
      <c r="N106" s="57"/>
      <c r="O106" s="57">
        <f>' СМП '!D106</f>
        <v>0</v>
      </c>
      <c r="P106" s="57">
        <f>'Гемодиализ (пр.03-24) '!D106</f>
        <v>0</v>
      </c>
      <c r="Q106" s="57">
        <f>'Мед.реаб.(АПУ,ДС,КС) '!D106</f>
        <v>0</v>
      </c>
      <c r="R106" s="57">
        <f t="shared" ref="R106:R134" si="7">D106+E106+F106+O106+P106+Q106</f>
        <v>283470247</v>
      </c>
      <c r="S106" s="159"/>
    </row>
    <row r="107" spans="1:19" s="21" customFormat="1" x14ac:dyDescent="0.2">
      <c r="A107" s="24">
        <v>93</v>
      </c>
      <c r="B107" s="23" t="s">
        <v>162</v>
      </c>
      <c r="C107" s="20" t="s">
        <v>13</v>
      </c>
      <c r="D107" s="57">
        <f>КС!D107</f>
        <v>211760791</v>
      </c>
      <c r="E107" s="57">
        <f>'ДС(пр.03-24)'!D107</f>
        <v>18716364</v>
      </c>
      <c r="F107" s="57">
        <f t="shared" si="5"/>
        <v>205001867</v>
      </c>
      <c r="G107" s="57">
        <f>'АПУ профилактика'!D108</f>
        <v>76681711</v>
      </c>
      <c r="H107" s="57">
        <f>ДН!D108</f>
        <v>15713542</v>
      </c>
      <c r="I107" s="57">
        <f>'АПУ неотл.пом.'!D107</f>
        <v>10471825</v>
      </c>
      <c r="J107" s="57">
        <f>'АПУ обращения '!D107</f>
        <v>62443162</v>
      </c>
      <c r="K107" s="57">
        <f>'ОДИ ПГГ'!D107</f>
        <v>13448563</v>
      </c>
      <c r="L107" s="57">
        <f>'ОДИ МЗ РБ '!D107</f>
        <v>1194000</v>
      </c>
      <c r="M107" s="57">
        <f>'ФАП(03-24) '!D107</f>
        <v>25049064</v>
      </c>
      <c r="N107" s="60"/>
      <c r="O107" s="57">
        <f>' СМП '!D107</f>
        <v>113940469</v>
      </c>
      <c r="P107" s="57">
        <f>'Гемодиализ (пр.03-24) '!D107</f>
        <v>0</v>
      </c>
      <c r="Q107" s="57">
        <f>'Мед.реаб.(АПУ,ДС,КС) '!D107</f>
        <v>19282946</v>
      </c>
      <c r="R107" s="57">
        <f t="shared" si="7"/>
        <v>568702437</v>
      </c>
      <c r="S107" s="159"/>
    </row>
    <row r="108" spans="1:19" s="1" customFormat="1" x14ac:dyDescent="0.2">
      <c r="A108" s="24">
        <v>94</v>
      </c>
      <c r="B108" s="25" t="s">
        <v>163</v>
      </c>
      <c r="C108" s="10" t="s">
        <v>32</v>
      </c>
      <c r="D108" s="57">
        <f>КС!D108</f>
        <v>42580153</v>
      </c>
      <c r="E108" s="57">
        <f>'ДС(пр.03-24)'!D108</f>
        <v>11402529</v>
      </c>
      <c r="F108" s="57">
        <f t="shared" si="5"/>
        <v>125340017</v>
      </c>
      <c r="G108" s="57">
        <f>'АПУ профилактика'!D109</f>
        <v>42100330</v>
      </c>
      <c r="H108" s="57">
        <f>ДН!D109</f>
        <v>9844995</v>
      </c>
      <c r="I108" s="57">
        <f>'АПУ неотл.пом.'!D108</f>
        <v>7865339</v>
      </c>
      <c r="J108" s="57">
        <f>'АПУ обращения '!D108</f>
        <v>40361816</v>
      </c>
      <c r="K108" s="57">
        <f>'ОДИ ПГГ'!D108</f>
        <v>1255189</v>
      </c>
      <c r="L108" s="57">
        <f>'ОДИ МЗ РБ '!D108</f>
        <v>0</v>
      </c>
      <c r="M108" s="57">
        <f>'ФАП(03-24) '!D108</f>
        <v>23912348</v>
      </c>
      <c r="N108" s="57"/>
      <c r="O108" s="57">
        <f>' СМП '!D108</f>
        <v>0</v>
      </c>
      <c r="P108" s="57">
        <f>'Гемодиализ (пр.03-24) '!D108</f>
        <v>0</v>
      </c>
      <c r="Q108" s="57">
        <f>'Мед.реаб.(АПУ,ДС,КС) '!D108</f>
        <v>0</v>
      </c>
      <c r="R108" s="57">
        <f t="shared" si="7"/>
        <v>179322699</v>
      </c>
      <c r="S108" s="159"/>
    </row>
    <row r="109" spans="1:19" s="1" customFormat="1" x14ac:dyDescent="0.2">
      <c r="A109" s="24">
        <v>95</v>
      </c>
      <c r="B109" s="25" t="s">
        <v>164</v>
      </c>
      <c r="C109" s="10" t="s">
        <v>55</v>
      </c>
      <c r="D109" s="57">
        <f>КС!D109</f>
        <v>60836543</v>
      </c>
      <c r="E109" s="57">
        <f>'ДС(пр.03-24)'!D109</f>
        <v>16066259</v>
      </c>
      <c r="F109" s="57">
        <f t="shared" si="5"/>
        <v>195374376</v>
      </c>
      <c r="G109" s="57">
        <f>'АПУ профилактика'!D110</f>
        <v>58953965</v>
      </c>
      <c r="H109" s="57">
        <f>ДН!D110</f>
        <v>18043673</v>
      </c>
      <c r="I109" s="57">
        <f>'АПУ неотл.пом.'!D109</f>
        <v>11395032</v>
      </c>
      <c r="J109" s="57">
        <f>'АПУ обращения '!D109</f>
        <v>55017718</v>
      </c>
      <c r="K109" s="57">
        <f>'ОДИ ПГГ'!D109</f>
        <v>2213417</v>
      </c>
      <c r="L109" s="57">
        <f>'ОДИ МЗ РБ '!D109</f>
        <v>0</v>
      </c>
      <c r="M109" s="57">
        <f>'ФАП(03-24) '!D109</f>
        <v>49750571</v>
      </c>
      <c r="N109" s="57"/>
      <c r="O109" s="57">
        <f>' СМП '!D109</f>
        <v>0</v>
      </c>
      <c r="P109" s="57">
        <f>'Гемодиализ (пр.03-24) '!D109</f>
        <v>0</v>
      </c>
      <c r="Q109" s="57">
        <f>'Мед.реаб.(АПУ,ДС,КС) '!D109</f>
        <v>0</v>
      </c>
      <c r="R109" s="57">
        <f t="shared" si="7"/>
        <v>272277178</v>
      </c>
      <c r="S109" s="159"/>
    </row>
    <row r="110" spans="1:19" s="1" customFormat="1" x14ac:dyDescent="0.2">
      <c r="A110" s="24">
        <v>96</v>
      </c>
      <c r="B110" s="11" t="s">
        <v>165</v>
      </c>
      <c r="C110" s="10" t="s">
        <v>34</v>
      </c>
      <c r="D110" s="57">
        <f>КС!D110</f>
        <v>93207528</v>
      </c>
      <c r="E110" s="57">
        <f>'ДС(пр.03-24)'!D110</f>
        <v>28510965</v>
      </c>
      <c r="F110" s="57">
        <f t="shared" si="5"/>
        <v>308610536</v>
      </c>
      <c r="G110" s="57">
        <f>'АПУ профилактика'!D111</f>
        <v>103472821</v>
      </c>
      <c r="H110" s="57">
        <f>ДН!D111</f>
        <v>29627714</v>
      </c>
      <c r="I110" s="57">
        <f>'АПУ неотл.пом.'!D110</f>
        <v>18938870</v>
      </c>
      <c r="J110" s="57">
        <f>'АПУ обращения '!D110</f>
        <v>93555818</v>
      </c>
      <c r="K110" s="57">
        <f>'ОДИ ПГГ'!D110</f>
        <v>6198779</v>
      </c>
      <c r="L110" s="57">
        <f>'ОДИ МЗ РБ '!D110</f>
        <v>0</v>
      </c>
      <c r="M110" s="57">
        <f>'ФАП(03-24) '!D110</f>
        <v>56816534</v>
      </c>
      <c r="N110" s="57"/>
      <c r="O110" s="57">
        <f>' СМП '!D110</f>
        <v>0</v>
      </c>
      <c r="P110" s="57">
        <f>'Гемодиализ (пр.03-24) '!D110</f>
        <v>0</v>
      </c>
      <c r="Q110" s="57">
        <f>'Мед.реаб.(АПУ,ДС,КС) '!D110</f>
        <v>0</v>
      </c>
      <c r="R110" s="57">
        <f t="shared" si="7"/>
        <v>430329029</v>
      </c>
      <c r="S110" s="159"/>
    </row>
    <row r="111" spans="1:19" s="1" customFormat="1" x14ac:dyDescent="0.2">
      <c r="A111" s="24">
        <v>97</v>
      </c>
      <c r="B111" s="13" t="s">
        <v>166</v>
      </c>
      <c r="C111" s="10" t="s">
        <v>229</v>
      </c>
      <c r="D111" s="57">
        <f>КС!D111</f>
        <v>40768522</v>
      </c>
      <c r="E111" s="57">
        <f>'ДС(пр.03-24)'!D111</f>
        <v>12511036</v>
      </c>
      <c r="F111" s="57">
        <f t="shared" si="5"/>
        <v>162232114</v>
      </c>
      <c r="G111" s="57">
        <f>'АПУ профилактика'!D112</f>
        <v>45497715</v>
      </c>
      <c r="H111" s="57">
        <f>ДН!D112</f>
        <v>17288336</v>
      </c>
      <c r="I111" s="57">
        <f>'АПУ неотл.пом.'!D111</f>
        <v>9317965</v>
      </c>
      <c r="J111" s="57">
        <f>'АПУ обращения '!D111</f>
        <v>45675392</v>
      </c>
      <c r="K111" s="57">
        <f>'ОДИ ПГГ'!D111</f>
        <v>2701008</v>
      </c>
      <c r="L111" s="57">
        <f>'ОДИ МЗ РБ '!D111</f>
        <v>0</v>
      </c>
      <c r="M111" s="57">
        <f>'ФАП(03-24) '!D111</f>
        <v>41751698</v>
      </c>
      <c r="N111" s="57"/>
      <c r="O111" s="57">
        <f>' СМП '!D111</f>
        <v>0</v>
      </c>
      <c r="P111" s="57">
        <f>'Гемодиализ (пр.03-24) '!D111</f>
        <v>0</v>
      </c>
      <c r="Q111" s="57">
        <f>'Мед.реаб.(АПУ,ДС,КС) '!D111</f>
        <v>3594686</v>
      </c>
      <c r="R111" s="57">
        <f t="shared" si="7"/>
        <v>219106358</v>
      </c>
      <c r="S111" s="159"/>
    </row>
    <row r="112" spans="1:19" s="1" customFormat="1" ht="13.5" customHeight="1" x14ac:dyDescent="0.2">
      <c r="A112" s="24">
        <v>98</v>
      </c>
      <c r="B112" s="11" t="s">
        <v>167</v>
      </c>
      <c r="C112" s="10" t="s">
        <v>168</v>
      </c>
      <c r="D112" s="57">
        <f>КС!D112</f>
        <v>0</v>
      </c>
      <c r="E112" s="57">
        <f>'ДС(пр.03-24)'!D112</f>
        <v>0</v>
      </c>
      <c r="F112" s="57">
        <f t="shared" si="5"/>
        <v>1658763</v>
      </c>
      <c r="G112" s="57">
        <f>'АПУ профилактика'!D113</f>
        <v>1658763</v>
      </c>
      <c r="H112" s="57">
        <f>ДН!D113</f>
        <v>0</v>
      </c>
      <c r="I112" s="57">
        <f>'АПУ неотл.пом.'!D112</f>
        <v>0</v>
      </c>
      <c r="J112" s="57">
        <f>'АПУ обращения '!D112</f>
        <v>0</v>
      </c>
      <c r="K112" s="57">
        <f>'ОДИ ПГГ'!D112</f>
        <v>0</v>
      </c>
      <c r="L112" s="57">
        <f>'ОДИ МЗ РБ '!D112</f>
        <v>0</v>
      </c>
      <c r="M112" s="57">
        <f>'ФАП(03-24) '!D112</f>
        <v>0</v>
      </c>
      <c r="N112" s="57"/>
      <c r="O112" s="57">
        <f>' СМП '!D112</f>
        <v>0</v>
      </c>
      <c r="P112" s="57">
        <f>'Гемодиализ (пр.03-24) '!D112</f>
        <v>226329633</v>
      </c>
      <c r="Q112" s="57">
        <f>'Мед.реаб.(АПУ,ДС,КС) '!D112</f>
        <v>0</v>
      </c>
      <c r="R112" s="57">
        <f t="shared" si="7"/>
        <v>227988396</v>
      </c>
      <c r="S112" s="159"/>
    </row>
    <row r="113" spans="1:19" s="1" customFormat="1" x14ac:dyDescent="0.2">
      <c r="A113" s="24">
        <v>99</v>
      </c>
      <c r="B113" s="11" t="s">
        <v>169</v>
      </c>
      <c r="C113" s="10" t="s">
        <v>170</v>
      </c>
      <c r="D113" s="57">
        <f>КС!D113</f>
        <v>0</v>
      </c>
      <c r="E113" s="57">
        <f>'ДС(пр.03-24)'!D113</f>
        <v>91626599</v>
      </c>
      <c r="F113" s="57">
        <f t="shared" si="5"/>
        <v>0</v>
      </c>
      <c r="G113" s="57">
        <f>'АПУ профилактика'!D114</f>
        <v>0</v>
      </c>
      <c r="H113" s="57">
        <f>ДН!D114</f>
        <v>0</v>
      </c>
      <c r="I113" s="57">
        <f>'АПУ неотл.пом.'!D113</f>
        <v>0</v>
      </c>
      <c r="J113" s="57">
        <f>'АПУ обращения '!D113</f>
        <v>0</v>
      </c>
      <c r="K113" s="57">
        <f>'ОДИ ПГГ'!D113</f>
        <v>0</v>
      </c>
      <c r="L113" s="57">
        <f>'ОДИ МЗ РБ '!D113</f>
        <v>0</v>
      </c>
      <c r="M113" s="57">
        <f>'ФАП(03-24) '!D113</f>
        <v>0</v>
      </c>
      <c r="N113" s="57"/>
      <c r="O113" s="57">
        <f>' СМП '!D113</f>
        <v>0</v>
      </c>
      <c r="P113" s="57">
        <f>'Гемодиализ (пр.03-24) '!D113</f>
        <v>0</v>
      </c>
      <c r="Q113" s="57">
        <f>'Мед.реаб.(АПУ,ДС,КС) '!D113</f>
        <v>0</v>
      </c>
      <c r="R113" s="57">
        <f t="shared" si="7"/>
        <v>91626599</v>
      </c>
      <c r="S113" s="159"/>
    </row>
    <row r="114" spans="1:19" s="1" customFormat="1" x14ac:dyDescent="0.2">
      <c r="A114" s="24">
        <v>100</v>
      </c>
      <c r="B114" s="25" t="s">
        <v>171</v>
      </c>
      <c r="C114" s="10" t="s">
        <v>172</v>
      </c>
      <c r="D114" s="57">
        <f>КС!D114</f>
        <v>0</v>
      </c>
      <c r="E114" s="57">
        <f>'ДС(пр.03-24)'!D114</f>
        <v>224810</v>
      </c>
      <c r="F114" s="57">
        <f t="shared" si="5"/>
        <v>29471</v>
      </c>
      <c r="G114" s="57">
        <f>'АПУ профилактика'!D115</f>
        <v>0</v>
      </c>
      <c r="H114" s="57">
        <f>ДН!D115</f>
        <v>0</v>
      </c>
      <c r="I114" s="57">
        <f>'АПУ неотл.пом.'!D114</f>
        <v>0</v>
      </c>
      <c r="J114" s="57">
        <f>'АПУ обращения '!D114</f>
        <v>29471</v>
      </c>
      <c r="K114" s="57">
        <f>'ОДИ ПГГ'!D114</f>
        <v>0</v>
      </c>
      <c r="L114" s="57">
        <f>'ОДИ МЗ РБ '!D114</f>
        <v>0</v>
      </c>
      <c r="M114" s="57">
        <f>'ФАП(03-24) '!D114</f>
        <v>0</v>
      </c>
      <c r="N114" s="57"/>
      <c r="O114" s="57">
        <f>' СМП '!D114</f>
        <v>0</v>
      </c>
      <c r="P114" s="57">
        <f>'Гемодиализ (пр.03-24) '!D114</f>
        <v>0</v>
      </c>
      <c r="Q114" s="57">
        <f>'Мед.реаб.(АПУ,ДС,КС) '!D114</f>
        <v>0</v>
      </c>
      <c r="R114" s="57">
        <f t="shared" si="7"/>
        <v>254281</v>
      </c>
      <c r="S114" s="159"/>
    </row>
    <row r="115" spans="1:19" s="1" customFormat="1" ht="12.75" customHeight="1" x14ac:dyDescent="0.2">
      <c r="A115" s="24">
        <v>101</v>
      </c>
      <c r="B115" s="25" t="s">
        <v>173</v>
      </c>
      <c r="C115" s="10" t="s">
        <v>174</v>
      </c>
      <c r="D115" s="57">
        <f>КС!D115</f>
        <v>0</v>
      </c>
      <c r="E115" s="57">
        <f>'ДС(пр.03-24)'!D115</f>
        <v>161698</v>
      </c>
      <c r="F115" s="57">
        <f t="shared" si="5"/>
        <v>0</v>
      </c>
      <c r="G115" s="57">
        <f>'АПУ профилактика'!D116</f>
        <v>0</v>
      </c>
      <c r="H115" s="57">
        <f>ДН!D116</f>
        <v>0</v>
      </c>
      <c r="I115" s="57">
        <f>'АПУ неотл.пом.'!D115</f>
        <v>0</v>
      </c>
      <c r="J115" s="57">
        <f>'АПУ обращения '!D115</f>
        <v>0</v>
      </c>
      <c r="K115" s="57">
        <f>'ОДИ ПГГ'!D115</f>
        <v>0</v>
      </c>
      <c r="L115" s="57">
        <f>'ОДИ МЗ РБ '!D115</f>
        <v>0</v>
      </c>
      <c r="M115" s="57">
        <f>'ФАП(03-24) '!D115</f>
        <v>0</v>
      </c>
      <c r="N115" s="57"/>
      <c r="O115" s="57">
        <f>' СМП '!D115</f>
        <v>0</v>
      </c>
      <c r="P115" s="57">
        <f>'Гемодиализ (пр.03-24) '!D115</f>
        <v>0</v>
      </c>
      <c r="Q115" s="57">
        <f>'Мед.реаб.(АПУ,ДС,КС) '!D115</f>
        <v>0</v>
      </c>
      <c r="R115" s="57">
        <f t="shared" si="7"/>
        <v>161698</v>
      </c>
      <c r="S115" s="159"/>
    </row>
    <row r="116" spans="1:19" s="1" customFormat="1" ht="24" x14ac:dyDescent="0.2">
      <c r="A116" s="24">
        <v>102</v>
      </c>
      <c r="B116" s="25" t="s">
        <v>175</v>
      </c>
      <c r="C116" s="10" t="s">
        <v>176</v>
      </c>
      <c r="D116" s="57">
        <f>КС!D116</f>
        <v>0</v>
      </c>
      <c r="E116" s="57">
        <f>'ДС(пр.03-24)'!D116</f>
        <v>305656</v>
      </c>
      <c r="F116" s="57">
        <f t="shared" si="5"/>
        <v>0</v>
      </c>
      <c r="G116" s="57">
        <f>'АПУ профилактика'!D117</f>
        <v>0</v>
      </c>
      <c r="H116" s="57">
        <f>ДН!D117</f>
        <v>0</v>
      </c>
      <c r="I116" s="57">
        <f>'АПУ неотл.пом.'!D116</f>
        <v>0</v>
      </c>
      <c r="J116" s="57">
        <f>'АПУ обращения '!D116</f>
        <v>0</v>
      </c>
      <c r="K116" s="57">
        <f>'ОДИ ПГГ'!D116</f>
        <v>0</v>
      </c>
      <c r="L116" s="57">
        <f>'ОДИ МЗ РБ '!D116</f>
        <v>0</v>
      </c>
      <c r="M116" s="57">
        <f>'ФАП(03-24) '!D116</f>
        <v>0</v>
      </c>
      <c r="N116" s="57"/>
      <c r="O116" s="57">
        <f>' СМП '!D116</f>
        <v>0</v>
      </c>
      <c r="P116" s="57">
        <f>'Гемодиализ (пр.03-24) '!D116</f>
        <v>0</v>
      </c>
      <c r="Q116" s="57">
        <f>'Мед.реаб.(АПУ,ДС,КС) '!D116</f>
        <v>0</v>
      </c>
      <c r="R116" s="57">
        <f t="shared" si="7"/>
        <v>305656</v>
      </c>
      <c r="S116" s="159"/>
    </row>
    <row r="117" spans="1:19" s="1" customFormat="1" x14ac:dyDescent="0.2">
      <c r="A117" s="24">
        <v>103</v>
      </c>
      <c r="B117" s="25" t="s">
        <v>177</v>
      </c>
      <c r="C117" s="10" t="s">
        <v>178</v>
      </c>
      <c r="D117" s="57">
        <f>КС!D117</f>
        <v>0</v>
      </c>
      <c r="E117" s="57">
        <f>'ДС(пр.03-24)'!D117</f>
        <v>0</v>
      </c>
      <c r="F117" s="57">
        <f t="shared" si="5"/>
        <v>3637593</v>
      </c>
      <c r="G117" s="57">
        <f>'АПУ профилактика'!D118</f>
        <v>0</v>
      </c>
      <c r="H117" s="57">
        <f>ДН!D118</f>
        <v>0</v>
      </c>
      <c r="I117" s="57">
        <f>'АПУ неотл.пом.'!D117</f>
        <v>0</v>
      </c>
      <c r="J117" s="57">
        <f>'АПУ обращения '!D117</f>
        <v>0</v>
      </c>
      <c r="K117" s="57">
        <f>'ОДИ ПГГ'!D117</f>
        <v>3637593</v>
      </c>
      <c r="L117" s="57">
        <f>'ОДИ МЗ РБ '!D117</f>
        <v>0</v>
      </c>
      <c r="M117" s="57">
        <f>'ФАП(03-24) '!D117</f>
        <v>0</v>
      </c>
      <c r="N117" s="57"/>
      <c r="O117" s="57">
        <f>' СМП '!D117</f>
        <v>0</v>
      </c>
      <c r="P117" s="57">
        <f>'Гемодиализ (пр.03-24) '!D117</f>
        <v>0</v>
      </c>
      <c r="Q117" s="57">
        <f>'Мед.реаб.(АПУ,ДС,КС) '!D117</f>
        <v>0</v>
      </c>
      <c r="R117" s="57">
        <f t="shared" si="7"/>
        <v>3637593</v>
      </c>
      <c r="S117" s="159"/>
    </row>
    <row r="118" spans="1:19" s="1" customFormat="1" x14ac:dyDescent="0.2">
      <c r="A118" s="24">
        <v>104</v>
      </c>
      <c r="B118" s="25" t="s">
        <v>179</v>
      </c>
      <c r="C118" s="10" t="s">
        <v>180</v>
      </c>
      <c r="D118" s="57">
        <f>КС!D118</f>
        <v>0</v>
      </c>
      <c r="E118" s="57">
        <f>'ДС(пр.03-24)'!D118</f>
        <v>26498501</v>
      </c>
      <c r="F118" s="57">
        <f t="shared" si="5"/>
        <v>6248257</v>
      </c>
      <c r="G118" s="57">
        <f>'АПУ профилактика'!D119</f>
        <v>6248257</v>
      </c>
      <c r="H118" s="57">
        <f>ДН!D119</f>
        <v>0</v>
      </c>
      <c r="I118" s="57">
        <f>'АПУ неотл.пом.'!D118</f>
        <v>0</v>
      </c>
      <c r="J118" s="57">
        <f>'АПУ обращения '!D118</f>
        <v>0</v>
      </c>
      <c r="K118" s="57">
        <f>'ОДИ ПГГ'!D118</f>
        <v>0</v>
      </c>
      <c r="L118" s="57">
        <f>'ОДИ МЗ РБ '!D118</f>
        <v>0</v>
      </c>
      <c r="M118" s="57">
        <f>'ФАП(03-24) '!D118</f>
        <v>0</v>
      </c>
      <c r="N118" s="57"/>
      <c r="O118" s="57">
        <f>' СМП '!D118</f>
        <v>0</v>
      </c>
      <c r="P118" s="57">
        <f>'Гемодиализ (пр.03-24) '!D118</f>
        <v>870151647</v>
      </c>
      <c r="Q118" s="57">
        <f>'Мед.реаб.(АПУ,ДС,КС) '!D118</f>
        <v>0</v>
      </c>
      <c r="R118" s="57">
        <f t="shared" si="7"/>
        <v>902898405</v>
      </c>
      <c r="S118" s="159"/>
    </row>
    <row r="119" spans="1:19" s="1" customFormat="1" x14ac:dyDescent="0.2">
      <c r="A119" s="24">
        <v>105</v>
      </c>
      <c r="B119" s="17" t="s">
        <v>181</v>
      </c>
      <c r="C119" s="15" t="s">
        <v>182</v>
      </c>
      <c r="D119" s="57">
        <f>КС!D119</f>
        <v>0</v>
      </c>
      <c r="E119" s="57">
        <f>'ДС(пр.03-24)'!D119</f>
        <v>0</v>
      </c>
      <c r="F119" s="57">
        <f t="shared" si="5"/>
        <v>81877911</v>
      </c>
      <c r="G119" s="57">
        <f>'АПУ профилактика'!D120</f>
        <v>0</v>
      </c>
      <c r="H119" s="57">
        <f>ДН!D120</f>
        <v>0</v>
      </c>
      <c r="I119" s="57">
        <f>'АПУ неотл.пом.'!D119</f>
        <v>0</v>
      </c>
      <c r="J119" s="57">
        <f>'АПУ обращения '!D119</f>
        <v>0</v>
      </c>
      <c r="K119" s="57">
        <f>'ОДИ ПГГ'!D119</f>
        <v>81877911</v>
      </c>
      <c r="L119" s="57">
        <f>'ОДИ МЗ РБ '!D119</f>
        <v>0</v>
      </c>
      <c r="M119" s="57">
        <f>'ФАП(03-24) '!D119</f>
        <v>0</v>
      </c>
      <c r="N119" s="57"/>
      <c r="O119" s="57">
        <f>' СМП '!D119</f>
        <v>0</v>
      </c>
      <c r="P119" s="57">
        <f>'Гемодиализ (пр.03-24) '!D119</f>
        <v>0</v>
      </c>
      <c r="Q119" s="57">
        <f>'Мед.реаб.(АПУ,ДС,КС) '!D119</f>
        <v>0</v>
      </c>
      <c r="R119" s="57">
        <f t="shared" si="7"/>
        <v>81877911</v>
      </c>
      <c r="S119" s="159"/>
    </row>
    <row r="120" spans="1:19" s="1" customFormat="1" x14ac:dyDescent="0.2">
      <c r="A120" s="24">
        <v>106</v>
      </c>
      <c r="B120" s="13" t="s">
        <v>183</v>
      </c>
      <c r="C120" s="10" t="s">
        <v>184</v>
      </c>
      <c r="D120" s="57">
        <f>КС!D120</f>
        <v>209113796</v>
      </c>
      <c r="E120" s="57">
        <f>'ДС(пр.03-24)'!D120</f>
        <v>42969961</v>
      </c>
      <c r="F120" s="57">
        <f t="shared" si="5"/>
        <v>8386639</v>
      </c>
      <c r="G120" s="57">
        <f>'АПУ профилактика'!D121</f>
        <v>0</v>
      </c>
      <c r="H120" s="57">
        <f>ДН!D121</f>
        <v>0</v>
      </c>
      <c r="I120" s="57">
        <f>'АПУ неотл.пом.'!D120</f>
        <v>0</v>
      </c>
      <c r="J120" s="57">
        <f>'АПУ обращения '!D120</f>
        <v>0</v>
      </c>
      <c r="K120" s="57">
        <f>'ОДИ ПГГ'!D120</f>
        <v>8386639</v>
      </c>
      <c r="L120" s="57">
        <f>'ОДИ МЗ РБ '!D120</f>
        <v>0</v>
      </c>
      <c r="M120" s="57">
        <f>'ФАП(03-24) '!D120</f>
        <v>0</v>
      </c>
      <c r="N120" s="57"/>
      <c r="O120" s="57">
        <f>' СМП '!D120</f>
        <v>0</v>
      </c>
      <c r="P120" s="57">
        <f>'Гемодиализ (пр.03-24) '!D120</f>
        <v>0</v>
      </c>
      <c r="Q120" s="57">
        <f>'Мед.реаб.(АПУ,ДС,КС) '!D120</f>
        <v>0</v>
      </c>
      <c r="R120" s="57">
        <f t="shared" si="7"/>
        <v>260470396</v>
      </c>
      <c r="S120" s="159"/>
    </row>
    <row r="121" spans="1:19" s="1" customFormat="1" ht="11.25" customHeight="1" x14ac:dyDescent="0.2">
      <c r="A121" s="24">
        <v>107</v>
      </c>
      <c r="B121" s="25" t="s">
        <v>185</v>
      </c>
      <c r="C121" s="10" t="s">
        <v>186</v>
      </c>
      <c r="D121" s="57">
        <f>КС!D121</f>
        <v>0</v>
      </c>
      <c r="E121" s="57">
        <f>'ДС(пр.03-24)'!D121</f>
        <v>0</v>
      </c>
      <c r="F121" s="57">
        <f t="shared" si="5"/>
        <v>27769</v>
      </c>
      <c r="G121" s="57">
        <f>'АПУ профилактика'!D122</f>
        <v>0</v>
      </c>
      <c r="H121" s="57">
        <f>ДН!D122</f>
        <v>0</v>
      </c>
      <c r="I121" s="57">
        <f>'АПУ неотл.пом.'!D121</f>
        <v>0</v>
      </c>
      <c r="J121" s="57">
        <f>'АПУ обращения '!D121</f>
        <v>27769</v>
      </c>
      <c r="K121" s="57">
        <f>'ОДИ ПГГ'!D121</f>
        <v>0</v>
      </c>
      <c r="L121" s="57">
        <f>'ОДИ МЗ РБ '!D121</f>
        <v>0</v>
      </c>
      <c r="M121" s="57">
        <f>'ФАП(03-24) '!D121</f>
        <v>0</v>
      </c>
      <c r="N121" s="57"/>
      <c r="O121" s="57">
        <f>' СМП '!D121</f>
        <v>0</v>
      </c>
      <c r="P121" s="57">
        <f>'Гемодиализ (пр.03-24) '!D121</f>
        <v>0</v>
      </c>
      <c r="Q121" s="57">
        <f>'Мед.реаб.(АПУ,ДС,КС) '!D121</f>
        <v>0</v>
      </c>
      <c r="R121" s="57">
        <f t="shared" si="7"/>
        <v>27769</v>
      </c>
      <c r="S121" s="159"/>
    </row>
    <row r="122" spans="1:19" s="1" customFormat="1" x14ac:dyDescent="0.2">
      <c r="A122" s="24">
        <v>108</v>
      </c>
      <c r="B122" s="11" t="s">
        <v>187</v>
      </c>
      <c r="C122" s="18" t="s">
        <v>188</v>
      </c>
      <c r="D122" s="57">
        <f>КС!D122</f>
        <v>0</v>
      </c>
      <c r="E122" s="57">
        <f>'ДС(пр.03-24)'!D122</f>
        <v>14669875</v>
      </c>
      <c r="F122" s="57">
        <f t="shared" si="5"/>
        <v>0</v>
      </c>
      <c r="G122" s="57">
        <f>'АПУ профилактика'!D123</f>
        <v>0</v>
      </c>
      <c r="H122" s="57">
        <f>ДН!D123</f>
        <v>0</v>
      </c>
      <c r="I122" s="57">
        <f>'АПУ неотл.пом.'!D122</f>
        <v>0</v>
      </c>
      <c r="J122" s="57">
        <f>'АПУ обращения '!D122</f>
        <v>0</v>
      </c>
      <c r="K122" s="57">
        <f>'ОДИ ПГГ'!D122</f>
        <v>0</v>
      </c>
      <c r="L122" s="57">
        <f>'ОДИ МЗ РБ '!D122</f>
        <v>0</v>
      </c>
      <c r="M122" s="57">
        <f>'ФАП(03-24) '!D122</f>
        <v>0</v>
      </c>
      <c r="N122" s="57"/>
      <c r="O122" s="57">
        <f>' СМП '!D122</f>
        <v>0</v>
      </c>
      <c r="P122" s="57">
        <f>'Гемодиализ (пр.03-24) '!D122</f>
        <v>0</v>
      </c>
      <c r="Q122" s="57">
        <f>'Мед.реаб.(АПУ,ДС,КС) '!D122</f>
        <v>0</v>
      </c>
      <c r="R122" s="57">
        <f t="shared" si="7"/>
        <v>14669875</v>
      </c>
      <c r="S122" s="159"/>
    </row>
    <row r="123" spans="1:19" s="1" customFormat="1" x14ac:dyDescent="0.2">
      <c r="A123" s="24">
        <v>109</v>
      </c>
      <c r="B123" s="25" t="s">
        <v>189</v>
      </c>
      <c r="C123" s="10" t="s">
        <v>273</v>
      </c>
      <c r="D123" s="57">
        <f>КС!D123</f>
        <v>15758185</v>
      </c>
      <c r="E123" s="57">
        <f>'ДС(пр.03-24)'!D123</f>
        <v>182968</v>
      </c>
      <c r="F123" s="57">
        <f t="shared" si="5"/>
        <v>4993578</v>
      </c>
      <c r="G123" s="57">
        <f>'АПУ профилактика'!D124</f>
        <v>0</v>
      </c>
      <c r="H123" s="57">
        <f>ДН!D124</f>
        <v>0</v>
      </c>
      <c r="I123" s="57">
        <f>'АПУ неотл.пом.'!D123</f>
        <v>0</v>
      </c>
      <c r="J123" s="57">
        <f>'АПУ обращения '!D123</f>
        <v>0</v>
      </c>
      <c r="K123" s="57">
        <f>'ОДИ ПГГ'!D123</f>
        <v>4993578</v>
      </c>
      <c r="L123" s="57">
        <f>'ОДИ МЗ РБ '!D123</f>
        <v>0</v>
      </c>
      <c r="M123" s="57">
        <f>'ФАП(03-24) '!D123</f>
        <v>0</v>
      </c>
      <c r="N123" s="57"/>
      <c r="O123" s="57">
        <f>' СМП '!D123</f>
        <v>0</v>
      </c>
      <c r="P123" s="57">
        <f>'Гемодиализ (пр.03-24) '!D123</f>
        <v>0</v>
      </c>
      <c r="Q123" s="57">
        <f>'Мед.реаб.(АПУ,ДС,КС) '!D123</f>
        <v>0</v>
      </c>
      <c r="R123" s="57">
        <f t="shared" si="7"/>
        <v>20934731</v>
      </c>
      <c r="S123" s="159"/>
    </row>
    <row r="124" spans="1:19" s="1" customFormat="1" ht="14.25" customHeight="1" x14ac:dyDescent="0.2">
      <c r="A124" s="24">
        <v>110</v>
      </c>
      <c r="B124" s="13" t="s">
        <v>190</v>
      </c>
      <c r="C124" s="10" t="s">
        <v>260</v>
      </c>
      <c r="D124" s="57">
        <f>КС!D124</f>
        <v>0</v>
      </c>
      <c r="E124" s="57">
        <f>'ДС(пр.03-24)'!D124</f>
        <v>127652</v>
      </c>
      <c r="F124" s="57">
        <f t="shared" si="5"/>
        <v>4958093</v>
      </c>
      <c r="G124" s="57">
        <f>'АПУ профилактика'!D125</f>
        <v>0</v>
      </c>
      <c r="H124" s="57">
        <f>ДН!D125</f>
        <v>0</v>
      </c>
      <c r="I124" s="57">
        <f>'АПУ неотл.пом.'!D124</f>
        <v>0</v>
      </c>
      <c r="J124" s="57">
        <f>'АПУ обращения '!D124</f>
        <v>87045</v>
      </c>
      <c r="K124" s="57">
        <f>'ОДИ ПГГ'!D124</f>
        <v>4871048</v>
      </c>
      <c r="L124" s="57">
        <f>'ОДИ МЗ РБ '!D124</f>
        <v>0</v>
      </c>
      <c r="M124" s="57">
        <f>'ФАП(03-24) '!D124</f>
        <v>0</v>
      </c>
      <c r="N124" s="57"/>
      <c r="O124" s="57">
        <f>' СМП '!D124</f>
        <v>0</v>
      </c>
      <c r="P124" s="57">
        <f>'Гемодиализ (пр.03-24) '!D124</f>
        <v>0</v>
      </c>
      <c r="Q124" s="57">
        <f>'Мед.реаб.(АПУ,ДС,КС) '!D124</f>
        <v>0</v>
      </c>
      <c r="R124" s="57">
        <f t="shared" si="7"/>
        <v>5085745</v>
      </c>
      <c r="S124" s="159"/>
    </row>
    <row r="125" spans="1:19" s="1" customFormat="1" x14ac:dyDescent="0.2">
      <c r="A125" s="24">
        <v>111</v>
      </c>
      <c r="B125" s="13" t="s">
        <v>191</v>
      </c>
      <c r="C125" s="10" t="s">
        <v>385</v>
      </c>
      <c r="D125" s="57">
        <f>КС!D125</f>
        <v>0</v>
      </c>
      <c r="E125" s="57">
        <f>'ДС(пр.03-24)'!D125</f>
        <v>0</v>
      </c>
      <c r="F125" s="57">
        <f t="shared" si="5"/>
        <v>0</v>
      </c>
      <c r="G125" s="57">
        <f>'АПУ профилактика'!D126</f>
        <v>0</v>
      </c>
      <c r="H125" s="57">
        <f>ДН!D126</f>
        <v>0</v>
      </c>
      <c r="I125" s="57">
        <f>'АПУ неотл.пом.'!D125</f>
        <v>0</v>
      </c>
      <c r="J125" s="57">
        <f>'АПУ обращения '!D125</f>
        <v>0</v>
      </c>
      <c r="K125" s="57">
        <f>'ОДИ ПГГ'!D125</f>
        <v>0</v>
      </c>
      <c r="L125" s="57">
        <f>'ОДИ МЗ РБ '!D125</f>
        <v>0</v>
      </c>
      <c r="M125" s="57">
        <f>'ФАП(03-24) '!D125</f>
        <v>0</v>
      </c>
      <c r="N125" s="57"/>
      <c r="O125" s="57">
        <f>' СМП '!D125</f>
        <v>0</v>
      </c>
      <c r="P125" s="57">
        <f>'Гемодиализ (пр.03-24) '!D125</f>
        <v>0</v>
      </c>
      <c r="Q125" s="57">
        <f>'Мед.реаб.(АПУ,ДС,КС) '!D125</f>
        <v>0</v>
      </c>
      <c r="R125" s="57">
        <f t="shared" si="7"/>
        <v>0</v>
      </c>
      <c r="S125" s="159"/>
    </row>
    <row r="126" spans="1:19" s="1" customFormat="1" x14ac:dyDescent="0.2">
      <c r="A126" s="24">
        <v>112</v>
      </c>
      <c r="B126" s="13" t="s">
        <v>192</v>
      </c>
      <c r="C126" s="10" t="s">
        <v>193</v>
      </c>
      <c r="D126" s="57">
        <f>КС!D126</f>
        <v>0</v>
      </c>
      <c r="E126" s="57">
        <f>'ДС(пр.03-24)'!D126</f>
        <v>0</v>
      </c>
      <c r="F126" s="57">
        <f t="shared" si="5"/>
        <v>0</v>
      </c>
      <c r="G126" s="57">
        <f>'АПУ профилактика'!D127</f>
        <v>0</v>
      </c>
      <c r="H126" s="57">
        <f>ДН!D127</f>
        <v>0</v>
      </c>
      <c r="I126" s="57">
        <f>'АПУ неотл.пом.'!D126</f>
        <v>0</v>
      </c>
      <c r="J126" s="57">
        <f>'АПУ обращения '!D126</f>
        <v>0</v>
      </c>
      <c r="K126" s="57">
        <f>'ОДИ ПГГ'!D126</f>
        <v>0</v>
      </c>
      <c r="L126" s="57">
        <f>'ОДИ МЗ РБ '!D126</f>
        <v>0</v>
      </c>
      <c r="M126" s="57">
        <f>'ФАП(03-24) '!D126</f>
        <v>0</v>
      </c>
      <c r="N126" s="57"/>
      <c r="O126" s="57">
        <f>' СМП '!D126</f>
        <v>0</v>
      </c>
      <c r="P126" s="57">
        <f>'Гемодиализ (пр.03-24) '!D126</f>
        <v>0</v>
      </c>
      <c r="Q126" s="57">
        <f>'Мед.реаб.(АПУ,ДС,КС) '!D126</f>
        <v>0</v>
      </c>
      <c r="R126" s="57">
        <f t="shared" si="7"/>
        <v>0</v>
      </c>
      <c r="S126" s="159"/>
    </row>
    <row r="127" spans="1:19" s="1" customFormat="1" ht="13.5" customHeight="1" x14ac:dyDescent="0.2">
      <c r="A127" s="24">
        <v>113</v>
      </c>
      <c r="B127" s="13" t="s">
        <v>194</v>
      </c>
      <c r="C127" s="10" t="s">
        <v>394</v>
      </c>
      <c r="D127" s="57">
        <f>КС!D127</f>
        <v>0</v>
      </c>
      <c r="E127" s="57">
        <f>'ДС(пр.03-24)'!D127</f>
        <v>37396158</v>
      </c>
      <c r="F127" s="57">
        <f t="shared" si="5"/>
        <v>0</v>
      </c>
      <c r="G127" s="57">
        <f>'АПУ профилактика'!D128</f>
        <v>0</v>
      </c>
      <c r="H127" s="57">
        <f>ДН!D128</f>
        <v>0</v>
      </c>
      <c r="I127" s="57">
        <f>'АПУ неотл.пом.'!D127</f>
        <v>0</v>
      </c>
      <c r="J127" s="57">
        <f>'АПУ обращения '!D127</f>
        <v>0</v>
      </c>
      <c r="K127" s="57">
        <f>'ОДИ ПГГ'!D127</f>
        <v>0</v>
      </c>
      <c r="L127" s="57">
        <f>'ОДИ МЗ РБ '!D127</f>
        <v>0</v>
      </c>
      <c r="M127" s="57">
        <f>'ФАП(03-24) '!D127</f>
        <v>0</v>
      </c>
      <c r="N127" s="57"/>
      <c r="O127" s="57">
        <f>' СМП '!D127</f>
        <v>0</v>
      </c>
      <c r="P127" s="57">
        <f>'Гемодиализ (пр.03-24) '!D127</f>
        <v>0</v>
      </c>
      <c r="Q127" s="57">
        <f>'Мед.реаб.(АПУ,ДС,КС) '!D127</f>
        <v>0</v>
      </c>
      <c r="R127" s="57">
        <f t="shared" si="7"/>
        <v>37396158</v>
      </c>
      <c r="S127" s="159"/>
    </row>
    <row r="128" spans="1:19" s="1" customFormat="1" x14ac:dyDescent="0.2">
      <c r="A128" s="24">
        <v>114</v>
      </c>
      <c r="B128" s="25" t="s">
        <v>195</v>
      </c>
      <c r="C128" s="10" t="s">
        <v>196</v>
      </c>
      <c r="D128" s="57">
        <f>КС!D128</f>
        <v>0</v>
      </c>
      <c r="E128" s="57">
        <f>'ДС(пр.03-24)'!D128</f>
        <v>0</v>
      </c>
      <c r="F128" s="57">
        <f t="shared" si="5"/>
        <v>1777777</v>
      </c>
      <c r="G128" s="57">
        <f>'АПУ профилактика'!D129</f>
        <v>1777777</v>
      </c>
      <c r="H128" s="57">
        <f>ДН!D129</f>
        <v>0</v>
      </c>
      <c r="I128" s="57">
        <f>'АПУ неотл.пом.'!D128</f>
        <v>0</v>
      </c>
      <c r="J128" s="57">
        <f>'АПУ обращения '!D128</f>
        <v>0</v>
      </c>
      <c r="K128" s="57">
        <f>'ОДИ ПГГ'!D128</f>
        <v>0</v>
      </c>
      <c r="L128" s="57">
        <f>'ОДИ МЗ РБ '!D128</f>
        <v>0</v>
      </c>
      <c r="M128" s="57">
        <f>'ФАП(03-24) '!D128</f>
        <v>0</v>
      </c>
      <c r="N128" s="57"/>
      <c r="O128" s="57">
        <f>' СМП '!D128</f>
        <v>0</v>
      </c>
      <c r="P128" s="57">
        <f>'Гемодиализ (пр.03-24) '!D128</f>
        <v>238010728</v>
      </c>
      <c r="Q128" s="57">
        <f>'Мед.реаб.(АПУ,ДС,КС) '!D128</f>
        <v>0</v>
      </c>
      <c r="R128" s="57">
        <f t="shared" si="7"/>
        <v>239788505</v>
      </c>
      <c r="S128" s="159"/>
    </row>
    <row r="129" spans="1:19" s="1" customFormat="1" ht="24" x14ac:dyDescent="0.2">
      <c r="A129" s="24">
        <v>115</v>
      </c>
      <c r="B129" s="25" t="s">
        <v>197</v>
      </c>
      <c r="C129" s="53" t="s">
        <v>352</v>
      </c>
      <c r="D129" s="57">
        <f>КС!D129</f>
        <v>0</v>
      </c>
      <c r="E129" s="57">
        <f>'ДС(пр.03-24)'!D129</f>
        <v>183819</v>
      </c>
      <c r="F129" s="57">
        <f t="shared" si="5"/>
        <v>0</v>
      </c>
      <c r="G129" s="57">
        <f>'АПУ профилактика'!D130</f>
        <v>0</v>
      </c>
      <c r="H129" s="57">
        <f>ДН!D130</f>
        <v>0</v>
      </c>
      <c r="I129" s="57">
        <f>'АПУ неотл.пом.'!D129</f>
        <v>0</v>
      </c>
      <c r="J129" s="57">
        <f>'АПУ обращения '!D129</f>
        <v>0</v>
      </c>
      <c r="K129" s="57">
        <f>'ОДИ ПГГ'!D129</f>
        <v>0</v>
      </c>
      <c r="L129" s="57">
        <f>'ОДИ МЗ РБ '!D129</f>
        <v>0</v>
      </c>
      <c r="M129" s="57">
        <f>'ФАП(03-24) '!D129</f>
        <v>0</v>
      </c>
      <c r="N129" s="57"/>
      <c r="O129" s="57">
        <f>' СМП '!D129</f>
        <v>0</v>
      </c>
      <c r="P129" s="57">
        <f>'Гемодиализ (пр.03-24) '!D129</f>
        <v>0</v>
      </c>
      <c r="Q129" s="57">
        <f>'Мед.реаб.(АПУ,ДС,КС) '!D129</f>
        <v>0</v>
      </c>
      <c r="R129" s="57">
        <f t="shared" si="7"/>
        <v>183819</v>
      </c>
      <c r="S129" s="159"/>
    </row>
    <row r="130" spans="1:19" s="1" customFormat="1" x14ac:dyDescent="0.2">
      <c r="A130" s="24">
        <v>116</v>
      </c>
      <c r="B130" s="25" t="s">
        <v>198</v>
      </c>
      <c r="C130" s="10" t="s">
        <v>235</v>
      </c>
      <c r="D130" s="57">
        <f>КС!D130</f>
        <v>2178630218</v>
      </c>
      <c r="E130" s="57">
        <f>'ДС(пр.03-24)'!D130</f>
        <v>49302731</v>
      </c>
      <c r="F130" s="57">
        <f t="shared" si="5"/>
        <v>247445737</v>
      </c>
      <c r="G130" s="57">
        <f>'АПУ профилактика'!D131</f>
        <v>93213690</v>
      </c>
      <c r="H130" s="57">
        <f>ДН!D131</f>
        <v>0</v>
      </c>
      <c r="I130" s="57">
        <f>'АПУ неотл.пом.'!D130</f>
        <v>0</v>
      </c>
      <c r="J130" s="57">
        <f>'АПУ обращения '!D130</f>
        <v>0</v>
      </c>
      <c r="K130" s="57">
        <f>'ОДИ ПГГ'!D130</f>
        <v>136508089</v>
      </c>
      <c r="L130" s="57">
        <f>'ОДИ МЗ РБ '!D130</f>
        <v>17723958</v>
      </c>
      <c r="M130" s="57">
        <f>'ФАП(03-24) '!D130</f>
        <v>0</v>
      </c>
      <c r="N130" s="57"/>
      <c r="O130" s="57">
        <f>' СМП '!D130</f>
        <v>0</v>
      </c>
      <c r="P130" s="57">
        <f>'Гемодиализ (пр.03-24) '!D130</f>
        <v>24997281</v>
      </c>
      <c r="Q130" s="57">
        <f>'Мед.реаб.(АПУ,ДС,КС) '!D131</f>
        <v>96401414</v>
      </c>
      <c r="R130" s="57">
        <f t="shared" si="7"/>
        <v>2596777381</v>
      </c>
      <c r="S130" s="159"/>
    </row>
    <row r="131" spans="1:19" ht="10.5" customHeight="1" x14ac:dyDescent="0.2">
      <c r="A131" s="24">
        <v>117</v>
      </c>
      <c r="B131" s="25" t="s">
        <v>199</v>
      </c>
      <c r="C131" s="10" t="s">
        <v>200</v>
      </c>
      <c r="D131" s="57">
        <f>КС!D131</f>
        <v>3117302895</v>
      </c>
      <c r="E131" s="57">
        <f>'ДС(пр.03-24)'!D131</f>
        <v>3483026578</v>
      </c>
      <c r="F131" s="57">
        <f t="shared" ref="F131:F148" si="8">G131+H131+I131+J131+K131+L131+M131+N131</f>
        <v>457442198</v>
      </c>
      <c r="G131" s="57">
        <f>'АПУ профилактика'!D132</f>
        <v>191038500</v>
      </c>
      <c r="H131" s="57">
        <f>ДН!D132</f>
        <v>0</v>
      </c>
      <c r="I131" s="57">
        <f>'АПУ неотл.пом.'!D131</f>
        <v>0</v>
      </c>
      <c r="J131" s="57">
        <f>'АПУ обращения '!D131</f>
        <v>0</v>
      </c>
      <c r="K131" s="57">
        <f>'ОДИ ПГГ'!D131</f>
        <v>250728498</v>
      </c>
      <c r="L131" s="57">
        <f>'ОДИ МЗ РБ '!D131</f>
        <v>15675200</v>
      </c>
      <c r="M131" s="57">
        <f>'ФАП(03-24) '!D131</f>
        <v>0</v>
      </c>
      <c r="N131" s="61"/>
      <c r="O131" s="57">
        <f>' СМП '!D131</f>
        <v>0</v>
      </c>
      <c r="P131" s="57">
        <f>'Гемодиализ (пр.03-24) '!D131</f>
        <v>0</v>
      </c>
      <c r="Q131" s="57">
        <f>'Мед.реаб.(АПУ,ДС,КС) '!D132</f>
        <v>15899826</v>
      </c>
      <c r="R131" s="57">
        <f t="shared" si="7"/>
        <v>7073671497</v>
      </c>
      <c r="S131" s="159"/>
    </row>
    <row r="132" spans="1:19" s="1" customFormat="1" x14ac:dyDescent="0.2">
      <c r="A132" s="24">
        <v>118</v>
      </c>
      <c r="B132" s="25" t="s">
        <v>201</v>
      </c>
      <c r="C132" s="10" t="s">
        <v>42</v>
      </c>
      <c r="D132" s="57">
        <f>КС!D132</f>
        <v>1380867820</v>
      </c>
      <c r="E132" s="57">
        <f>'ДС(пр.03-24)'!D132</f>
        <v>5056310</v>
      </c>
      <c r="F132" s="57">
        <f t="shared" si="8"/>
        <v>62537803</v>
      </c>
      <c r="G132" s="57">
        <f>'АПУ профилактика'!D133</f>
        <v>32690567</v>
      </c>
      <c r="H132" s="57">
        <f>ДН!D133</f>
        <v>0</v>
      </c>
      <c r="I132" s="57">
        <f>'АПУ неотл.пом.'!D132</f>
        <v>428465</v>
      </c>
      <c r="J132" s="57">
        <f>'АПУ обращения '!D132</f>
        <v>0</v>
      </c>
      <c r="K132" s="57">
        <f>'ОДИ ПГГ'!D132</f>
        <v>26551761</v>
      </c>
      <c r="L132" s="57">
        <f>'ОДИ МЗ РБ '!D132</f>
        <v>2867010</v>
      </c>
      <c r="M132" s="57">
        <f>'ФАП(03-24) '!D132</f>
        <v>0</v>
      </c>
      <c r="N132" s="57"/>
      <c r="O132" s="57">
        <f>' СМП '!D132</f>
        <v>0</v>
      </c>
      <c r="P132" s="57">
        <f>'Гемодиализ (пр.03-24) '!D132</f>
        <v>2890695</v>
      </c>
      <c r="Q132" s="57">
        <f>'Мед.реаб.(АПУ,ДС,КС) '!D133</f>
        <v>34663230</v>
      </c>
      <c r="R132" s="57">
        <f t="shared" si="7"/>
        <v>1486015858</v>
      </c>
      <c r="S132" s="159"/>
    </row>
    <row r="133" spans="1:19" s="1" customFormat="1" x14ac:dyDescent="0.2">
      <c r="A133" s="24">
        <v>119</v>
      </c>
      <c r="B133" s="11" t="s">
        <v>202</v>
      </c>
      <c r="C133" s="10" t="s">
        <v>48</v>
      </c>
      <c r="D133" s="57">
        <f>КС!D133</f>
        <v>1097356723</v>
      </c>
      <c r="E133" s="57">
        <f>'ДС(пр.03-24)'!D133</f>
        <v>80913908</v>
      </c>
      <c r="F133" s="57">
        <f t="shared" si="8"/>
        <v>108960838</v>
      </c>
      <c r="G133" s="57">
        <f>'АПУ профилактика'!D134</f>
        <v>52756717</v>
      </c>
      <c r="H133" s="57">
        <f>ДН!D134</f>
        <v>0</v>
      </c>
      <c r="I133" s="57">
        <f>'АПУ неотл.пом.'!D133</f>
        <v>25244301</v>
      </c>
      <c r="J133" s="57">
        <f>'АПУ обращения '!D133</f>
        <v>6729813</v>
      </c>
      <c r="K133" s="57">
        <f>'ОДИ ПГГ'!D133</f>
        <v>24230007</v>
      </c>
      <c r="L133" s="57">
        <f>'ОДИ МЗ РБ '!D133</f>
        <v>0</v>
      </c>
      <c r="M133" s="57">
        <f>'ФАП(03-24) '!D133</f>
        <v>0</v>
      </c>
      <c r="N133" s="57"/>
      <c r="O133" s="57">
        <f>' СМП '!D133</f>
        <v>0</v>
      </c>
      <c r="P133" s="57">
        <f>'Гемодиализ (пр.03-24) '!D133</f>
        <v>18719355</v>
      </c>
      <c r="Q133" s="57">
        <f>'Мед.реаб.(АПУ,ДС,КС) '!D134</f>
        <v>75157036</v>
      </c>
      <c r="R133" s="57">
        <f t="shared" si="7"/>
        <v>1381107860</v>
      </c>
      <c r="S133" s="159"/>
    </row>
    <row r="134" spans="1:19" s="1" customFormat="1" x14ac:dyDescent="0.2">
      <c r="A134" s="24">
        <v>120</v>
      </c>
      <c r="B134" s="11" t="s">
        <v>203</v>
      </c>
      <c r="C134" s="10" t="s">
        <v>237</v>
      </c>
      <c r="D134" s="57">
        <f>КС!D134</f>
        <v>319974476</v>
      </c>
      <c r="E134" s="57">
        <f>'ДС(пр.03-24)'!D134</f>
        <v>42991452</v>
      </c>
      <c r="F134" s="57">
        <f t="shared" si="8"/>
        <v>86188991</v>
      </c>
      <c r="G134" s="57">
        <f>'АПУ профилактика'!D135</f>
        <v>21369914</v>
      </c>
      <c r="H134" s="57">
        <f>ДН!D135</f>
        <v>0</v>
      </c>
      <c r="I134" s="57">
        <f>'АПУ неотл.пом.'!D134</f>
        <v>0</v>
      </c>
      <c r="J134" s="57">
        <f>'АПУ обращения '!D134</f>
        <v>64819077</v>
      </c>
      <c r="K134" s="57">
        <f>'ОДИ ПГГ'!D134</f>
        <v>0</v>
      </c>
      <c r="L134" s="57">
        <f>'ОДИ МЗ РБ '!D134</f>
        <v>0</v>
      </c>
      <c r="M134" s="57">
        <f>'ФАП(03-24) '!D134</f>
        <v>0</v>
      </c>
      <c r="N134" s="57"/>
      <c r="O134" s="57">
        <f>' СМП '!D134</f>
        <v>0</v>
      </c>
      <c r="P134" s="57">
        <f>'Гемодиализ (пр.03-24) '!D134</f>
        <v>0</v>
      </c>
      <c r="Q134" s="57">
        <f>'Мед.реаб.(АПУ,ДС,КС) '!D135</f>
        <v>0</v>
      </c>
      <c r="R134" s="57">
        <f t="shared" si="7"/>
        <v>449154919</v>
      </c>
      <c r="S134" s="159"/>
    </row>
    <row r="135" spans="1:19" s="1" customFormat="1" x14ac:dyDescent="0.2">
      <c r="A135" s="24">
        <v>121</v>
      </c>
      <c r="B135" s="11" t="s">
        <v>204</v>
      </c>
      <c r="C135" s="10" t="s">
        <v>50</v>
      </c>
      <c r="D135" s="57">
        <f>КС!D135</f>
        <v>1030962337</v>
      </c>
      <c r="E135" s="57">
        <f>'ДС(пр.03-24)'!D135</f>
        <v>28157781</v>
      </c>
      <c r="F135" s="57">
        <f t="shared" si="8"/>
        <v>96184228</v>
      </c>
      <c r="G135" s="57">
        <f>'АПУ профилактика'!D136</f>
        <v>19028648</v>
      </c>
      <c r="H135" s="57">
        <f>ДН!D136</f>
        <v>0</v>
      </c>
      <c r="I135" s="57">
        <f>'АПУ неотл.пом.'!D135</f>
        <v>0</v>
      </c>
      <c r="J135" s="57">
        <f>'АПУ обращения '!D135</f>
        <v>58552250</v>
      </c>
      <c r="K135" s="57">
        <f>'ОДИ ПГГ'!D135</f>
        <v>11351130</v>
      </c>
      <c r="L135" s="57">
        <f>'ОДИ МЗ РБ '!D135</f>
        <v>7252200</v>
      </c>
      <c r="M135" s="57">
        <f>'ФАП(03-24) '!D135</f>
        <v>0</v>
      </c>
      <c r="N135" s="57"/>
      <c r="O135" s="57">
        <f>' СМП '!D135</f>
        <v>0</v>
      </c>
      <c r="P135" s="57">
        <f>'Гемодиализ (пр.03-24) '!D135</f>
        <v>0</v>
      </c>
      <c r="Q135" s="57">
        <f>'Мед.реаб.(АПУ,ДС,КС) '!D136</f>
        <v>0</v>
      </c>
      <c r="R135" s="57">
        <f t="shared" ref="R135:R148" si="9">D135+E135+F135+O135+P135+Q135</f>
        <v>1155304346</v>
      </c>
      <c r="S135" s="159"/>
    </row>
    <row r="136" spans="1:19" s="1" customFormat="1" x14ac:dyDescent="0.2">
      <c r="A136" s="24">
        <v>122</v>
      </c>
      <c r="B136" s="25" t="s">
        <v>205</v>
      </c>
      <c r="C136" s="10" t="s">
        <v>49</v>
      </c>
      <c r="D136" s="57">
        <f>КС!D136</f>
        <v>0</v>
      </c>
      <c r="E136" s="57">
        <f>'ДС(пр.03-24)'!D136</f>
        <v>96261989</v>
      </c>
      <c r="F136" s="57">
        <f t="shared" si="8"/>
        <v>118673678</v>
      </c>
      <c r="G136" s="57">
        <f>'АПУ профилактика'!D137</f>
        <v>33594207</v>
      </c>
      <c r="H136" s="57">
        <f>ДН!D137</f>
        <v>0</v>
      </c>
      <c r="I136" s="57">
        <f>'АПУ неотл.пом.'!D136</f>
        <v>0</v>
      </c>
      <c r="J136" s="57">
        <f>'АПУ обращения '!D136</f>
        <v>0</v>
      </c>
      <c r="K136" s="57">
        <f>'ОДИ ПГГ'!D136</f>
        <v>61850285</v>
      </c>
      <c r="L136" s="57">
        <f>'ОДИ МЗ РБ '!D136</f>
        <v>23229186</v>
      </c>
      <c r="M136" s="57">
        <f>'ФАП(03-24) '!D136</f>
        <v>0</v>
      </c>
      <c r="N136" s="57"/>
      <c r="O136" s="57">
        <f>' СМП '!D136</f>
        <v>0</v>
      </c>
      <c r="P136" s="57">
        <f>'Гемодиализ (пр.03-24) '!D136</f>
        <v>0</v>
      </c>
      <c r="Q136" s="57">
        <f>'Мед.реаб.(АПУ,ДС,КС) '!D137</f>
        <v>0</v>
      </c>
      <c r="R136" s="57">
        <f t="shared" si="9"/>
        <v>214935667</v>
      </c>
      <c r="S136" s="159"/>
    </row>
    <row r="137" spans="1:19" s="1" customFormat="1" x14ac:dyDescent="0.2">
      <c r="A137" s="24">
        <v>123</v>
      </c>
      <c r="B137" s="25" t="s">
        <v>206</v>
      </c>
      <c r="C137" s="10" t="s">
        <v>207</v>
      </c>
      <c r="D137" s="57">
        <f>КС!D137</f>
        <v>0</v>
      </c>
      <c r="E137" s="57">
        <f>'ДС(пр.03-24)'!D137</f>
        <v>0</v>
      </c>
      <c r="F137" s="57">
        <f t="shared" si="8"/>
        <v>11779529</v>
      </c>
      <c r="G137" s="57">
        <f>'АПУ профилактика'!D138</f>
        <v>11779529</v>
      </c>
      <c r="H137" s="57">
        <f>ДН!D138</f>
        <v>0</v>
      </c>
      <c r="I137" s="57">
        <f>'АПУ неотл.пом.'!D137</f>
        <v>0</v>
      </c>
      <c r="J137" s="57">
        <f>'АПУ обращения '!D137</f>
        <v>0</v>
      </c>
      <c r="K137" s="57">
        <f>'ОДИ ПГГ'!D137</f>
        <v>0</v>
      </c>
      <c r="L137" s="57">
        <f>'ОДИ МЗ РБ '!D137</f>
        <v>0</v>
      </c>
      <c r="M137" s="57">
        <f>'ФАП(03-24) '!D137</f>
        <v>0</v>
      </c>
      <c r="N137" s="57"/>
      <c r="O137" s="57">
        <f>' СМП '!D137</f>
        <v>0</v>
      </c>
      <c r="P137" s="57">
        <f>'Гемодиализ (пр.03-24) '!D137</f>
        <v>0</v>
      </c>
      <c r="Q137" s="57">
        <f>'Мед.реаб.(АПУ,ДС,КС) '!D138</f>
        <v>162405457</v>
      </c>
      <c r="R137" s="57">
        <f t="shared" si="9"/>
        <v>174184986</v>
      </c>
      <c r="S137" s="159"/>
    </row>
    <row r="138" spans="1:19" s="1" customFormat="1" x14ac:dyDescent="0.2">
      <c r="A138" s="24">
        <v>124</v>
      </c>
      <c r="B138" s="25" t="s">
        <v>208</v>
      </c>
      <c r="C138" s="10" t="s">
        <v>43</v>
      </c>
      <c r="D138" s="57">
        <f>КС!D138</f>
        <v>304039853</v>
      </c>
      <c r="E138" s="57">
        <f>'ДС(пр.03-24)'!D138</f>
        <v>7017356</v>
      </c>
      <c r="F138" s="57">
        <f t="shared" si="8"/>
        <v>33929716</v>
      </c>
      <c r="G138" s="57">
        <f>'АПУ профилактика'!D139</f>
        <v>21416201</v>
      </c>
      <c r="H138" s="57">
        <f>ДН!D139</f>
        <v>0</v>
      </c>
      <c r="I138" s="57">
        <f>'АПУ неотл.пом.'!D138</f>
        <v>0</v>
      </c>
      <c r="J138" s="57">
        <f>'АПУ обращения '!D138</f>
        <v>0</v>
      </c>
      <c r="K138" s="57">
        <f>'ОДИ ПГГ'!D138</f>
        <v>12513515</v>
      </c>
      <c r="L138" s="57">
        <f>'ОДИ МЗ РБ '!D138</f>
        <v>0</v>
      </c>
      <c r="M138" s="57">
        <f>'ФАП(03-24) '!D138</f>
        <v>0</v>
      </c>
      <c r="N138" s="57"/>
      <c r="O138" s="57">
        <f>' СМП '!D138</f>
        <v>0</v>
      </c>
      <c r="P138" s="57">
        <f>'Гемодиализ (пр.03-24) '!D138</f>
        <v>0</v>
      </c>
      <c r="Q138" s="57">
        <f>'Мед.реаб.(АПУ,ДС,КС) '!D139</f>
        <v>220766222</v>
      </c>
      <c r="R138" s="57">
        <f t="shared" si="9"/>
        <v>565753147</v>
      </c>
      <c r="S138" s="159"/>
    </row>
    <row r="139" spans="1:19" s="1" customFormat="1" x14ac:dyDescent="0.2">
      <c r="A139" s="24">
        <v>125</v>
      </c>
      <c r="B139" s="11" t="s">
        <v>209</v>
      </c>
      <c r="C139" s="10" t="s">
        <v>236</v>
      </c>
      <c r="D139" s="57">
        <f>КС!D139</f>
        <v>1211875042</v>
      </c>
      <c r="E139" s="57">
        <f>'ДС(пр.03-24)'!D139</f>
        <v>43032250</v>
      </c>
      <c r="F139" s="57">
        <f t="shared" si="8"/>
        <v>409479141</v>
      </c>
      <c r="G139" s="57">
        <f>'АПУ профилактика'!D140</f>
        <v>119730099</v>
      </c>
      <c r="H139" s="57">
        <f>ДН!D140</f>
        <v>51769234</v>
      </c>
      <c r="I139" s="57">
        <f>'АПУ неотл.пом.'!D139</f>
        <v>43908236</v>
      </c>
      <c r="J139" s="57">
        <f>'АПУ обращения '!D139</f>
        <v>108757538</v>
      </c>
      <c r="K139" s="57">
        <f>'ОДИ ПГГ'!D139</f>
        <v>78407930</v>
      </c>
      <c r="L139" s="57">
        <f>'ОДИ МЗ РБ '!D139</f>
        <v>6906104</v>
      </c>
      <c r="M139" s="57">
        <f>'ФАП(03-24) '!D139</f>
        <v>0</v>
      </c>
      <c r="N139" s="57"/>
      <c r="O139" s="57">
        <f>' СМП '!D139</f>
        <v>0</v>
      </c>
      <c r="P139" s="57">
        <f>'Гемодиализ (пр.03-24) '!D139</f>
        <v>756540</v>
      </c>
      <c r="Q139" s="57">
        <f>'Мед.реаб.(АПУ,ДС,КС) '!D140</f>
        <v>92972711</v>
      </c>
      <c r="R139" s="57">
        <f t="shared" si="9"/>
        <v>1758115684</v>
      </c>
      <c r="S139" s="159"/>
    </row>
    <row r="140" spans="1:19" s="1" customFormat="1" x14ac:dyDescent="0.2">
      <c r="A140" s="24">
        <v>126</v>
      </c>
      <c r="B140" s="13" t="s">
        <v>210</v>
      </c>
      <c r="C140" s="10" t="s">
        <v>211</v>
      </c>
      <c r="D140" s="57">
        <f>КС!D140</f>
        <v>1013061110</v>
      </c>
      <c r="E140" s="57">
        <f>'ДС(пр.03-24)'!D140</f>
        <v>56602638</v>
      </c>
      <c r="F140" s="57">
        <f t="shared" si="8"/>
        <v>526708103</v>
      </c>
      <c r="G140" s="57">
        <f>'АПУ профилактика'!D141</f>
        <v>181342480</v>
      </c>
      <c r="H140" s="57">
        <f>ДН!D141</f>
        <v>56092220</v>
      </c>
      <c r="I140" s="57">
        <f>'АПУ неотл.пом.'!D140</f>
        <v>55177734</v>
      </c>
      <c r="J140" s="57">
        <f>'АПУ обращения '!D140</f>
        <v>175832306</v>
      </c>
      <c r="K140" s="57">
        <f>'ОДИ ПГГ'!D140</f>
        <v>34503039</v>
      </c>
      <c r="L140" s="57">
        <f>'ОДИ МЗ РБ '!D140</f>
        <v>0</v>
      </c>
      <c r="M140" s="57">
        <f>'ФАП(03-24) '!D140</f>
        <v>23760324</v>
      </c>
      <c r="N140" s="57"/>
      <c r="O140" s="57">
        <f>' СМП '!D140</f>
        <v>0</v>
      </c>
      <c r="P140" s="57">
        <f>'Гемодиализ (пр.03-24) '!D140</f>
        <v>1323945</v>
      </c>
      <c r="Q140" s="57">
        <f>'Мед.реаб.(АПУ,ДС,КС) '!D141</f>
        <v>66132687</v>
      </c>
      <c r="R140" s="57">
        <f t="shared" si="9"/>
        <v>1663828483</v>
      </c>
      <c r="S140" s="159"/>
    </row>
    <row r="141" spans="1:19" x14ac:dyDescent="0.2">
      <c r="A141" s="24">
        <v>127</v>
      </c>
      <c r="B141" s="25" t="s">
        <v>212</v>
      </c>
      <c r="C141" s="10" t="s">
        <v>213</v>
      </c>
      <c r="D141" s="57">
        <f>КС!D141</f>
        <v>744124886</v>
      </c>
      <c r="E141" s="57">
        <f>'ДС(пр.03-24)'!D141</f>
        <v>141114392</v>
      </c>
      <c r="F141" s="57">
        <f t="shared" si="8"/>
        <v>52387204</v>
      </c>
      <c r="G141" s="57">
        <f>'АПУ профилактика'!D142</f>
        <v>3855622</v>
      </c>
      <c r="H141" s="57">
        <f>ДН!D142</f>
        <v>0</v>
      </c>
      <c r="I141" s="57">
        <f>'АПУ неотл.пом.'!D141</f>
        <v>3427720</v>
      </c>
      <c r="J141" s="57">
        <f>'АПУ обращения '!D141</f>
        <v>0</v>
      </c>
      <c r="K141" s="57">
        <f>'ОДИ ПГГ'!D141</f>
        <v>30774210</v>
      </c>
      <c r="L141" s="57">
        <f>'ОДИ МЗ РБ '!D141</f>
        <v>14329652</v>
      </c>
      <c r="M141" s="57">
        <f>'ФАП(03-24) '!D141</f>
        <v>0</v>
      </c>
      <c r="N141" s="61"/>
      <c r="O141" s="57">
        <f>' СМП '!D141</f>
        <v>0</v>
      </c>
      <c r="P141" s="57">
        <f>'Гемодиализ (пр.03-24) '!D141</f>
        <v>1323945</v>
      </c>
      <c r="Q141" s="57">
        <f>'Мед.реаб.(АПУ,ДС,КС) '!D142</f>
        <v>0</v>
      </c>
      <c r="R141" s="57">
        <f t="shared" si="9"/>
        <v>938950427</v>
      </c>
      <c r="S141" s="159"/>
    </row>
    <row r="142" spans="1:19" x14ac:dyDescent="0.2">
      <c r="A142" s="24">
        <v>128</v>
      </c>
      <c r="B142" s="11" t="s">
        <v>214</v>
      </c>
      <c r="C142" s="10" t="s">
        <v>215</v>
      </c>
      <c r="D142" s="57">
        <f>КС!D142</f>
        <v>0</v>
      </c>
      <c r="E142" s="57">
        <f>'ДС(пр.03-24)'!D142</f>
        <v>0</v>
      </c>
      <c r="F142" s="57">
        <f t="shared" si="8"/>
        <v>62811065</v>
      </c>
      <c r="G142" s="57">
        <f>'АПУ профилактика'!D143</f>
        <v>14776038</v>
      </c>
      <c r="H142" s="57">
        <f>ДН!D143</f>
        <v>0</v>
      </c>
      <c r="I142" s="57">
        <f>'АПУ неотл.пом.'!D142</f>
        <v>0</v>
      </c>
      <c r="J142" s="57">
        <f>'АПУ обращения '!D142</f>
        <v>48035027</v>
      </c>
      <c r="K142" s="57">
        <f>'ОДИ ПГГ'!D142</f>
        <v>0</v>
      </c>
      <c r="L142" s="57">
        <f>'ОДИ МЗ РБ '!D142</f>
        <v>0</v>
      </c>
      <c r="M142" s="57">
        <f>'ФАП(03-24) '!D142</f>
        <v>0</v>
      </c>
      <c r="N142" s="61"/>
      <c r="O142" s="57">
        <f>' СМП '!D142</f>
        <v>0</v>
      </c>
      <c r="P142" s="57">
        <f>'Гемодиализ (пр.03-24) '!D142</f>
        <v>0</v>
      </c>
      <c r="Q142" s="57">
        <f>'Мед.реаб.(АПУ,ДС,КС) '!D143</f>
        <v>0</v>
      </c>
      <c r="R142" s="57">
        <f t="shared" si="9"/>
        <v>62811065</v>
      </c>
      <c r="S142" s="159"/>
    </row>
    <row r="143" spans="1:19" ht="12.75" x14ac:dyDescent="0.2">
      <c r="A143" s="24">
        <v>129</v>
      </c>
      <c r="B143" s="19" t="s">
        <v>216</v>
      </c>
      <c r="C143" s="12" t="s">
        <v>217</v>
      </c>
      <c r="D143" s="57">
        <f>КС!D143</f>
        <v>0</v>
      </c>
      <c r="E143" s="57">
        <f>'ДС(пр.03-24)'!D143</f>
        <v>99803320</v>
      </c>
      <c r="F143" s="57">
        <f t="shared" si="8"/>
        <v>434076953</v>
      </c>
      <c r="G143" s="57">
        <f>'АПУ профилактика'!D144</f>
        <v>0</v>
      </c>
      <c r="H143" s="57">
        <f>ДН!D144</f>
        <v>0</v>
      </c>
      <c r="I143" s="57">
        <f>'АПУ неотл.пом.'!D143</f>
        <v>0</v>
      </c>
      <c r="J143" s="57">
        <f>'АПУ обращения '!D143</f>
        <v>0</v>
      </c>
      <c r="K143" s="57">
        <f>'ОДИ ПГГ'!D143</f>
        <v>0</v>
      </c>
      <c r="L143" s="57">
        <f>'ОДИ МЗ РБ '!D143</f>
        <v>434076953</v>
      </c>
      <c r="M143" s="57">
        <f>'ФАП(03-24) '!D143</f>
        <v>0</v>
      </c>
      <c r="N143" s="61"/>
      <c r="O143" s="57">
        <f>' СМП '!D143</f>
        <v>0</v>
      </c>
      <c r="P143" s="57">
        <f>'Гемодиализ (пр.03-24) '!D143</f>
        <v>0</v>
      </c>
      <c r="Q143" s="57">
        <f>'Мед.реаб.(АПУ,ДС,КС) '!D144</f>
        <v>0</v>
      </c>
      <c r="R143" s="57">
        <f t="shared" si="9"/>
        <v>533880273</v>
      </c>
      <c r="S143" s="159"/>
    </row>
    <row r="144" spans="1:19" ht="12.75" x14ac:dyDescent="0.2">
      <c r="A144" s="24">
        <v>130</v>
      </c>
      <c r="B144" s="35" t="s">
        <v>261</v>
      </c>
      <c r="C144" s="36" t="s">
        <v>262</v>
      </c>
      <c r="D144" s="57">
        <f>КС!D144</f>
        <v>0</v>
      </c>
      <c r="E144" s="57">
        <f>'ДС(пр.03-24)'!D144</f>
        <v>0</v>
      </c>
      <c r="F144" s="57">
        <f t="shared" si="8"/>
        <v>0</v>
      </c>
      <c r="G144" s="57">
        <f>'АПУ профилактика'!D145</f>
        <v>0</v>
      </c>
      <c r="H144" s="57">
        <f>ДН!D145</f>
        <v>0</v>
      </c>
      <c r="I144" s="57">
        <f>'АПУ неотл.пом.'!D144</f>
        <v>0</v>
      </c>
      <c r="J144" s="57">
        <f>'АПУ обращения '!D144</f>
        <v>0</v>
      </c>
      <c r="K144" s="57">
        <f>'ОДИ ПГГ'!D144</f>
        <v>0</v>
      </c>
      <c r="L144" s="57">
        <f>'ОДИ МЗ РБ '!D144</f>
        <v>0</v>
      </c>
      <c r="M144" s="57">
        <f>'ФАП(03-24) '!D144</f>
        <v>0</v>
      </c>
      <c r="N144" s="61"/>
      <c r="O144" s="57">
        <f>' СМП '!D144</f>
        <v>0</v>
      </c>
      <c r="P144" s="57">
        <f>'Гемодиализ (пр.03-24) '!D144</f>
        <v>0</v>
      </c>
      <c r="Q144" s="57">
        <f>'Мед.реаб.(АПУ,ДС,КС) '!D145</f>
        <v>0</v>
      </c>
      <c r="R144" s="57">
        <f t="shared" si="9"/>
        <v>0</v>
      </c>
      <c r="S144" s="159"/>
    </row>
    <row r="145" spans="1:19" ht="12.75" x14ac:dyDescent="0.2">
      <c r="A145" s="24">
        <v>131</v>
      </c>
      <c r="B145" s="37" t="s">
        <v>263</v>
      </c>
      <c r="C145" s="38" t="s">
        <v>264</v>
      </c>
      <c r="D145" s="57">
        <f>КС!D145</f>
        <v>0</v>
      </c>
      <c r="E145" s="57">
        <f>'ДС(пр.03-24)'!D145</f>
        <v>0</v>
      </c>
      <c r="F145" s="57">
        <f t="shared" si="8"/>
        <v>0</v>
      </c>
      <c r="G145" s="57">
        <f>'АПУ профилактика'!D146</f>
        <v>0</v>
      </c>
      <c r="H145" s="57">
        <f>ДН!D146</f>
        <v>0</v>
      </c>
      <c r="I145" s="57">
        <f>'АПУ неотл.пом.'!D145</f>
        <v>0</v>
      </c>
      <c r="J145" s="57">
        <f>'АПУ обращения '!D145</f>
        <v>0</v>
      </c>
      <c r="K145" s="57">
        <f>'ОДИ ПГГ'!D145</f>
        <v>0</v>
      </c>
      <c r="L145" s="57">
        <f>'ОДИ МЗ РБ '!D145</f>
        <v>0</v>
      </c>
      <c r="M145" s="57">
        <f>'ФАП(03-24) '!D145</f>
        <v>0</v>
      </c>
      <c r="N145" s="61"/>
      <c r="O145" s="57">
        <f>' СМП '!D145</f>
        <v>0</v>
      </c>
      <c r="P145" s="57">
        <f>'Гемодиализ (пр.03-24) '!D145</f>
        <v>0</v>
      </c>
      <c r="Q145" s="57">
        <f>'Мед.реаб.(АПУ,ДС,КС) '!D146</f>
        <v>0</v>
      </c>
      <c r="R145" s="57">
        <f t="shared" si="9"/>
        <v>0</v>
      </c>
      <c r="S145" s="159"/>
    </row>
    <row r="146" spans="1:19" ht="12.75" x14ac:dyDescent="0.2">
      <c r="A146" s="24">
        <v>132</v>
      </c>
      <c r="B146" s="39" t="s">
        <v>265</v>
      </c>
      <c r="C146" s="40" t="s">
        <v>266</v>
      </c>
      <c r="D146" s="57">
        <f>КС!D146</f>
        <v>0</v>
      </c>
      <c r="E146" s="57">
        <f>'ДС(пр.03-24)'!D146</f>
        <v>0</v>
      </c>
      <c r="F146" s="57">
        <f t="shared" si="8"/>
        <v>0</v>
      </c>
      <c r="G146" s="57">
        <f>'АПУ профилактика'!D147</f>
        <v>0</v>
      </c>
      <c r="H146" s="57">
        <f>ДН!D147</f>
        <v>0</v>
      </c>
      <c r="I146" s="57">
        <f>'АПУ неотл.пом.'!D146</f>
        <v>0</v>
      </c>
      <c r="J146" s="57">
        <f>'АПУ обращения '!D146</f>
        <v>0</v>
      </c>
      <c r="K146" s="57">
        <f>'ОДИ ПГГ'!D146</f>
        <v>0</v>
      </c>
      <c r="L146" s="57">
        <f>'ОДИ МЗ РБ '!D146</f>
        <v>0</v>
      </c>
      <c r="M146" s="57">
        <f>'ФАП(03-24) '!D146</f>
        <v>0</v>
      </c>
      <c r="N146" s="61"/>
      <c r="O146" s="57">
        <f>' СМП '!D146</f>
        <v>0</v>
      </c>
      <c r="P146" s="57">
        <f>'Гемодиализ (пр.03-24) '!D146</f>
        <v>0</v>
      </c>
      <c r="Q146" s="57">
        <f>'Мед.реаб.(АПУ,ДС,КС) '!D147</f>
        <v>0</v>
      </c>
      <c r="R146" s="57">
        <f t="shared" si="9"/>
        <v>0</v>
      </c>
      <c r="S146" s="159"/>
    </row>
    <row r="147" spans="1:19" x14ac:dyDescent="0.2">
      <c r="A147" s="24">
        <v>133</v>
      </c>
      <c r="B147" s="24" t="s">
        <v>271</v>
      </c>
      <c r="C147" s="41" t="s">
        <v>272</v>
      </c>
      <c r="D147" s="57">
        <f>КС!D147</f>
        <v>0</v>
      </c>
      <c r="E147" s="57">
        <f>'ДС(пр.03-24)'!D147</f>
        <v>0</v>
      </c>
      <c r="F147" s="57">
        <f t="shared" si="8"/>
        <v>0</v>
      </c>
      <c r="G147" s="57">
        <f>'АПУ профилактика'!D148</f>
        <v>0</v>
      </c>
      <c r="H147" s="57">
        <f>ДН!D148</f>
        <v>0</v>
      </c>
      <c r="I147" s="57">
        <f>'АПУ неотл.пом.'!D147</f>
        <v>0</v>
      </c>
      <c r="J147" s="57">
        <f>'АПУ обращения '!D147</f>
        <v>0</v>
      </c>
      <c r="K147" s="57">
        <f>'ОДИ ПГГ'!D147</f>
        <v>0</v>
      </c>
      <c r="L147" s="57">
        <f>'ОДИ МЗ РБ '!D147</f>
        <v>0</v>
      </c>
      <c r="M147" s="57">
        <f>'ФАП(03-24) '!D147</f>
        <v>0</v>
      </c>
      <c r="N147" s="61"/>
      <c r="O147" s="57">
        <f>' СМП '!D147</f>
        <v>0</v>
      </c>
      <c r="P147" s="57">
        <f>'Гемодиализ (пр.03-24) '!D147</f>
        <v>0</v>
      </c>
      <c r="Q147" s="57">
        <f>'Мед.реаб.(АПУ,ДС,КС) '!D148</f>
        <v>31152939</v>
      </c>
      <c r="R147" s="57">
        <f t="shared" si="9"/>
        <v>31152939</v>
      </c>
      <c r="S147" s="159"/>
    </row>
    <row r="148" spans="1:19" x14ac:dyDescent="0.2">
      <c r="A148" s="24">
        <v>134</v>
      </c>
      <c r="B148" s="91" t="s">
        <v>362</v>
      </c>
      <c r="C148" s="41" t="s">
        <v>361</v>
      </c>
      <c r="D148" s="57">
        <f>КС!D148</f>
        <v>0</v>
      </c>
      <c r="E148" s="57">
        <f>'ДС(пр.03-24)'!D148</f>
        <v>0</v>
      </c>
      <c r="F148" s="57">
        <f t="shared" si="8"/>
        <v>0</v>
      </c>
      <c r="G148" s="57">
        <f>'АПУ профилактика'!D149</f>
        <v>0</v>
      </c>
      <c r="H148" s="57">
        <f>ДН!D149</f>
        <v>0</v>
      </c>
      <c r="I148" s="57">
        <f>'АПУ неотл.пом.'!D148</f>
        <v>0</v>
      </c>
      <c r="J148" s="57">
        <f>'АПУ обращения '!D148</f>
        <v>0</v>
      </c>
      <c r="K148" s="57">
        <f>'ОДИ ПГГ'!D148</f>
        <v>0</v>
      </c>
      <c r="L148" s="57">
        <f>'ОДИ МЗ РБ '!D148</f>
        <v>0</v>
      </c>
      <c r="M148" s="57">
        <f>'ФАП(03-24) '!D148</f>
        <v>0</v>
      </c>
      <c r="N148" s="61"/>
      <c r="O148" s="57">
        <f>' СМП '!D148</f>
        <v>0</v>
      </c>
      <c r="P148" s="57">
        <f>'Гемодиализ (пр.03-24) '!D148</f>
        <v>0</v>
      </c>
      <c r="Q148" s="57">
        <f>'Мед.реаб.(АПУ,ДС,КС) '!D149</f>
        <v>0</v>
      </c>
      <c r="R148" s="57">
        <f t="shared" si="9"/>
        <v>0</v>
      </c>
      <c r="S148" s="159"/>
    </row>
    <row r="149" spans="1:19" x14ac:dyDescent="0.2">
      <c r="A149" s="24">
        <v>135</v>
      </c>
      <c r="B149" s="88" t="s">
        <v>389</v>
      </c>
      <c r="C149" s="41" t="s">
        <v>383</v>
      </c>
      <c r="D149" s="57">
        <f>КС!D149</f>
        <v>0</v>
      </c>
      <c r="E149" s="57">
        <f>'ДС(пр.03-24)'!D149</f>
        <v>26042658</v>
      </c>
      <c r="F149" s="57">
        <f t="shared" ref="F149" si="10">G149+H149+I149+J149+K149+L149+M149+N149</f>
        <v>0</v>
      </c>
      <c r="G149" s="57">
        <f>'АПУ профилактика'!D150</f>
        <v>0</v>
      </c>
      <c r="H149" s="57">
        <f>ДН!D150</f>
        <v>0</v>
      </c>
      <c r="I149" s="57">
        <f>'АПУ неотл.пом.'!D149</f>
        <v>0</v>
      </c>
      <c r="J149" s="57">
        <f>'АПУ обращения '!D149</f>
        <v>0</v>
      </c>
      <c r="K149" s="57">
        <f>'ОДИ ПГГ'!D149</f>
        <v>0</v>
      </c>
      <c r="L149" s="57">
        <f>'ОДИ МЗ РБ '!D149</f>
        <v>0</v>
      </c>
      <c r="M149" s="57">
        <f>'ФАП(03-24) '!D149</f>
        <v>0</v>
      </c>
      <c r="N149" s="61"/>
      <c r="O149" s="57">
        <f>' СМП '!D149</f>
        <v>0</v>
      </c>
      <c r="P149" s="57">
        <f>'Гемодиализ (пр.03-24) '!D149</f>
        <v>0</v>
      </c>
      <c r="Q149" s="57">
        <f>'Мед.реаб.(АПУ,ДС,КС) '!D150</f>
        <v>0</v>
      </c>
      <c r="R149" s="57">
        <f t="shared" ref="R149" si="11">D149+E149+F149+O149+P149+Q149</f>
        <v>26042658</v>
      </c>
      <c r="S149" s="159"/>
    </row>
    <row r="150" spans="1:19" x14ac:dyDescent="0.2">
      <c r="A150" s="169">
        <v>136</v>
      </c>
      <c r="B150" s="88" t="s">
        <v>407</v>
      </c>
      <c r="C150" s="41" t="s">
        <v>406</v>
      </c>
      <c r="D150" s="57">
        <f>КС!D150</f>
        <v>0</v>
      </c>
      <c r="E150" s="57">
        <f>'ДС(пр.03-24)'!D150</f>
        <v>184103</v>
      </c>
      <c r="F150" s="57">
        <f t="shared" ref="F150" si="12">G150+H150+I150+J150+K150+L150+M150+N150</f>
        <v>0</v>
      </c>
      <c r="G150" s="57">
        <f>'АПУ профилактика'!D151</f>
        <v>0</v>
      </c>
      <c r="H150" s="57">
        <f>ДН!D151</f>
        <v>0</v>
      </c>
      <c r="I150" s="57">
        <f>'АПУ неотл.пом.'!D150</f>
        <v>0</v>
      </c>
      <c r="J150" s="57">
        <f>'АПУ обращения '!D150</f>
        <v>0</v>
      </c>
      <c r="K150" s="57">
        <f>'ОДИ ПГГ'!D150</f>
        <v>0</v>
      </c>
      <c r="L150" s="57">
        <f>'ОДИ МЗ РБ '!D150</f>
        <v>0</v>
      </c>
      <c r="M150" s="57">
        <f>'ФАП(03-24) '!D150</f>
        <v>0</v>
      </c>
      <c r="N150" s="61"/>
      <c r="O150" s="57">
        <f>' СМП '!D150</f>
        <v>0</v>
      </c>
      <c r="P150" s="57">
        <f>'Гемодиализ (пр.03-24) '!D150</f>
        <v>0</v>
      </c>
      <c r="Q150" s="57">
        <f>'Мед.реаб.(АПУ,ДС,КС) '!D151</f>
        <v>0</v>
      </c>
      <c r="R150" s="57">
        <f t="shared" ref="R150" si="13">D150+E150+F150+O150+P150+Q150</f>
        <v>184103</v>
      </c>
    </row>
    <row r="152" spans="1:19" x14ac:dyDescent="0.2">
      <c r="E152" s="4"/>
      <c r="F152" s="4"/>
      <c r="N152" s="4"/>
      <c r="O152" s="4"/>
      <c r="P152" s="4"/>
      <c r="R152" s="4"/>
    </row>
    <row r="153" spans="1:19" x14ac:dyDescent="0.2">
      <c r="E153" s="4"/>
      <c r="F153" s="4"/>
      <c r="N153" s="4"/>
      <c r="O153" s="4"/>
      <c r="P153" s="4"/>
      <c r="R153" s="4"/>
    </row>
    <row r="154" spans="1:19" x14ac:dyDescent="0.2">
      <c r="E154" s="4"/>
      <c r="F154" s="4"/>
      <c r="N154" s="4"/>
      <c r="O154" s="4"/>
      <c r="P154" s="4"/>
      <c r="R154" s="4"/>
    </row>
  </sheetData>
  <mergeCells count="18">
    <mergeCell ref="O5:O7"/>
    <mergeCell ref="R5:R7"/>
    <mergeCell ref="G6:N6"/>
    <mergeCell ref="P5:P7"/>
    <mergeCell ref="A2:S2"/>
    <mergeCell ref="Q5:Q7"/>
    <mergeCell ref="A90:A93"/>
    <mergeCell ref="B90:B93"/>
    <mergeCell ref="D5:D7"/>
    <mergeCell ref="E5:E7"/>
    <mergeCell ref="F6:F7"/>
    <mergeCell ref="A8:C8"/>
    <mergeCell ref="A11:C11"/>
    <mergeCell ref="A4:A7"/>
    <mergeCell ref="B4:B7"/>
    <mergeCell ref="C4:C7"/>
    <mergeCell ref="D4:R4"/>
    <mergeCell ref="F5:N5"/>
  </mergeCells>
  <pageMargins left="0" right="0" top="0" bottom="0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V154"/>
  <sheetViews>
    <sheetView topLeftCell="A37" zoomScale="98" zoomScaleNormal="98" workbookViewId="0">
      <selection activeCell="C68" sqref="C6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4" style="8" customWidth="1"/>
    <col min="8" max="16384" width="9.140625" style="8"/>
  </cols>
  <sheetData>
    <row r="2" spans="1:21" ht="35.25" customHeight="1" x14ac:dyDescent="0.2">
      <c r="A2" s="188" t="s">
        <v>366</v>
      </c>
      <c r="B2" s="188"/>
      <c r="C2" s="188"/>
      <c r="D2" s="188"/>
      <c r="E2" s="188"/>
      <c r="F2" s="188"/>
      <c r="G2" s="188"/>
    </row>
    <row r="3" spans="1:21" x14ac:dyDescent="0.2">
      <c r="C3" s="9"/>
      <c r="E3" s="4"/>
      <c r="G3" s="8" t="s">
        <v>291</v>
      </c>
    </row>
    <row r="4" spans="1:21" s="2" customFormat="1" ht="15.75" customHeight="1" x14ac:dyDescent="0.2">
      <c r="A4" s="201" t="s">
        <v>46</v>
      </c>
      <c r="B4" s="201" t="s">
        <v>58</v>
      </c>
      <c r="C4" s="202" t="s">
        <v>47</v>
      </c>
      <c r="D4" s="200" t="s">
        <v>316</v>
      </c>
      <c r="E4" s="200"/>
      <c r="F4" s="200"/>
      <c r="G4" s="20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1" ht="15" customHeight="1" x14ac:dyDescent="0.2">
      <c r="A5" s="201"/>
      <c r="B5" s="201"/>
      <c r="C5" s="202"/>
      <c r="D5" s="200" t="s">
        <v>286</v>
      </c>
      <c r="E5" s="200" t="s">
        <v>317</v>
      </c>
      <c r="F5" s="200" t="s">
        <v>318</v>
      </c>
      <c r="G5" s="200" t="s">
        <v>319</v>
      </c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</row>
    <row r="6" spans="1:21" ht="14.25" customHeight="1" x14ac:dyDescent="0.2">
      <c r="A6" s="201"/>
      <c r="B6" s="201"/>
      <c r="C6" s="202"/>
      <c r="D6" s="200"/>
      <c r="E6" s="200"/>
      <c r="F6" s="200"/>
      <c r="G6" s="200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</row>
    <row r="7" spans="1:21" ht="30.75" customHeight="1" x14ac:dyDescent="0.2">
      <c r="A7" s="201"/>
      <c r="B7" s="201"/>
      <c r="C7" s="202"/>
      <c r="D7" s="200"/>
      <c r="E7" s="200"/>
      <c r="F7" s="200"/>
      <c r="G7" s="20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</row>
    <row r="8" spans="1:21" s="2" customFormat="1" x14ac:dyDescent="0.2">
      <c r="A8" s="172" t="s">
        <v>234</v>
      </c>
      <c r="B8" s="172"/>
      <c r="C8" s="172"/>
      <c r="D8" s="44">
        <f>D9+D10+D11</f>
        <v>4579873137</v>
      </c>
      <c r="E8" s="44">
        <f t="shared" ref="E8:G8" si="0">E9+E10+E11</f>
        <v>4379232790</v>
      </c>
      <c r="F8" s="44">
        <f t="shared" si="0"/>
        <v>38251980</v>
      </c>
      <c r="G8" s="44">
        <f t="shared" si="0"/>
        <v>162388367</v>
      </c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</row>
    <row r="9" spans="1:21" s="3" customFormat="1" ht="11.25" customHeight="1" x14ac:dyDescent="0.2">
      <c r="A9" s="5"/>
      <c r="B9" s="5"/>
      <c r="C9" s="260" t="s">
        <v>56</v>
      </c>
      <c r="D9" s="100">
        <f t="shared" ref="D9:D10" si="1">SUM(E9:G9)</f>
        <v>85663000</v>
      </c>
      <c r="E9" s="43">
        <v>85663000</v>
      </c>
      <c r="F9" s="45"/>
      <c r="G9" s="45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</row>
    <row r="10" spans="1:21" s="3" customFormat="1" ht="22.5" customHeight="1" x14ac:dyDescent="0.2">
      <c r="A10" s="5"/>
      <c r="B10" s="5"/>
      <c r="C10" s="260" t="s">
        <v>299</v>
      </c>
      <c r="D10" s="100">
        <f t="shared" si="1"/>
        <v>0</v>
      </c>
      <c r="E10" s="45"/>
      <c r="F10" s="45"/>
      <c r="G10" s="45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</row>
    <row r="11" spans="1:21" s="2" customFormat="1" x14ac:dyDescent="0.2">
      <c r="A11" s="172" t="s">
        <v>233</v>
      </c>
      <c r="B11" s="172"/>
      <c r="C11" s="172"/>
      <c r="D11" s="44">
        <f>SUM(D12:D148)</f>
        <v>4494210137</v>
      </c>
      <c r="E11" s="44">
        <f>SUM(E12:E148)</f>
        <v>4293569790</v>
      </c>
      <c r="F11" s="44">
        <f>SUM(F12:F148)</f>
        <v>38251980</v>
      </c>
      <c r="G11" s="44">
        <f>SUM(G12:G148)</f>
        <v>162388367</v>
      </c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</row>
    <row r="12" spans="1:21" s="1" customFormat="1" ht="12" customHeight="1" x14ac:dyDescent="0.2">
      <c r="A12" s="24">
        <v>1</v>
      </c>
      <c r="B12" s="11" t="s">
        <v>59</v>
      </c>
      <c r="C12" s="10" t="s">
        <v>44</v>
      </c>
      <c r="D12" s="100">
        <f>SUM(E12:G12)</f>
        <v>0</v>
      </c>
      <c r="E12" s="100"/>
      <c r="F12" s="100"/>
      <c r="G12" s="100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s="1" customFormat="1" x14ac:dyDescent="0.2">
      <c r="A13" s="24">
        <v>2</v>
      </c>
      <c r="B13" s="13" t="s">
        <v>60</v>
      </c>
      <c r="C13" s="10" t="s">
        <v>218</v>
      </c>
      <c r="D13" s="100">
        <f t="shared" ref="D13:D72" si="2">SUM(E13:G13)</f>
        <v>0</v>
      </c>
      <c r="E13" s="100"/>
      <c r="F13" s="100"/>
      <c r="G13" s="100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s="21" customFormat="1" x14ac:dyDescent="0.2">
      <c r="A14" s="24">
        <v>3</v>
      </c>
      <c r="B14" s="26" t="s">
        <v>61</v>
      </c>
      <c r="C14" s="20" t="s">
        <v>5</v>
      </c>
      <c r="D14" s="100">
        <f t="shared" si="2"/>
        <v>169125374</v>
      </c>
      <c r="E14" s="101">
        <v>165775889</v>
      </c>
      <c r="F14" s="101">
        <v>3349485</v>
      </c>
      <c r="G14" s="101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</row>
    <row r="15" spans="1:21" s="1" customFormat="1" ht="14.25" customHeight="1" x14ac:dyDescent="0.2">
      <c r="A15" s="24">
        <v>4</v>
      </c>
      <c r="B15" s="11" t="s">
        <v>62</v>
      </c>
      <c r="C15" s="10" t="s">
        <v>219</v>
      </c>
      <c r="D15" s="100">
        <f t="shared" si="2"/>
        <v>0</v>
      </c>
      <c r="E15" s="100"/>
      <c r="F15" s="100"/>
      <c r="G15" s="100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 s="1" customFormat="1" x14ac:dyDescent="0.2">
      <c r="A16" s="24">
        <v>5</v>
      </c>
      <c r="B16" s="11" t="s">
        <v>63</v>
      </c>
      <c r="C16" s="10" t="s">
        <v>8</v>
      </c>
      <c r="D16" s="100">
        <f t="shared" si="2"/>
        <v>0</v>
      </c>
      <c r="E16" s="100"/>
      <c r="F16" s="100"/>
      <c r="G16" s="100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</row>
    <row r="17" spans="1:21" s="21" customFormat="1" x14ac:dyDescent="0.2">
      <c r="A17" s="24">
        <v>6</v>
      </c>
      <c r="B17" s="26" t="s">
        <v>64</v>
      </c>
      <c r="C17" s="20" t="s">
        <v>65</v>
      </c>
      <c r="D17" s="100">
        <f t="shared" si="2"/>
        <v>357553682</v>
      </c>
      <c r="E17" s="101">
        <v>352813325</v>
      </c>
      <c r="F17" s="101">
        <v>4740357</v>
      </c>
      <c r="G17" s="101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</row>
    <row r="18" spans="1:21" s="1" customFormat="1" x14ac:dyDescent="0.2">
      <c r="A18" s="24">
        <v>7</v>
      </c>
      <c r="B18" s="11" t="s">
        <v>66</v>
      </c>
      <c r="C18" s="10" t="s">
        <v>220</v>
      </c>
      <c r="D18" s="100">
        <f t="shared" si="2"/>
        <v>0</v>
      </c>
      <c r="E18" s="100"/>
      <c r="F18" s="100"/>
      <c r="G18" s="100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</row>
    <row r="19" spans="1:21" s="1" customFormat="1" x14ac:dyDescent="0.2">
      <c r="A19" s="24">
        <v>8</v>
      </c>
      <c r="B19" s="25" t="s">
        <v>67</v>
      </c>
      <c r="C19" s="10" t="s">
        <v>17</v>
      </c>
      <c r="D19" s="100">
        <f t="shared" si="2"/>
        <v>0</v>
      </c>
      <c r="E19" s="100"/>
      <c r="F19" s="100"/>
      <c r="G19" s="100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</row>
    <row r="20" spans="1:21" s="1" customFormat="1" x14ac:dyDescent="0.2">
      <c r="A20" s="24">
        <v>9</v>
      </c>
      <c r="B20" s="25" t="s">
        <v>68</v>
      </c>
      <c r="C20" s="10" t="s">
        <v>6</v>
      </c>
      <c r="D20" s="100">
        <f t="shared" si="2"/>
        <v>0</v>
      </c>
      <c r="E20" s="100"/>
      <c r="F20" s="100"/>
      <c r="G20" s="100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</row>
    <row r="21" spans="1:21" s="1" customFormat="1" x14ac:dyDescent="0.2">
      <c r="A21" s="24">
        <v>10</v>
      </c>
      <c r="B21" s="25" t="s">
        <v>69</v>
      </c>
      <c r="C21" s="10" t="s">
        <v>18</v>
      </c>
      <c r="D21" s="100">
        <f t="shared" si="2"/>
        <v>0</v>
      </c>
      <c r="E21" s="100"/>
      <c r="F21" s="100"/>
      <c r="G21" s="100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</row>
    <row r="22" spans="1:21" s="1" customFormat="1" x14ac:dyDescent="0.2">
      <c r="A22" s="24">
        <v>11</v>
      </c>
      <c r="B22" s="25" t="s">
        <v>70</v>
      </c>
      <c r="C22" s="10" t="s">
        <v>7</v>
      </c>
      <c r="D22" s="100">
        <f t="shared" si="2"/>
        <v>0</v>
      </c>
      <c r="E22" s="100"/>
      <c r="F22" s="100"/>
      <c r="G22" s="100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</row>
    <row r="23" spans="1:21" s="1" customFormat="1" x14ac:dyDescent="0.2">
      <c r="A23" s="24">
        <v>12</v>
      </c>
      <c r="B23" s="25" t="s">
        <v>71</v>
      </c>
      <c r="C23" s="10" t="s">
        <v>19</v>
      </c>
      <c r="D23" s="100">
        <f t="shared" si="2"/>
        <v>0</v>
      </c>
      <c r="E23" s="100"/>
      <c r="F23" s="100"/>
      <c r="G23" s="100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</row>
    <row r="24" spans="1:21" s="1" customFormat="1" x14ac:dyDescent="0.2">
      <c r="A24" s="24">
        <v>13</v>
      </c>
      <c r="B24" s="25" t="s">
        <v>240</v>
      </c>
      <c r="C24" s="10" t="s">
        <v>241</v>
      </c>
      <c r="D24" s="100">
        <f t="shared" si="2"/>
        <v>0</v>
      </c>
      <c r="E24" s="100"/>
      <c r="F24" s="100"/>
      <c r="G24" s="100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</row>
    <row r="25" spans="1:21" s="1" customFormat="1" x14ac:dyDescent="0.2">
      <c r="A25" s="24">
        <v>14</v>
      </c>
      <c r="B25" s="25" t="s">
        <v>72</v>
      </c>
      <c r="C25" s="10" t="s">
        <v>22</v>
      </c>
      <c r="D25" s="100">
        <f t="shared" si="2"/>
        <v>0</v>
      </c>
      <c r="E25" s="100"/>
      <c r="F25" s="100"/>
      <c r="G25" s="100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</row>
    <row r="26" spans="1:21" s="1" customFormat="1" x14ac:dyDescent="0.2">
      <c r="A26" s="24">
        <v>15</v>
      </c>
      <c r="B26" s="25" t="s">
        <v>73</v>
      </c>
      <c r="C26" s="10" t="s">
        <v>10</v>
      </c>
      <c r="D26" s="100">
        <f t="shared" si="2"/>
        <v>0</v>
      </c>
      <c r="E26" s="100"/>
      <c r="F26" s="100"/>
      <c r="G26" s="100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</row>
    <row r="27" spans="1:21" s="1" customFormat="1" x14ac:dyDescent="0.2">
      <c r="A27" s="24">
        <v>16</v>
      </c>
      <c r="B27" s="25" t="s">
        <v>74</v>
      </c>
      <c r="C27" s="10" t="s">
        <v>221</v>
      </c>
      <c r="D27" s="100">
        <f t="shared" si="2"/>
        <v>0</v>
      </c>
      <c r="E27" s="100"/>
      <c r="F27" s="100"/>
      <c r="G27" s="100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</row>
    <row r="28" spans="1:21" s="21" customFormat="1" x14ac:dyDescent="0.2">
      <c r="A28" s="24">
        <v>17</v>
      </c>
      <c r="B28" s="26" t="s">
        <v>75</v>
      </c>
      <c r="C28" s="20" t="s">
        <v>9</v>
      </c>
      <c r="D28" s="100">
        <f t="shared" si="2"/>
        <v>244764343</v>
      </c>
      <c r="E28" s="101">
        <v>240214099</v>
      </c>
      <c r="F28" s="101">
        <v>4550244</v>
      </c>
      <c r="G28" s="101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</row>
    <row r="29" spans="1:21" s="1" customFormat="1" x14ac:dyDescent="0.2">
      <c r="A29" s="24">
        <v>18</v>
      </c>
      <c r="B29" s="11" t="s">
        <v>76</v>
      </c>
      <c r="C29" s="10" t="s">
        <v>11</v>
      </c>
      <c r="D29" s="100">
        <f t="shared" si="2"/>
        <v>0</v>
      </c>
      <c r="E29" s="100"/>
      <c r="F29" s="100"/>
      <c r="G29" s="100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</row>
    <row r="30" spans="1:21" s="1" customFormat="1" x14ac:dyDescent="0.2">
      <c r="A30" s="24">
        <v>19</v>
      </c>
      <c r="B30" s="11" t="s">
        <v>77</v>
      </c>
      <c r="C30" s="10" t="s">
        <v>222</v>
      </c>
      <c r="D30" s="100">
        <f t="shared" si="2"/>
        <v>0</v>
      </c>
      <c r="E30" s="100"/>
      <c r="F30" s="100"/>
      <c r="G30" s="100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</row>
    <row r="31" spans="1:21" x14ac:dyDescent="0.2">
      <c r="A31" s="24">
        <v>20</v>
      </c>
      <c r="B31" s="11" t="s">
        <v>78</v>
      </c>
      <c r="C31" s="10" t="s">
        <v>79</v>
      </c>
      <c r="D31" s="100">
        <f t="shared" si="2"/>
        <v>0</v>
      </c>
      <c r="E31" s="102"/>
      <c r="F31" s="102"/>
      <c r="G31" s="102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</row>
    <row r="32" spans="1:21" s="21" customFormat="1" x14ac:dyDescent="0.2">
      <c r="A32" s="24">
        <v>21</v>
      </c>
      <c r="B32" s="22" t="s">
        <v>80</v>
      </c>
      <c r="C32" s="20" t="s">
        <v>40</v>
      </c>
      <c r="D32" s="100">
        <f t="shared" si="2"/>
        <v>168098146</v>
      </c>
      <c r="E32" s="101">
        <v>165064650</v>
      </c>
      <c r="F32" s="101">
        <v>3033496</v>
      </c>
      <c r="G32" s="101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</row>
    <row r="33" spans="1:21" s="21" customFormat="1" x14ac:dyDescent="0.2">
      <c r="A33" s="24">
        <v>22</v>
      </c>
      <c r="B33" s="26" t="s">
        <v>81</v>
      </c>
      <c r="C33" s="20" t="s">
        <v>82</v>
      </c>
      <c r="D33" s="100">
        <f t="shared" si="2"/>
        <v>26859788</v>
      </c>
      <c r="E33" s="101">
        <v>26725991</v>
      </c>
      <c r="F33" s="101">
        <v>133797</v>
      </c>
      <c r="G33" s="101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</row>
    <row r="34" spans="1:21" s="1" customFormat="1" ht="12" customHeight="1" x14ac:dyDescent="0.2">
      <c r="A34" s="24">
        <v>23</v>
      </c>
      <c r="B34" s="25" t="s">
        <v>83</v>
      </c>
      <c r="C34" s="10" t="s">
        <v>84</v>
      </c>
      <c r="D34" s="100">
        <f t="shared" si="2"/>
        <v>0</v>
      </c>
      <c r="E34" s="100"/>
      <c r="F34" s="100"/>
      <c r="G34" s="100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</row>
    <row r="35" spans="1:21" s="1" customFormat="1" ht="24" x14ac:dyDescent="0.2">
      <c r="A35" s="24">
        <v>24</v>
      </c>
      <c r="B35" s="25" t="s">
        <v>85</v>
      </c>
      <c r="C35" s="10" t="s">
        <v>86</v>
      </c>
      <c r="D35" s="100">
        <f t="shared" si="2"/>
        <v>0</v>
      </c>
      <c r="E35" s="100"/>
      <c r="F35" s="100"/>
      <c r="G35" s="100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</row>
    <row r="36" spans="1:21" s="1" customFormat="1" x14ac:dyDescent="0.2">
      <c r="A36" s="24">
        <v>25</v>
      </c>
      <c r="B36" s="11" t="s">
        <v>87</v>
      </c>
      <c r="C36" s="10" t="s">
        <v>88</v>
      </c>
      <c r="D36" s="100">
        <f t="shared" si="2"/>
        <v>0</v>
      </c>
      <c r="E36" s="100"/>
      <c r="F36" s="100"/>
      <c r="G36" s="100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</row>
    <row r="37" spans="1:21" s="1" customFormat="1" ht="15.75" customHeight="1" x14ac:dyDescent="0.2">
      <c r="A37" s="24">
        <v>26</v>
      </c>
      <c r="B37" s="25" t="s">
        <v>89</v>
      </c>
      <c r="C37" s="10" t="s">
        <v>90</v>
      </c>
      <c r="D37" s="100">
        <f t="shared" si="2"/>
        <v>0</v>
      </c>
      <c r="E37" s="100"/>
      <c r="F37" s="100"/>
      <c r="G37" s="100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</row>
    <row r="38" spans="1:21" s="1" customFormat="1" x14ac:dyDescent="0.2">
      <c r="A38" s="24">
        <v>27</v>
      </c>
      <c r="B38" s="13" t="s">
        <v>91</v>
      </c>
      <c r="C38" s="10" t="s">
        <v>92</v>
      </c>
      <c r="D38" s="100">
        <f t="shared" si="2"/>
        <v>0</v>
      </c>
      <c r="E38" s="100"/>
      <c r="F38" s="100"/>
      <c r="G38" s="100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</row>
    <row r="39" spans="1:21" s="21" customFormat="1" x14ac:dyDescent="0.2">
      <c r="A39" s="24">
        <v>28</v>
      </c>
      <c r="B39" s="22" t="s">
        <v>93</v>
      </c>
      <c r="C39" s="53" t="s">
        <v>275</v>
      </c>
      <c r="D39" s="100">
        <f t="shared" si="2"/>
        <v>727860042</v>
      </c>
      <c r="E39" s="101">
        <v>721158989</v>
      </c>
      <c r="F39" s="101">
        <v>6701053</v>
      </c>
      <c r="G39" s="101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</row>
    <row r="40" spans="1:21" s="21" customFormat="1" x14ac:dyDescent="0.2">
      <c r="A40" s="24">
        <v>29</v>
      </c>
      <c r="B40" s="23" t="s">
        <v>94</v>
      </c>
      <c r="C40" s="20" t="s">
        <v>41</v>
      </c>
      <c r="D40" s="100">
        <f t="shared" si="2"/>
        <v>244848411</v>
      </c>
      <c r="E40" s="101">
        <v>242699685</v>
      </c>
      <c r="F40" s="101">
        <v>2148726</v>
      </c>
      <c r="G40" s="101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</row>
    <row r="41" spans="1:21" x14ac:dyDescent="0.2">
      <c r="A41" s="24">
        <v>30</v>
      </c>
      <c r="B41" s="11" t="s">
        <v>95</v>
      </c>
      <c r="C41" s="10" t="s">
        <v>39</v>
      </c>
      <c r="D41" s="100">
        <f t="shared" si="2"/>
        <v>0</v>
      </c>
      <c r="E41" s="102"/>
      <c r="F41" s="102"/>
      <c r="G41" s="102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</row>
    <row r="42" spans="1:21" s="1" customFormat="1" x14ac:dyDescent="0.2">
      <c r="A42" s="24">
        <v>31</v>
      </c>
      <c r="B42" s="13" t="s">
        <v>96</v>
      </c>
      <c r="C42" s="10" t="s">
        <v>16</v>
      </c>
      <c r="D42" s="100">
        <f t="shared" si="2"/>
        <v>0</v>
      </c>
      <c r="E42" s="100"/>
      <c r="F42" s="100"/>
      <c r="G42" s="100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</row>
    <row r="43" spans="1:21" s="1" customFormat="1" x14ac:dyDescent="0.2">
      <c r="A43" s="24">
        <v>32</v>
      </c>
      <c r="B43" s="25" t="s">
        <v>97</v>
      </c>
      <c r="C43" s="10" t="s">
        <v>21</v>
      </c>
      <c r="D43" s="100">
        <f t="shared" si="2"/>
        <v>0</v>
      </c>
      <c r="E43" s="100"/>
      <c r="F43" s="100"/>
      <c r="G43" s="100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21" s="1" customFormat="1" x14ac:dyDescent="0.2">
      <c r="A44" s="24">
        <v>33</v>
      </c>
      <c r="B44" s="13" t="s">
        <v>98</v>
      </c>
      <c r="C44" s="10" t="s">
        <v>25</v>
      </c>
      <c r="D44" s="100">
        <f t="shared" si="2"/>
        <v>0</v>
      </c>
      <c r="E44" s="100"/>
      <c r="F44" s="100"/>
      <c r="G44" s="100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</row>
    <row r="45" spans="1:21" x14ac:dyDescent="0.2">
      <c r="A45" s="24">
        <v>34</v>
      </c>
      <c r="B45" s="11" t="s">
        <v>99</v>
      </c>
      <c r="C45" s="10" t="s">
        <v>223</v>
      </c>
      <c r="D45" s="100">
        <f t="shared" si="2"/>
        <v>0</v>
      </c>
      <c r="E45" s="102"/>
      <c r="F45" s="102"/>
      <c r="G45" s="102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</row>
    <row r="46" spans="1:21" s="1" customFormat="1" x14ac:dyDescent="0.2">
      <c r="A46" s="24">
        <v>35</v>
      </c>
      <c r="B46" s="103" t="s">
        <v>100</v>
      </c>
      <c r="C46" s="104" t="s">
        <v>224</v>
      </c>
      <c r="D46" s="100">
        <f t="shared" si="2"/>
        <v>0</v>
      </c>
      <c r="E46" s="100"/>
      <c r="F46" s="100"/>
      <c r="G46" s="100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</row>
    <row r="47" spans="1:21" s="1" customFormat="1" x14ac:dyDescent="0.2">
      <c r="A47" s="24">
        <v>36</v>
      </c>
      <c r="B47" s="11" t="s">
        <v>101</v>
      </c>
      <c r="C47" s="10" t="s">
        <v>225</v>
      </c>
      <c r="D47" s="100">
        <f t="shared" si="2"/>
        <v>0</v>
      </c>
      <c r="E47" s="100"/>
      <c r="F47" s="100"/>
      <c r="G47" s="100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</row>
    <row r="48" spans="1:21" s="1" customFormat="1" x14ac:dyDescent="0.2">
      <c r="A48" s="24">
        <v>37</v>
      </c>
      <c r="B48" s="11" t="s">
        <v>102</v>
      </c>
      <c r="C48" s="10" t="s">
        <v>24</v>
      </c>
      <c r="D48" s="100">
        <f t="shared" si="2"/>
        <v>0</v>
      </c>
      <c r="E48" s="100"/>
      <c r="F48" s="100"/>
      <c r="G48" s="100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</row>
    <row r="49" spans="1:21" s="1" customFormat="1" x14ac:dyDescent="0.2">
      <c r="A49" s="24">
        <v>38</v>
      </c>
      <c r="B49" s="25" t="s">
        <v>103</v>
      </c>
      <c r="C49" s="10" t="s">
        <v>20</v>
      </c>
      <c r="D49" s="100">
        <f t="shared" si="2"/>
        <v>0</v>
      </c>
      <c r="E49" s="100"/>
      <c r="F49" s="100"/>
      <c r="G49" s="100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</row>
    <row r="50" spans="1:21" s="1" customFormat="1" x14ac:dyDescent="0.2">
      <c r="A50" s="24">
        <v>39</v>
      </c>
      <c r="B50" s="13" t="s">
        <v>104</v>
      </c>
      <c r="C50" s="10" t="s">
        <v>105</v>
      </c>
      <c r="D50" s="100">
        <f t="shared" si="2"/>
        <v>0</v>
      </c>
      <c r="E50" s="100"/>
      <c r="F50" s="100"/>
      <c r="G50" s="100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</row>
    <row r="51" spans="1:21" s="21" customFormat="1" x14ac:dyDescent="0.2">
      <c r="A51" s="24">
        <v>40</v>
      </c>
      <c r="B51" s="26" t="s">
        <v>106</v>
      </c>
      <c r="C51" s="20" t="s">
        <v>107</v>
      </c>
      <c r="D51" s="100">
        <f t="shared" si="2"/>
        <v>431419527</v>
      </c>
      <c r="E51" s="101">
        <v>424720037</v>
      </c>
      <c r="F51" s="101">
        <v>6699490</v>
      </c>
      <c r="G51" s="101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</row>
    <row r="52" spans="1:21" s="1" customFormat="1" x14ac:dyDescent="0.2">
      <c r="A52" s="24">
        <v>41</v>
      </c>
      <c r="B52" s="11" t="s">
        <v>108</v>
      </c>
      <c r="C52" s="10" t="s">
        <v>230</v>
      </c>
      <c r="D52" s="100">
        <f t="shared" si="2"/>
        <v>0</v>
      </c>
      <c r="E52" s="100"/>
      <c r="F52" s="100"/>
      <c r="G52" s="100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</row>
    <row r="53" spans="1:21" s="1" customFormat="1" ht="10.5" customHeight="1" x14ac:dyDescent="0.2">
      <c r="A53" s="24">
        <v>42</v>
      </c>
      <c r="B53" s="11" t="s">
        <v>109</v>
      </c>
      <c r="C53" s="10" t="s">
        <v>2</v>
      </c>
      <c r="D53" s="100">
        <f t="shared" si="2"/>
        <v>0</v>
      </c>
      <c r="E53" s="100"/>
      <c r="F53" s="100"/>
      <c r="G53" s="100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</row>
    <row r="54" spans="1:21" s="1" customFormat="1" x14ac:dyDescent="0.2">
      <c r="A54" s="24">
        <v>43</v>
      </c>
      <c r="B54" s="25" t="s">
        <v>110</v>
      </c>
      <c r="C54" s="10" t="s">
        <v>3</v>
      </c>
      <c r="D54" s="100">
        <f t="shared" si="2"/>
        <v>0</v>
      </c>
      <c r="E54" s="100"/>
      <c r="F54" s="100"/>
      <c r="G54" s="100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</row>
    <row r="55" spans="1:21" s="1" customFormat="1" x14ac:dyDescent="0.2">
      <c r="A55" s="24">
        <v>44</v>
      </c>
      <c r="B55" s="25" t="s">
        <v>111</v>
      </c>
      <c r="C55" s="10" t="s">
        <v>226</v>
      </c>
      <c r="D55" s="100">
        <f t="shared" si="2"/>
        <v>0</v>
      </c>
      <c r="E55" s="100"/>
      <c r="F55" s="100"/>
      <c r="G55" s="100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</row>
    <row r="56" spans="1:21" s="1" customFormat="1" x14ac:dyDescent="0.2">
      <c r="A56" s="24">
        <v>45</v>
      </c>
      <c r="B56" s="13" t="s">
        <v>112</v>
      </c>
      <c r="C56" s="10" t="s">
        <v>0</v>
      </c>
      <c r="D56" s="100">
        <f t="shared" si="2"/>
        <v>0</v>
      </c>
      <c r="E56" s="100"/>
      <c r="F56" s="100"/>
      <c r="G56" s="100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</row>
    <row r="57" spans="1:21" s="1" customFormat="1" ht="10.5" customHeight="1" x14ac:dyDescent="0.2">
      <c r="A57" s="24">
        <v>46</v>
      </c>
      <c r="B57" s="25" t="s">
        <v>113</v>
      </c>
      <c r="C57" s="10" t="s">
        <v>4</v>
      </c>
      <c r="D57" s="100">
        <f t="shared" si="2"/>
        <v>0</v>
      </c>
      <c r="E57" s="100"/>
      <c r="F57" s="100"/>
      <c r="G57" s="100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</row>
    <row r="58" spans="1:21" s="1" customFormat="1" x14ac:dyDescent="0.2">
      <c r="A58" s="24">
        <v>47</v>
      </c>
      <c r="B58" s="13" t="s">
        <v>114</v>
      </c>
      <c r="C58" s="10" t="s">
        <v>1</v>
      </c>
      <c r="D58" s="100">
        <f t="shared" si="2"/>
        <v>0</v>
      </c>
      <c r="E58" s="100"/>
      <c r="F58" s="100"/>
      <c r="G58" s="100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</row>
    <row r="59" spans="1:21" s="1" customFormat="1" x14ac:dyDescent="0.2">
      <c r="A59" s="24">
        <v>48</v>
      </c>
      <c r="B59" s="25" t="s">
        <v>115</v>
      </c>
      <c r="C59" s="10" t="s">
        <v>227</v>
      </c>
      <c r="D59" s="100">
        <f t="shared" si="2"/>
        <v>0</v>
      </c>
      <c r="E59" s="100"/>
      <c r="F59" s="100"/>
      <c r="G59" s="100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</row>
    <row r="60" spans="1:21" s="1" customFormat="1" x14ac:dyDescent="0.2">
      <c r="A60" s="24">
        <v>49</v>
      </c>
      <c r="B60" s="25" t="s">
        <v>116</v>
      </c>
      <c r="C60" s="10" t="s">
        <v>26</v>
      </c>
      <c r="D60" s="100">
        <f t="shared" si="2"/>
        <v>0</v>
      </c>
      <c r="E60" s="100"/>
      <c r="F60" s="100"/>
      <c r="G60" s="100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</row>
    <row r="61" spans="1:21" s="1" customFormat="1" x14ac:dyDescent="0.2">
      <c r="A61" s="24">
        <v>50</v>
      </c>
      <c r="B61" s="25" t="s">
        <v>117</v>
      </c>
      <c r="C61" s="10" t="s">
        <v>228</v>
      </c>
      <c r="D61" s="100">
        <f t="shared" si="2"/>
        <v>0</v>
      </c>
      <c r="E61" s="100"/>
      <c r="F61" s="100"/>
      <c r="G61" s="100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</row>
    <row r="62" spans="1:21" s="1" customFormat="1" x14ac:dyDescent="0.2">
      <c r="A62" s="24">
        <v>51</v>
      </c>
      <c r="B62" s="25" t="s">
        <v>232</v>
      </c>
      <c r="C62" s="10" t="s">
        <v>231</v>
      </c>
      <c r="D62" s="100">
        <f t="shared" si="2"/>
        <v>0</v>
      </c>
      <c r="E62" s="100"/>
      <c r="F62" s="100"/>
      <c r="G62" s="100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</row>
    <row r="63" spans="1:21" s="1" customFormat="1" x14ac:dyDescent="0.2">
      <c r="A63" s="24">
        <v>52</v>
      </c>
      <c r="B63" s="25" t="s">
        <v>242</v>
      </c>
      <c r="C63" s="10" t="s">
        <v>243</v>
      </c>
      <c r="D63" s="100">
        <f t="shared" si="2"/>
        <v>0</v>
      </c>
      <c r="E63" s="100"/>
      <c r="F63" s="100"/>
      <c r="G63" s="100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</row>
    <row r="64" spans="1:21" s="1" customFormat="1" x14ac:dyDescent="0.2">
      <c r="A64" s="24">
        <v>53</v>
      </c>
      <c r="B64" s="25" t="s">
        <v>118</v>
      </c>
      <c r="C64" s="10" t="s">
        <v>54</v>
      </c>
      <c r="D64" s="100">
        <f t="shared" si="2"/>
        <v>0</v>
      </c>
      <c r="E64" s="100"/>
      <c r="F64" s="100"/>
      <c r="G64" s="100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</row>
    <row r="65" spans="1:21" s="1" customFormat="1" x14ac:dyDescent="0.2">
      <c r="A65" s="24">
        <v>54</v>
      </c>
      <c r="B65" s="13" t="s">
        <v>119</v>
      </c>
      <c r="C65" s="10" t="s">
        <v>244</v>
      </c>
      <c r="D65" s="100">
        <f t="shared" si="2"/>
        <v>0</v>
      </c>
      <c r="E65" s="100"/>
      <c r="F65" s="100"/>
      <c r="G65" s="100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</row>
    <row r="66" spans="1:21" s="1" customFormat="1" ht="24" x14ac:dyDescent="0.2">
      <c r="A66" s="24">
        <v>55</v>
      </c>
      <c r="B66" s="11" t="s">
        <v>120</v>
      </c>
      <c r="C66" s="10" t="s">
        <v>121</v>
      </c>
      <c r="D66" s="100">
        <f t="shared" si="2"/>
        <v>0</v>
      </c>
      <c r="E66" s="100"/>
      <c r="F66" s="100"/>
      <c r="G66" s="100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</row>
    <row r="67" spans="1:21" s="1" customFormat="1" ht="23.25" customHeight="1" x14ac:dyDescent="0.2">
      <c r="A67" s="24">
        <v>56</v>
      </c>
      <c r="B67" s="13" t="s">
        <v>122</v>
      </c>
      <c r="C67" s="10" t="s">
        <v>245</v>
      </c>
      <c r="D67" s="100">
        <f t="shared" si="2"/>
        <v>0</v>
      </c>
      <c r="E67" s="100"/>
      <c r="F67" s="100"/>
      <c r="G67" s="100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</row>
    <row r="68" spans="1:21" s="1" customFormat="1" ht="27.75" customHeight="1" x14ac:dyDescent="0.2">
      <c r="A68" s="24">
        <v>57</v>
      </c>
      <c r="B68" s="25" t="s">
        <v>123</v>
      </c>
      <c r="C68" s="10" t="s">
        <v>408</v>
      </c>
      <c r="D68" s="100">
        <f t="shared" si="2"/>
        <v>0</v>
      </c>
      <c r="E68" s="100"/>
      <c r="F68" s="100"/>
      <c r="G68" s="100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</row>
    <row r="69" spans="1:21" s="1" customFormat="1" ht="24" x14ac:dyDescent="0.2">
      <c r="A69" s="24">
        <v>58</v>
      </c>
      <c r="B69" s="11" t="s">
        <v>124</v>
      </c>
      <c r="C69" s="10" t="s">
        <v>246</v>
      </c>
      <c r="D69" s="100">
        <f t="shared" si="2"/>
        <v>0</v>
      </c>
      <c r="E69" s="100"/>
      <c r="F69" s="100"/>
      <c r="G69" s="100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</row>
    <row r="70" spans="1:21" s="1" customFormat="1" ht="24" x14ac:dyDescent="0.2">
      <c r="A70" s="24">
        <v>59</v>
      </c>
      <c r="B70" s="11" t="s">
        <v>125</v>
      </c>
      <c r="C70" s="10" t="s">
        <v>247</v>
      </c>
      <c r="D70" s="100">
        <f t="shared" si="2"/>
        <v>0</v>
      </c>
      <c r="E70" s="100"/>
      <c r="F70" s="100"/>
      <c r="G70" s="100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</row>
    <row r="71" spans="1:21" s="1" customFormat="1" x14ac:dyDescent="0.2">
      <c r="A71" s="24">
        <v>60</v>
      </c>
      <c r="B71" s="13" t="s">
        <v>126</v>
      </c>
      <c r="C71" s="10" t="s">
        <v>248</v>
      </c>
      <c r="D71" s="100">
        <f t="shared" si="2"/>
        <v>0</v>
      </c>
      <c r="E71" s="100"/>
      <c r="F71" s="100"/>
      <c r="G71" s="100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</row>
    <row r="72" spans="1:21" s="1" customFormat="1" x14ac:dyDescent="0.2">
      <c r="A72" s="24">
        <v>61</v>
      </c>
      <c r="B72" s="13" t="s">
        <v>127</v>
      </c>
      <c r="C72" s="10" t="s">
        <v>53</v>
      </c>
      <c r="D72" s="100">
        <f t="shared" si="2"/>
        <v>0</v>
      </c>
      <c r="E72" s="100"/>
      <c r="F72" s="100"/>
      <c r="G72" s="100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</row>
    <row r="73" spans="1:21" s="1" customFormat="1" x14ac:dyDescent="0.2">
      <c r="A73" s="24">
        <v>62</v>
      </c>
      <c r="B73" s="13" t="s">
        <v>128</v>
      </c>
      <c r="C73" s="10" t="s">
        <v>249</v>
      </c>
      <c r="D73" s="100">
        <f t="shared" ref="D73:D133" si="3">SUM(E73:G73)</f>
        <v>0</v>
      </c>
      <c r="E73" s="100"/>
      <c r="F73" s="100"/>
      <c r="G73" s="100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</row>
    <row r="74" spans="1:21" s="1" customFormat="1" ht="24" x14ac:dyDescent="0.2">
      <c r="A74" s="24">
        <v>63</v>
      </c>
      <c r="B74" s="13" t="s">
        <v>129</v>
      </c>
      <c r="C74" s="10" t="s">
        <v>250</v>
      </c>
      <c r="D74" s="100">
        <f t="shared" si="3"/>
        <v>0</v>
      </c>
      <c r="E74" s="100"/>
      <c r="F74" s="100"/>
      <c r="G74" s="100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</row>
    <row r="75" spans="1:21" s="1" customFormat="1" ht="24" x14ac:dyDescent="0.2">
      <c r="A75" s="24">
        <v>64</v>
      </c>
      <c r="B75" s="11" t="s">
        <v>130</v>
      </c>
      <c r="C75" s="10" t="s">
        <v>251</v>
      </c>
      <c r="D75" s="100">
        <f t="shared" si="3"/>
        <v>0</v>
      </c>
      <c r="E75" s="100"/>
      <c r="F75" s="100"/>
      <c r="G75" s="100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</row>
    <row r="76" spans="1:21" s="1" customFormat="1" ht="24" x14ac:dyDescent="0.2">
      <c r="A76" s="24">
        <v>65</v>
      </c>
      <c r="B76" s="13" t="s">
        <v>131</v>
      </c>
      <c r="C76" s="10" t="s">
        <v>252</v>
      </c>
      <c r="D76" s="100">
        <f t="shared" si="3"/>
        <v>0</v>
      </c>
      <c r="E76" s="100"/>
      <c r="F76" s="100"/>
      <c r="G76" s="100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</row>
    <row r="77" spans="1:21" s="1" customFormat="1" ht="24" x14ac:dyDescent="0.2">
      <c r="A77" s="24">
        <v>66</v>
      </c>
      <c r="B77" s="13" t="s">
        <v>132</v>
      </c>
      <c r="C77" s="10" t="s">
        <v>253</v>
      </c>
      <c r="D77" s="100">
        <f t="shared" si="3"/>
        <v>0</v>
      </c>
      <c r="E77" s="100"/>
      <c r="F77" s="100"/>
      <c r="G77" s="100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</row>
    <row r="78" spans="1:21" s="1" customFormat="1" ht="24" x14ac:dyDescent="0.2">
      <c r="A78" s="24">
        <v>67</v>
      </c>
      <c r="B78" s="11" t="s">
        <v>133</v>
      </c>
      <c r="C78" s="10" t="s">
        <v>254</v>
      </c>
      <c r="D78" s="100">
        <f t="shared" si="3"/>
        <v>0</v>
      </c>
      <c r="E78" s="100"/>
      <c r="F78" s="100"/>
      <c r="G78" s="100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</row>
    <row r="79" spans="1:21" s="1" customFormat="1" ht="24" x14ac:dyDescent="0.2">
      <c r="A79" s="24">
        <v>68</v>
      </c>
      <c r="B79" s="11" t="s">
        <v>134</v>
      </c>
      <c r="C79" s="10" t="s">
        <v>255</v>
      </c>
      <c r="D79" s="100">
        <f t="shared" si="3"/>
        <v>0</v>
      </c>
      <c r="E79" s="100"/>
      <c r="F79" s="100"/>
      <c r="G79" s="100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</row>
    <row r="80" spans="1:21" s="1" customFormat="1" ht="24" x14ac:dyDescent="0.2">
      <c r="A80" s="24">
        <v>69</v>
      </c>
      <c r="B80" s="11" t="s">
        <v>135</v>
      </c>
      <c r="C80" s="10" t="s">
        <v>256</v>
      </c>
      <c r="D80" s="100">
        <f t="shared" si="3"/>
        <v>0</v>
      </c>
      <c r="E80" s="100"/>
      <c r="F80" s="100"/>
      <c r="G80" s="100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</row>
    <row r="81" spans="1:21" s="1" customFormat="1" x14ac:dyDescent="0.2">
      <c r="A81" s="24">
        <v>70</v>
      </c>
      <c r="B81" s="25" t="s">
        <v>136</v>
      </c>
      <c r="C81" s="10" t="s">
        <v>137</v>
      </c>
      <c r="D81" s="100">
        <f t="shared" si="3"/>
        <v>0</v>
      </c>
      <c r="E81" s="100"/>
      <c r="F81" s="100"/>
      <c r="G81" s="100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</row>
    <row r="82" spans="1:21" s="1" customFormat="1" x14ac:dyDescent="0.2">
      <c r="A82" s="24">
        <v>71</v>
      </c>
      <c r="B82" s="11" t="s">
        <v>138</v>
      </c>
      <c r="C82" s="10" t="s">
        <v>257</v>
      </c>
      <c r="D82" s="100">
        <f t="shared" si="3"/>
        <v>0</v>
      </c>
      <c r="E82" s="100"/>
      <c r="F82" s="100"/>
      <c r="G82" s="100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</row>
    <row r="83" spans="1:21" s="1" customFormat="1" x14ac:dyDescent="0.2">
      <c r="A83" s="24">
        <v>72</v>
      </c>
      <c r="B83" s="25" t="s">
        <v>139</v>
      </c>
      <c r="C83" s="10" t="s">
        <v>36</v>
      </c>
      <c r="D83" s="100">
        <f t="shared" si="3"/>
        <v>0</v>
      </c>
      <c r="E83" s="100"/>
      <c r="F83" s="100"/>
      <c r="G83" s="100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</row>
    <row r="84" spans="1:21" s="1" customFormat="1" x14ac:dyDescent="0.2">
      <c r="A84" s="24">
        <v>73</v>
      </c>
      <c r="B84" s="11" t="s">
        <v>140</v>
      </c>
      <c r="C84" s="10" t="s">
        <v>38</v>
      </c>
      <c r="D84" s="100">
        <f t="shared" si="3"/>
        <v>0</v>
      </c>
      <c r="E84" s="100"/>
      <c r="F84" s="100"/>
      <c r="G84" s="100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</row>
    <row r="85" spans="1:21" s="1" customFormat="1" ht="13.5" customHeight="1" x14ac:dyDescent="0.2">
      <c r="A85" s="24">
        <v>74</v>
      </c>
      <c r="B85" s="11" t="s">
        <v>141</v>
      </c>
      <c r="C85" s="10" t="s">
        <v>37</v>
      </c>
      <c r="D85" s="100">
        <f t="shared" si="3"/>
        <v>0</v>
      </c>
      <c r="E85" s="100"/>
      <c r="F85" s="100"/>
      <c r="G85" s="100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</row>
    <row r="86" spans="1:21" s="1" customFormat="1" ht="14.25" customHeight="1" x14ac:dyDescent="0.2">
      <c r="A86" s="24">
        <v>75</v>
      </c>
      <c r="B86" s="11" t="s">
        <v>142</v>
      </c>
      <c r="C86" s="10" t="s">
        <v>52</v>
      </c>
      <c r="D86" s="100">
        <f t="shared" si="3"/>
        <v>0</v>
      </c>
      <c r="E86" s="100"/>
      <c r="F86" s="100"/>
      <c r="G86" s="100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</row>
    <row r="87" spans="1:21" s="1" customFormat="1" x14ac:dyDescent="0.2">
      <c r="A87" s="24">
        <v>76</v>
      </c>
      <c r="B87" s="11" t="s">
        <v>143</v>
      </c>
      <c r="C87" s="10" t="s">
        <v>238</v>
      </c>
      <c r="D87" s="100">
        <f t="shared" si="3"/>
        <v>0</v>
      </c>
      <c r="E87" s="100"/>
      <c r="F87" s="100"/>
      <c r="G87" s="100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</row>
    <row r="88" spans="1:21" s="1" customFormat="1" x14ac:dyDescent="0.2">
      <c r="A88" s="24">
        <v>77</v>
      </c>
      <c r="B88" s="11" t="s">
        <v>144</v>
      </c>
      <c r="C88" s="10" t="s">
        <v>355</v>
      </c>
      <c r="D88" s="100">
        <f t="shared" si="3"/>
        <v>0</v>
      </c>
      <c r="E88" s="100"/>
      <c r="F88" s="100"/>
      <c r="G88" s="100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</row>
    <row r="89" spans="1:21" s="1" customFormat="1" x14ac:dyDescent="0.2">
      <c r="A89" s="24">
        <v>78</v>
      </c>
      <c r="B89" s="13" t="s">
        <v>145</v>
      </c>
      <c r="C89" s="10" t="s">
        <v>270</v>
      </c>
      <c r="D89" s="100">
        <f t="shared" si="3"/>
        <v>2009740355</v>
      </c>
      <c r="E89" s="100">
        <v>1841720613</v>
      </c>
      <c r="F89" s="100">
        <v>5631375</v>
      </c>
      <c r="G89" s="100">
        <v>162388367</v>
      </c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</row>
    <row r="90" spans="1:21" s="1" customFormat="1" ht="24" x14ac:dyDescent="0.2">
      <c r="A90" s="176">
        <v>79</v>
      </c>
      <c r="B90" s="199" t="s">
        <v>146</v>
      </c>
      <c r="C90" s="16" t="s">
        <v>258</v>
      </c>
      <c r="D90" s="100">
        <f t="shared" si="3"/>
        <v>0</v>
      </c>
      <c r="E90" s="100"/>
      <c r="F90" s="100"/>
      <c r="G90" s="100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</row>
    <row r="91" spans="1:21" s="1" customFormat="1" ht="36" x14ac:dyDescent="0.2">
      <c r="A91" s="177"/>
      <c r="B91" s="180"/>
      <c r="C91" s="10" t="s">
        <v>353</v>
      </c>
      <c r="D91" s="100">
        <f t="shared" si="3"/>
        <v>0</v>
      </c>
      <c r="E91" s="100"/>
      <c r="F91" s="100"/>
      <c r="G91" s="100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</row>
    <row r="92" spans="1:21" s="1" customFormat="1" ht="24" x14ac:dyDescent="0.2">
      <c r="A92" s="177"/>
      <c r="B92" s="180"/>
      <c r="C92" s="10" t="s">
        <v>259</v>
      </c>
      <c r="D92" s="100">
        <f t="shared" si="3"/>
        <v>0</v>
      </c>
      <c r="E92" s="100"/>
      <c r="F92" s="100"/>
      <c r="G92" s="100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</row>
    <row r="93" spans="1:21" s="1" customFormat="1" ht="36" x14ac:dyDescent="0.2">
      <c r="A93" s="178"/>
      <c r="B93" s="181"/>
      <c r="C93" s="82" t="s">
        <v>354</v>
      </c>
      <c r="D93" s="100">
        <f t="shared" si="3"/>
        <v>0</v>
      </c>
      <c r="E93" s="100"/>
      <c r="F93" s="100"/>
      <c r="G93" s="100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</row>
    <row r="94" spans="1:21" s="1" customFormat="1" ht="24" x14ac:dyDescent="0.2">
      <c r="A94" s="24">
        <v>80</v>
      </c>
      <c r="B94" s="13" t="s">
        <v>147</v>
      </c>
      <c r="C94" s="10" t="s">
        <v>51</v>
      </c>
      <c r="D94" s="100">
        <f t="shared" si="3"/>
        <v>0</v>
      </c>
      <c r="E94" s="100"/>
      <c r="F94" s="100"/>
      <c r="G94" s="100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</row>
    <row r="95" spans="1:21" s="1" customFormat="1" x14ac:dyDescent="0.2">
      <c r="A95" s="24">
        <v>81</v>
      </c>
      <c r="B95" s="13" t="s">
        <v>148</v>
      </c>
      <c r="C95" s="10" t="s">
        <v>149</v>
      </c>
      <c r="D95" s="100">
        <f t="shared" si="3"/>
        <v>0</v>
      </c>
      <c r="E95" s="100"/>
      <c r="F95" s="100"/>
      <c r="G95" s="100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</row>
    <row r="96" spans="1:21" s="1" customFormat="1" x14ac:dyDescent="0.2">
      <c r="A96" s="24">
        <v>82</v>
      </c>
      <c r="B96" s="25" t="s">
        <v>150</v>
      </c>
      <c r="C96" s="10" t="s">
        <v>151</v>
      </c>
      <c r="D96" s="100">
        <f t="shared" si="3"/>
        <v>0</v>
      </c>
      <c r="E96" s="100"/>
      <c r="F96" s="100"/>
      <c r="G96" s="100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</row>
    <row r="97" spans="1:21" s="1" customFormat="1" x14ac:dyDescent="0.2">
      <c r="A97" s="24">
        <v>83</v>
      </c>
      <c r="B97" s="13" t="s">
        <v>152</v>
      </c>
      <c r="C97" s="10" t="s">
        <v>28</v>
      </c>
      <c r="D97" s="100">
        <f t="shared" si="3"/>
        <v>0</v>
      </c>
      <c r="E97" s="100"/>
      <c r="F97" s="100"/>
      <c r="G97" s="100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</row>
    <row r="98" spans="1:21" s="1" customFormat="1" x14ac:dyDescent="0.2">
      <c r="A98" s="24">
        <v>84</v>
      </c>
      <c r="B98" s="25" t="s">
        <v>153</v>
      </c>
      <c r="C98" s="10" t="s">
        <v>12</v>
      </c>
      <c r="D98" s="100">
        <f t="shared" si="3"/>
        <v>0</v>
      </c>
      <c r="E98" s="100"/>
      <c r="F98" s="100"/>
      <c r="G98" s="100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</row>
    <row r="99" spans="1:21" s="1" customFormat="1" x14ac:dyDescent="0.2">
      <c r="A99" s="24">
        <v>85</v>
      </c>
      <c r="B99" s="25" t="s">
        <v>154</v>
      </c>
      <c r="C99" s="10" t="s">
        <v>27</v>
      </c>
      <c r="D99" s="100">
        <f t="shared" si="3"/>
        <v>0</v>
      </c>
      <c r="E99" s="100"/>
      <c r="F99" s="100"/>
      <c r="G99" s="100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</row>
    <row r="100" spans="1:21" s="1" customFormat="1" x14ac:dyDescent="0.2">
      <c r="A100" s="24">
        <v>86</v>
      </c>
      <c r="B100" s="13" t="s">
        <v>155</v>
      </c>
      <c r="C100" s="10" t="s">
        <v>45</v>
      </c>
      <c r="D100" s="100">
        <f t="shared" si="3"/>
        <v>0</v>
      </c>
      <c r="E100" s="100"/>
      <c r="F100" s="100"/>
      <c r="G100" s="100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</row>
    <row r="101" spans="1:21" s="1" customFormat="1" x14ac:dyDescent="0.2">
      <c r="A101" s="24">
        <v>87</v>
      </c>
      <c r="B101" s="13" t="s">
        <v>156</v>
      </c>
      <c r="C101" s="10" t="s">
        <v>33</v>
      </c>
      <c r="D101" s="100">
        <f t="shared" si="3"/>
        <v>0</v>
      </c>
      <c r="E101" s="100"/>
      <c r="F101" s="100"/>
      <c r="G101" s="100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</row>
    <row r="102" spans="1:21" s="1" customFormat="1" x14ac:dyDescent="0.2">
      <c r="A102" s="24">
        <v>88</v>
      </c>
      <c r="B102" s="11" t="s">
        <v>157</v>
      </c>
      <c r="C102" s="10" t="s">
        <v>29</v>
      </c>
      <c r="D102" s="100">
        <f t="shared" si="3"/>
        <v>0</v>
      </c>
      <c r="E102" s="100"/>
      <c r="F102" s="100"/>
      <c r="G102" s="100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</row>
    <row r="103" spans="1:21" s="1" customFormat="1" x14ac:dyDescent="0.2">
      <c r="A103" s="24">
        <v>89</v>
      </c>
      <c r="B103" s="11" t="s">
        <v>158</v>
      </c>
      <c r="C103" s="10" t="s">
        <v>30</v>
      </c>
      <c r="D103" s="100">
        <f t="shared" si="3"/>
        <v>0</v>
      </c>
      <c r="E103" s="100"/>
      <c r="F103" s="100"/>
      <c r="G103" s="100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</row>
    <row r="104" spans="1:21" s="1" customFormat="1" x14ac:dyDescent="0.2">
      <c r="A104" s="24">
        <v>90</v>
      </c>
      <c r="B104" s="25" t="s">
        <v>159</v>
      </c>
      <c r="C104" s="10" t="s">
        <v>14</v>
      </c>
      <c r="D104" s="100">
        <f t="shared" si="3"/>
        <v>0</v>
      </c>
      <c r="E104" s="100"/>
      <c r="F104" s="100"/>
      <c r="G104" s="100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</row>
    <row r="105" spans="1:21" s="1" customFormat="1" x14ac:dyDescent="0.2">
      <c r="A105" s="24">
        <v>91</v>
      </c>
      <c r="B105" s="11" t="s">
        <v>160</v>
      </c>
      <c r="C105" s="10" t="s">
        <v>31</v>
      </c>
      <c r="D105" s="100">
        <f t="shared" si="3"/>
        <v>0</v>
      </c>
      <c r="E105" s="100"/>
      <c r="F105" s="100"/>
      <c r="G105" s="100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</row>
    <row r="106" spans="1:21" s="1" customFormat="1" ht="12" customHeight="1" x14ac:dyDescent="0.2">
      <c r="A106" s="24">
        <v>92</v>
      </c>
      <c r="B106" s="11" t="s">
        <v>161</v>
      </c>
      <c r="C106" s="10" t="s">
        <v>15</v>
      </c>
      <c r="D106" s="100">
        <f t="shared" si="3"/>
        <v>0</v>
      </c>
      <c r="E106" s="100"/>
      <c r="F106" s="100"/>
      <c r="G106" s="100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</row>
    <row r="107" spans="1:21" s="21" customFormat="1" x14ac:dyDescent="0.2">
      <c r="A107" s="24">
        <v>93</v>
      </c>
      <c r="B107" s="23" t="s">
        <v>162</v>
      </c>
      <c r="C107" s="20" t="s">
        <v>13</v>
      </c>
      <c r="D107" s="100">
        <f t="shared" si="3"/>
        <v>113940469</v>
      </c>
      <c r="E107" s="101">
        <v>112676512</v>
      </c>
      <c r="F107" s="101">
        <v>1263957</v>
      </c>
      <c r="G107" s="101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</row>
    <row r="108" spans="1:21" s="1" customFormat="1" x14ac:dyDescent="0.2">
      <c r="A108" s="24">
        <v>94</v>
      </c>
      <c r="B108" s="25" t="s">
        <v>163</v>
      </c>
      <c r="C108" s="10" t="s">
        <v>32</v>
      </c>
      <c r="D108" s="100">
        <f t="shared" si="3"/>
        <v>0</v>
      </c>
      <c r="E108" s="100"/>
      <c r="F108" s="100"/>
      <c r="G108" s="100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</row>
    <row r="109" spans="1:21" s="1" customFormat="1" x14ac:dyDescent="0.2">
      <c r="A109" s="24">
        <v>95</v>
      </c>
      <c r="B109" s="25" t="s">
        <v>164</v>
      </c>
      <c r="C109" s="10" t="s">
        <v>55</v>
      </c>
      <c r="D109" s="100">
        <f t="shared" si="3"/>
        <v>0</v>
      </c>
      <c r="E109" s="100"/>
      <c r="F109" s="100"/>
      <c r="G109" s="100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</row>
    <row r="110" spans="1:21" s="1" customFormat="1" x14ac:dyDescent="0.2">
      <c r="A110" s="24">
        <v>96</v>
      </c>
      <c r="B110" s="11" t="s">
        <v>165</v>
      </c>
      <c r="C110" s="10" t="s">
        <v>34</v>
      </c>
      <c r="D110" s="100">
        <f t="shared" si="3"/>
        <v>0</v>
      </c>
      <c r="E110" s="100"/>
      <c r="F110" s="100"/>
      <c r="G110" s="100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</row>
    <row r="111" spans="1:21" s="1" customFormat="1" x14ac:dyDescent="0.2">
      <c r="A111" s="24">
        <v>97</v>
      </c>
      <c r="B111" s="13" t="s">
        <v>166</v>
      </c>
      <c r="C111" s="10" t="s">
        <v>229</v>
      </c>
      <c r="D111" s="100">
        <f t="shared" si="3"/>
        <v>0</v>
      </c>
      <c r="E111" s="100"/>
      <c r="F111" s="100"/>
      <c r="G111" s="100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</row>
    <row r="112" spans="1:21" s="1" customFormat="1" ht="13.5" customHeight="1" x14ac:dyDescent="0.2">
      <c r="A112" s="24">
        <v>98</v>
      </c>
      <c r="B112" s="11" t="s">
        <v>167</v>
      </c>
      <c r="C112" s="10" t="s">
        <v>168</v>
      </c>
      <c r="D112" s="100">
        <f t="shared" si="3"/>
        <v>0</v>
      </c>
      <c r="E112" s="100"/>
      <c r="F112" s="100"/>
      <c r="G112" s="100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</row>
    <row r="113" spans="1:21" s="1" customFormat="1" x14ac:dyDescent="0.2">
      <c r="A113" s="24">
        <v>99</v>
      </c>
      <c r="B113" s="11" t="s">
        <v>169</v>
      </c>
      <c r="C113" s="10" t="s">
        <v>170</v>
      </c>
      <c r="D113" s="100">
        <f t="shared" si="3"/>
        <v>0</v>
      </c>
      <c r="E113" s="100"/>
      <c r="F113" s="100"/>
      <c r="G113" s="100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</row>
    <row r="114" spans="1:21" s="1" customFormat="1" x14ac:dyDescent="0.2">
      <c r="A114" s="24">
        <v>100</v>
      </c>
      <c r="B114" s="25" t="s">
        <v>171</v>
      </c>
      <c r="C114" s="10" t="s">
        <v>172</v>
      </c>
      <c r="D114" s="100">
        <f t="shared" si="3"/>
        <v>0</v>
      </c>
      <c r="E114" s="100"/>
      <c r="F114" s="100"/>
      <c r="G114" s="100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</row>
    <row r="115" spans="1:21" s="1" customFormat="1" ht="12.75" customHeight="1" x14ac:dyDescent="0.2">
      <c r="A115" s="24">
        <v>101</v>
      </c>
      <c r="B115" s="25" t="s">
        <v>173</v>
      </c>
      <c r="C115" s="10" t="s">
        <v>174</v>
      </c>
      <c r="D115" s="100">
        <f t="shared" si="3"/>
        <v>0</v>
      </c>
      <c r="E115" s="100"/>
      <c r="F115" s="100"/>
      <c r="G115" s="100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</row>
    <row r="116" spans="1:21" s="1" customFormat="1" ht="24" x14ac:dyDescent="0.2">
      <c r="A116" s="24">
        <v>102</v>
      </c>
      <c r="B116" s="25" t="s">
        <v>175</v>
      </c>
      <c r="C116" s="10" t="s">
        <v>176</v>
      </c>
      <c r="D116" s="100">
        <f t="shared" si="3"/>
        <v>0</v>
      </c>
      <c r="E116" s="100"/>
      <c r="F116" s="100"/>
      <c r="G116" s="100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</row>
    <row r="117" spans="1:21" s="1" customFormat="1" x14ac:dyDescent="0.2">
      <c r="A117" s="24">
        <v>103</v>
      </c>
      <c r="B117" s="25" t="s">
        <v>177</v>
      </c>
      <c r="C117" s="10" t="s">
        <v>178</v>
      </c>
      <c r="D117" s="100">
        <f t="shared" si="3"/>
        <v>0</v>
      </c>
      <c r="E117" s="100"/>
      <c r="F117" s="100"/>
      <c r="G117" s="100"/>
    </row>
    <row r="118" spans="1:21" s="1" customFormat="1" x14ac:dyDescent="0.2">
      <c r="A118" s="24">
        <v>104</v>
      </c>
      <c r="B118" s="25" t="s">
        <v>179</v>
      </c>
      <c r="C118" s="10" t="s">
        <v>180</v>
      </c>
      <c r="D118" s="100">
        <f t="shared" si="3"/>
        <v>0</v>
      </c>
      <c r="E118" s="100"/>
      <c r="F118" s="100"/>
      <c r="G118" s="100"/>
    </row>
    <row r="119" spans="1:21" s="1" customFormat="1" x14ac:dyDescent="0.2">
      <c r="A119" s="24">
        <v>105</v>
      </c>
      <c r="B119" s="105" t="s">
        <v>181</v>
      </c>
      <c r="C119" s="104" t="s">
        <v>182</v>
      </c>
      <c r="D119" s="100">
        <f t="shared" si="3"/>
        <v>0</v>
      </c>
      <c r="E119" s="100"/>
      <c r="F119" s="100"/>
      <c r="G119" s="100"/>
    </row>
    <row r="120" spans="1:21" s="1" customFormat="1" x14ac:dyDescent="0.2">
      <c r="A120" s="24">
        <v>106</v>
      </c>
      <c r="B120" s="13" t="s">
        <v>183</v>
      </c>
      <c r="C120" s="10" t="s">
        <v>184</v>
      </c>
      <c r="D120" s="100">
        <f t="shared" si="3"/>
        <v>0</v>
      </c>
      <c r="E120" s="100"/>
      <c r="F120" s="100"/>
      <c r="G120" s="100"/>
    </row>
    <row r="121" spans="1:21" s="1" customFormat="1" ht="11.25" customHeight="1" x14ac:dyDescent="0.2">
      <c r="A121" s="24">
        <v>107</v>
      </c>
      <c r="B121" s="25" t="s">
        <v>185</v>
      </c>
      <c r="C121" s="10" t="s">
        <v>186</v>
      </c>
      <c r="D121" s="100">
        <f t="shared" si="3"/>
        <v>0</v>
      </c>
      <c r="E121" s="100"/>
      <c r="F121" s="100"/>
      <c r="G121" s="100"/>
    </row>
    <row r="122" spans="1:21" s="1" customFormat="1" x14ac:dyDescent="0.2">
      <c r="A122" s="24">
        <v>108</v>
      </c>
      <c r="B122" s="11" t="s">
        <v>187</v>
      </c>
      <c r="C122" s="18" t="s">
        <v>188</v>
      </c>
      <c r="D122" s="100">
        <f t="shared" si="3"/>
        <v>0</v>
      </c>
      <c r="E122" s="100"/>
      <c r="F122" s="100"/>
      <c r="G122" s="100"/>
    </row>
    <row r="123" spans="1:21" s="1" customFormat="1" x14ac:dyDescent="0.2">
      <c r="A123" s="24">
        <v>109</v>
      </c>
      <c r="B123" s="25" t="s">
        <v>189</v>
      </c>
      <c r="C123" s="10" t="s">
        <v>273</v>
      </c>
      <c r="D123" s="100">
        <f t="shared" si="3"/>
        <v>0</v>
      </c>
      <c r="E123" s="100"/>
      <c r="F123" s="100"/>
      <c r="G123" s="100"/>
    </row>
    <row r="124" spans="1:21" s="1" customFormat="1" ht="14.25" customHeight="1" x14ac:dyDescent="0.2">
      <c r="A124" s="24">
        <v>110</v>
      </c>
      <c r="B124" s="13" t="s">
        <v>190</v>
      </c>
      <c r="C124" s="10" t="s">
        <v>260</v>
      </c>
      <c r="D124" s="100">
        <f t="shared" si="3"/>
        <v>0</v>
      </c>
      <c r="E124" s="100"/>
      <c r="F124" s="100"/>
      <c r="G124" s="100"/>
    </row>
    <row r="125" spans="1:21" s="1" customFormat="1" x14ac:dyDescent="0.2">
      <c r="A125" s="24">
        <v>111</v>
      </c>
      <c r="B125" s="13" t="s">
        <v>191</v>
      </c>
      <c r="C125" s="10" t="s">
        <v>385</v>
      </c>
      <c r="D125" s="100">
        <f t="shared" si="3"/>
        <v>0</v>
      </c>
      <c r="E125" s="100"/>
      <c r="F125" s="100"/>
      <c r="G125" s="100"/>
    </row>
    <row r="126" spans="1:21" s="1" customFormat="1" x14ac:dyDescent="0.2">
      <c r="A126" s="24">
        <v>112</v>
      </c>
      <c r="B126" s="13" t="s">
        <v>192</v>
      </c>
      <c r="C126" s="10" t="s">
        <v>193</v>
      </c>
      <c r="D126" s="100">
        <f t="shared" si="3"/>
        <v>0</v>
      </c>
      <c r="E126" s="100"/>
      <c r="F126" s="100"/>
      <c r="G126" s="100"/>
    </row>
    <row r="127" spans="1:21" s="1" customFormat="1" ht="13.5" customHeight="1" x14ac:dyDescent="0.2">
      <c r="A127" s="24">
        <v>113</v>
      </c>
      <c r="B127" s="13" t="s">
        <v>194</v>
      </c>
      <c r="C127" s="10" t="s">
        <v>394</v>
      </c>
      <c r="D127" s="100">
        <f t="shared" si="3"/>
        <v>0</v>
      </c>
      <c r="E127" s="100"/>
      <c r="F127" s="100"/>
      <c r="G127" s="100"/>
    </row>
    <row r="128" spans="1:21" s="1" customFormat="1" x14ac:dyDescent="0.2">
      <c r="A128" s="24">
        <v>114</v>
      </c>
      <c r="B128" s="25" t="s">
        <v>195</v>
      </c>
      <c r="C128" s="10" t="s">
        <v>196</v>
      </c>
      <c r="D128" s="100">
        <f t="shared" si="3"/>
        <v>0</v>
      </c>
      <c r="E128" s="100"/>
      <c r="F128" s="100"/>
      <c r="G128" s="100"/>
    </row>
    <row r="129" spans="1:7" s="1" customFormat="1" ht="24" x14ac:dyDescent="0.2">
      <c r="A129" s="24">
        <v>115</v>
      </c>
      <c r="B129" s="25" t="s">
        <v>197</v>
      </c>
      <c r="C129" s="53" t="s">
        <v>352</v>
      </c>
      <c r="D129" s="100">
        <f t="shared" si="3"/>
        <v>0</v>
      </c>
      <c r="E129" s="100"/>
      <c r="F129" s="100"/>
      <c r="G129" s="100"/>
    </row>
    <row r="130" spans="1:7" s="1" customFormat="1" x14ac:dyDescent="0.2">
      <c r="A130" s="24">
        <v>116</v>
      </c>
      <c r="B130" s="25" t="s">
        <v>198</v>
      </c>
      <c r="C130" s="10" t="s">
        <v>235</v>
      </c>
      <c r="D130" s="100">
        <f t="shared" si="3"/>
        <v>0</v>
      </c>
      <c r="E130" s="100"/>
      <c r="F130" s="100"/>
      <c r="G130" s="100"/>
    </row>
    <row r="131" spans="1:7" ht="10.5" customHeight="1" x14ac:dyDescent="0.2">
      <c r="A131" s="24">
        <v>117</v>
      </c>
      <c r="B131" s="25" t="s">
        <v>199</v>
      </c>
      <c r="C131" s="10" t="s">
        <v>200</v>
      </c>
      <c r="D131" s="100">
        <f t="shared" si="3"/>
        <v>0</v>
      </c>
      <c r="E131" s="102"/>
      <c r="F131" s="102"/>
      <c r="G131" s="102"/>
    </row>
    <row r="132" spans="1:7" s="1" customFormat="1" x14ac:dyDescent="0.2">
      <c r="A132" s="24">
        <v>118</v>
      </c>
      <c r="B132" s="25" t="s">
        <v>201</v>
      </c>
      <c r="C132" s="10" t="s">
        <v>42</v>
      </c>
      <c r="D132" s="100">
        <f t="shared" si="3"/>
        <v>0</v>
      </c>
      <c r="E132" s="100"/>
      <c r="F132" s="100"/>
      <c r="G132" s="100"/>
    </row>
    <row r="133" spans="1:7" s="1" customFormat="1" x14ac:dyDescent="0.2">
      <c r="A133" s="24">
        <v>119</v>
      </c>
      <c r="B133" s="11" t="s">
        <v>202</v>
      </c>
      <c r="C133" s="10" t="s">
        <v>48</v>
      </c>
      <c r="D133" s="100">
        <f t="shared" si="3"/>
        <v>0</v>
      </c>
      <c r="E133" s="100"/>
      <c r="F133" s="100"/>
      <c r="G133" s="100"/>
    </row>
    <row r="134" spans="1:7" s="1" customFormat="1" x14ac:dyDescent="0.2">
      <c r="A134" s="24">
        <v>120</v>
      </c>
      <c r="B134" s="11" t="s">
        <v>203</v>
      </c>
      <c r="C134" s="10" t="s">
        <v>237</v>
      </c>
      <c r="D134" s="100">
        <f t="shared" ref="D134:D147" si="4">SUM(E134:G134)</f>
        <v>0</v>
      </c>
      <c r="E134" s="100"/>
      <c r="F134" s="100"/>
      <c r="G134" s="100"/>
    </row>
    <row r="135" spans="1:7" s="1" customFormat="1" x14ac:dyDescent="0.2">
      <c r="A135" s="24">
        <v>121</v>
      </c>
      <c r="B135" s="11" t="s">
        <v>204</v>
      </c>
      <c r="C135" s="10" t="s">
        <v>50</v>
      </c>
      <c r="D135" s="100">
        <f t="shared" si="4"/>
        <v>0</v>
      </c>
      <c r="E135" s="100"/>
      <c r="F135" s="100"/>
      <c r="G135" s="100"/>
    </row>
    <row r="136" spans="1:7" s="1" customFormat="1" x14ac:dyDescent="0.2">
      <c r="A136" s="24">
        <v>122</v>
      </c>
      <c r="B136" s="25" t="s">
        <v>205</v>
      </c>
      <c r="C136" s="10" t="s">
        <v>49</v>
      </c>
      <c r="D136" s="100">
        <f t="shared" si="4"/>
        <v>0</v>
      </c>
      <c r="E136" s="100"/>
      <c r="F136" s="100"/>
      <c r="G136" s="100"/>
    </row>
    <row r="137" spans="1:7" s="1" customFormat="1" x14ac:dyDescent="0.2">
      <c r="A137" s="24">
        <v>123</v>
      </c>
      <c r="B137" s="25" t="s">
        <v>206</v>
      </c>
      <c r="C137" s="10" t="s">
        <v>207</v>
      </c>
      <c r="D137" s="100">
        <f t="shared" si="4"/>
        <v>0</v>
      </c>
      <c r="E137" s="100"/>
      <c r="F137" s="100"/>
      <c r="G137" s="100"/>
    </row>
    <row r="138" spans="1:7" s="1" customFormat="1" x14ac:dyDescent="0.2">
      <c r="A138" s="24">
        <v>124</v>
      </c>
      <c r="B138" s="25" t="s">
        <v>208</v>
      </c>
      <c r="C138" s="10" t="s">
        <v>43</v>
      </c>
      <c r="D138" s="100">
        <f t="shared" si="4"/>
        <v>0</v>
      </c>
      <c r="E138" s="100"/>
      <c r="F138" s="100"/>
      <c r="G138" s="100"/>
    </row>
    <row r="139" spans="1:7" s="1" customFormat="1" x14ac:dyDescent="0.2">
      <c r="A139" s="24">
        <v>125</v>
      </c>
      <c r="B139" s="11" t="s">
        <v>209</v>
      </c>
      <c r="C139" s="10" t="s">
        <v>236</v>
      </c>
      <c r="D139" s="100">
        <f t="shared" si="4"/>
        <v>0</v>
      </c>
      <c r="E139" s="100"/>
      <c r="F139" s="100"/>
      <c r="G139" s="100"/>
    </row>
    <row r="140" spans="1:7" s="1" customFormat="1" x14ac:dyDescent="0.2">
      <c r="A140" s="24">
        <v>126</v>
      </c>
      <c r="B140" s="13" t="s">
        <v>210</v>
      </c>
      <c r="C140" s="10" t="s">
        <v>211</v>
      </c>
      <c r="D140" s="100">
        <f t="shared" si="4"/>
        <v>0</v>
      </c>
      <c r="E140" s="100"/>
      <c r="F140" s="100"/>
      <c r="G140" s="100"/>
    </row>
    <row r="141" spans="1:7" x14ac:dyDescent="0.2">
      <c r="A141" s="24">
        <v>127</v>
      </c>
      <c r="B141" s="25" t="s">
        <v>212</v>
      </c>
      <c r="C141" s="10" t="s">
        <v>213</v>
      </c>
      <c r="D141" s="100">
        <f t="shared" si="4"/>
        <v>0</v>
      </c>
      <c r="E141" s="102"/>
      <c r="F141" s="102"/>
      <c r="G141" s="102"/>
    </row>
    <row r="142" spans="1:7" x14ac:dyDescent="0.2">
      <c r="A142" s="24">
        <v>128</v>
      </c>
      <c r="B142" s="11" t="s">
        <v>214</v>
      </c>
      <c r="C142" s="10" t="s">
        <v>215</v>
      </c>
      <c r="D142" s="100">
        <f t="shared" si="4"/>
        <v>0</v>
      </c>
      <c r="E142" s="102"/>
      <c r="F142" s="102"/>
      <c r="G142" s="102"/>
    </row>
    <row r="143" spans="1:7" ht="12.75" x14ac:dyDescent="0.2">
      <c r="A143" s="24">
        <v>129</v>
      </c>
      <c r="B143" s="19" t="s">
        <v>216</v>
      </c>
      <c r="C143" s="12" t="s">
        <v>217</v>
      </c>
      <c r="D143" s="100">
        <f t="shared" si="4"/>
        <v>0</v>
      </c>
      <c r="E143" s="102"/>
      <c r="F143" s="102"/>
      <c r="G143" s="102"/>
    </row>
    <row r="144" spans="1:7" ht="12.75" x14ac:dyDescent="0.2">
      <c r="A144" s="24">
        <v>130</v>
      </c>
      <c r="B144" s="35" t="s">
        <v>261</v>
      </c>
      <c r="C144" s="106" t="s">
        <v>262</v>
      </c>
      <c r="D144" s="100">
        <f t="shared" si="4"/>
        <v>0</v>
      </c>
      <c r="E144" s="102"/>
      <c r="F144" s="102"/>
      <c r="G144" s="102"/>
    </row>
    <row r="145" spans="1:74" ht="12.75" x14ac:dyDescent="0.2">
      <c r="A145" s="24">
        <v>131</v>
      </c>
      <c r="B145" s="37" t="s">
        <v>263</v>
      </c>
      <c r="C145" s="107" t="s">
        <v>264</v>
      </c>
      <c r="D145" s="100">
        <f t="shared" si="4"/>
        <v>0</v>
      </c>
      <c r="E145" s="102"/>
      <c r="F145" s="102"/>
      <c r="G145" s="102"/>
    </row>
    <row r="146" spans="1:74" ht="12.75" x14ac:dyDescent="0.2">
      <c r="A146" s="24">
        <v>132</v>
      </c>
      <c r="B146" s="94" t="s">
        <v>265</v>
      </c>
      <c r="C146" s="108" t="s">
        <v>266</v>
      </c>
      <c r="D146" s="100">
        <f t="shared" si="4"/>
        <v>0</v>
      </c>
      <c r="E146" s="102"/>
      <c r="F146" s="102"/>
      <c r="G146" s="102"/>
    </row>
    <row r="147" spans="1:74" x14ac:dyDescent="0.2">
      <c r="A147" s="24">
        <v>133</v>
      </c>
      <c r="B147" s="99" t="s">
        <v>271</v>
      </c>
      <c r="C147" s="109" t="s">
        <v>272</v>
      </c>
      <c r="D147" s="100">
        <f t="shared" si="4"/>
        <v>0</v>
      </c>
      <c r="E147" s="102"/>
      <c r="F147" s="102"/>
      <c r="G147" s="102"/>
    </row>
    <row r="148" spans="1:74" x14ac:dyDescent="0.2">
      <c r="A148" s="24">
        <v>134</v>
      </c>
      <c r="B148" s="91" t="s">
        <v>362</v>
      </c>
      <c r="C148" s="41" t="s">
        <v>361</v>
      </c>
      <c r="D148" s="43">
        <f t="shared" ref="D148" si="5">SUM(E148:G148)</f>
        <v>0</v>
      </c>
      <c r="E148" s="84"/>
      <c r="F148" s="84"/>
      <c r="G148" s="84"/>
    </row>
    <row r="149" spans="1:74" s="4" customFormat="1" x14ac:dyDescent="0.2">
      <c r="A149" s="24">
        <v>135</v>
      </c>
      <c r="B149" s="88" t="s">
        <v>389</v>
      </c>
      <c r="C149" s="41" t="s">
        <v>383</v>
      </c>
      <c r="D149" s="84">
        <v>0</v>
      </c>
      <c r="E149" s="84"/>
      <c r="F149" s="84"/>
      <c r="G149" s="84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</row>
    <row r="150" spans="1:74" s="4" customFormat="1" x14ac:dyDescent="0.2">
      <c r="A150" s="169">
        <v>136</v>
      </c>
      <c r="B150" s="88" t="s">
        <v>407</v>
      </c>
      <c r="C150" s="41" t="s">
        <v>406</v>
      </c>
      <c r="D150" s="84">
        <v>0</v>
      </c>
      <c r="E150" s="84"/>
      <c r="F150" s="84"/>
      <c r="G150" s="84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</row>
    <row r="151" spans="1:74" s="4" customFormat="1" x14ac:dyDescent="0.2">
      <c r="A151" s="6"/>
      <c r="B151" s="6"/>
      <c r="C151" s="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</row>
    <row r="153" spans="1:74" s="4" customFormat="1" x14ac:dyDescent="0.2">
      <c r="A153" s="6"/>
      <c r="B153" s="6"/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</row>
    <row r="154" spans="1:74" s="4" customFormat="1" x14ac:dyDescent="0.2">
      <c r="A154" s="6"/>
      <c r="B154" s="6"/>
      <c r="C154" s="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</row>
  </sheetData>
  <mergeCells count="13">
    <mergeCell ref="A2:G2"/>
    <mergeCell ref="A11:C11"/>
    <mergeCell ref="A90:A93"/>
    <mergeCell ref="B90:B93"/>
    <mergeCell ref="D4:G4"/>
    <mergeCell ref="F5:F7"/>
    <mergeCell ref="G5:G7"/>
    <mergeCell ref="A8:C8"/>
    <mergeCell ref="A4:A7"/>
    <mergeCell ref="B4:B7"/>
    <mergeCell ref="C4:C7"/>
    <mergeCell ref="D5:D7"/>
    <mergeCell ref="E5:E7"/>
  </mergeCells>
  <pageMargins left="0" right="0" top="0" bottom="0" header="0" footer="0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153"/>
  <sheetViews>
    <sheetView zoomScale="98" zoomScaleNormal="98" workbookViewId="0">
      <pane ySplit="11" topLeftCell="A66" activePane="bottomLeft" state="frozen"/>
      <selection pane="bottomLeft" activeCell="C68" sqref="C68"/>
    </sheetView>
  </sheetViews>
  <sheetFormatPr defaultRowHeight="12" x14ac:dyDescent="0.2"/>
  <cols>
    <col min="1" max="1" width="4.7109375" style="6" customWidth="1"/>
    <col min="2" max="2" width="11.140625" style="6" customWidth="1"/>
    <col min="3" max="3" width="31.7109375" style="7" bestFit="1" customWidth="1"/>
    <col min="4" max="4" width="11.5703125" style="8" customWidth="1"/>
    <col min="5" max="5" width="15" style="8" customWidth="1"/>
    <col min="6" max="7" width="13.7109375" style="148" customWidth="1"/>
    <col min="8" max="8" width="13.7109375" style="156" customWidth="1"/>
    <col min="9" max="10" width="13.7109375" style="148" customWidth="1"/>
    <col min="11" max="11" width="10.28515625" style="8" customWidth="1"/>
    <col min="12" max="12" width="9.7109375" style="8" bestFit="1" customWidth="1"/>
    <col min="13" max="16384" width="9.140625" style="8"/>
  </cols>
  <sheetData>
    <row r="1" spans="1:12" ht="8.25" customHeight="1" x14ac:dyDescent="0.2"/>
    <row r="3" spans="1:12" ht="20.25" customHeight="1" x14ac:dyDescent="0.2">
      <c r="A3" s="205" t="s">
        <v>367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2" ht="9.75" customHeight="1" x14ac:dyDescent="0.2">
      <c r="A4" s="81"/>
      <c r="B4" s="81"/>
      <c r="C4" s="81"/>
      <c r="K4" s="8" t="s">
        <v>291</v>
      </c>
    </row>
    <row r="5" spans="1:12" ht="3.75" customHeight="1" x14ac:dyDescent="0.2">
      <c r="C5" s="9"/>
    </row>
    <row r="6" spans="1:12" s="2" customFormat="1" ht="15.75" customHeight="1" x14ac:dyDescent="0.2">
      <c r="A6" s="206" t="s">
        <v>46</v>
      </c>
      <c r="B6" s="206" t="s">
        <v>58</v>
      </c>
      <c r="C6" s="206" t="s">
        <v>47</v>
      </c>
      <c r="D6" s="207" t="s">
        <v>393</v>
      </c>
      <c r="E6" s="206" t="s">
        <v>392</v>
      </c>
      <c r="F6" s="209" t="s">
        <v>350</v>
      </c>
      <c r="G6" s="209"/>
      <c r="H6" s="209"/>
      <c r="I6" s="209"/>
      <c r="J6" s="209"/>
      <c r="K6" s="210" t="s">
        <v>348</v>
      </c>
    </row>
    <row r="7" spans="1:12" ht="47.25" customHeight="1" x14ac:dyDescent="0.2">
      <c r="A7" s="206"/>
      <c r="B7" s="206"/>
      <c r="C7" s="206"/>
      <c r="D7" s="208"/>
      <c r="E7" s="206"/>
      <c r="F7" s="72" t="s">
        <v>351</v>
      </c>
      <c r="G7" s="52" t="s">
        <v>320</v>
      </c>
      <c r="H7" s="52" t="s">
        <v>387</v>
      </c>
      <c r="I7" s="52" t="s">
        <v>388</v>
      </c>
      <c r="J7" s="52" t="s">
        <v>347</v>
      </c>
      <c r="K7" s="210"/>
    </row>
    <row r="8" spans="1:12" s="2" customFormat="1" x14ac:dyDescent="0.2">
      <c r="A8" s="203" t="s">
        <v>234</v>
      </c>
      <c r="B8" s="203"/>
      <c r="C8" s="203"/>
      <c r="D8" s="83">
        <f>D9+D11</f>
        <v>8125312031</v>
      </c>
      <c r="E8" s="83">
        <f t="shared" ref="E8:K8" si="0">E9+E11</f>
        <v>8081602459</v>
      </c>
      <c r="F8" s="83">
        <f t="shared" si="0"/>
        <v>3611124670.4400001</v>
      </c>
      <c r="G8" s="83">
        <f t="shared" si="0"/>
        <v>261883060</v>
      </c>
      <c r="H8" s="83">
        <f t="shared" si="0"/>
        <v>167157050</v>
      </c>
      <c r="I8" s="83">
        <f t="shared" si="0"/>
        <v>19074335</v>
      </c>
      <c r="J8" s="83">
        <f t="shared" si="0"/>
        <v>40593449</v>
      </c>
      <c r="K8" s="83">
        <f t="shared" si="0"/>
        <v>43709572</v>
      </c>
    </row>
    <row r="9" spans="1:12" s="3" customFormat="1" ht="11.25" customHeight="1" x14ac:dyDescent="0.2">
      <c r="A9" s="54"/>
      <c r="B9" s="54"/>
      <c r="C9" s="171" t="s">
        <v>56</v>
      </c>
      <c r="D9" s="57">
        <v>1039757446</v>
      </c>
      <c r="E9" s="57">
        <v>1039757446</v>
      </c>
      <c r="F9" s="150">
        <v>30085206.84</v>
      </c>
      <c r="G9" s="150">
        <v>590936</v>
      </c>
      <c r="H9" s="150">
        <v>0</v>
      </c>
      <c r="I9" s="150">
        <v>0</v>
      </c>
      <c r="J9" s="150">
        <v>0</v>
      </c>
      <c r="K9" s="57">
        <v>0</v>
      </c>
      <c r="L9" s="48"/>
    </row>
    <row r="10" spans="1:12" s="3" customFormat="1" ht="11.25" customHeight="1" x14ac:dyDescent="0.2">
      <c r="A10" s="54"/>
      <c r="B10" s="54"/>
      <c r="C10" s="260" t="s">
        <v>299</v>
      </c>
      <c r="D10" s="57">
        <f>E10+K10</f>
        <v>0</v>
      </c>
      <c r="E10" s="55"/>
      <c r="F10" s="149"/>
      <c r="G10" s="149"/>
      <c r="H10" s="149"/>
      <c r="I10" s="149"/>
      <c r="J10" s="149"/>
      <c r="K10" s="55"/>
    </row>
    <row r="11" spans="1:12" s="2" customFormat="1" x14ac:dyDescent="0.2">
      <c r="A11" s="203" t="s">
        <v>233</v>
      </c>
      <c r="B11" s="203"/>
      <c r="C11" s="203"/>
      <c r="D11" s="83">
        <f>SUM(D12:D150)-D90</f>
        <v>7085554585</v>
      </c>
      <c r="E11" s="83">
        <f t="shared" ref="E11:K11" si="1">SUM(E12:E150)-E90</f>
        <v>7041845013</v>
      </c>
      <c r="F11" s="83">
        <f t="shared" si="1"/>
        <v>3581039463.5999999</v>
      </c>
      <c r="G11" s="83">
        <f t="shared" si="1"/>
        <v>261292124</v>
      </c>
      <c r="H11" s="83">
        <f t="shared" si="1"/>
        <v>167157050</v>
      </c>
      <c r="I11" s="83">
        <f t="shared" si="1"/>
        <v>19074335</v>
      </c>
      <c r="J11" s="83">
        <f t="shared" si="1"/>
        <v>40593449</v>
      </c>
      <c r="K11" s="83">
        <f t="shared" si="1"/>
        <v>43709572</v>
      </c>
    </row>
    <row r="12" spans="1:12" s="1" customFormat="1" ht="12" customHeight="1" x14ac:dyDescent="0.2">
      <c r="A12" s="24">
        <v>1</v>
      </c>
      <c r="B12" s="56" t="s">
        <v>59</v>
      </c>
      <c r="C12" s="53" t="s">
        <v>44</v>
      </c>
      <c r="D12" s="57">
        <f t="shared" ref="D12:D42" si="2">E12+K12</f>
        <v>11757965</v>
      </c>
      <c r="E12" s="57">
        <v>11757965</v>
      </c>
      <c r="F12" s="150"/>
      <c r="G12" s="150"/>
      <c r="H12" s="150"/>
      <c r="I12" s="150"/>
      <c r="J12" s="150"/>
      <c r="K12" s="57"/>
    </row>
    <row r="13" spans="1:12" s="1" customFormat="1" x14ac:dyDescent="0.2">
      <c r="A13" s="24">
        <v>2</v>
      </c>
      <c r="B13" s="56" t="s">
        <v>60</v>
      </c>
      <c r="C13" s="53" t="s">
        <v>218</v>
      </c>
      <c r="D13" s="57">
        <f t="shared" si="2"/>
        <v>12821316</v>
      </c>
      <c r="E13" s="57">
        <v>12821316</v>
      </c>
      <c r="F13" s="150"/>
      <c r="G13" s="150"/>
      <c r="H13" s="150"/>
      <c r="I13" s="150"/>
      <c r="J13" s="150"/>
      <c r="K13" s="57"/>
    </row>
    <row r="14" spans="1:12" s="21" customFormat="1" x14ac:dyDescent="0.2">
      <c r="A14" s="24">
        <v>3</v>
      </c>
      <c r="B14" s="58" t="s">
        <v>61</v>
      </c>
      <c r="C14" s="59" t="s">
        <v>5</v>
      </c>
      <c r="D14" s="57">
        <f t="shared" si="2"/>
        <v>38729415</v>
      </c>
      <c r="E14" s="60">
        <v>38729415</v>
      </c>
      <c r="F14" s="151"/>
      <c r="G14" s="151"/>
      <c r="H14" s="151"/>
      <c r="I14" s="151">
        <v>968798</v>
      </c>
      <c r="J14" s="151"/>
      <c r="K14" s="60"/>
    </row>
    <row r="15" spans="1:12" s="1" customFormat="1" ht="14.25" customHeight="1" x14ac:dyDescent="0.2">
      <c r="A15" s="24">
        <v>4</v>
      </c>
      <c r="B15" s="56" t="s">
        <v>62</v>
      </c>
      <c r="C15" s="53" t="s">
        <v>219</v>
      </c>
      <c r="D15" s="57">
        <f t="shared" si="2"/>
        <v>13020050</v>
      </c>
      <c r="E15" s="57">
        <v>13020050</v>
      </c>
      <c r="F15" s="150"/>
      <c r="G15" s="150"/>
      <c r="H15" s="150"/>
      <c r="I15" s="150"/>
      <c r="J15" s="150"/>
      <c r="K15" s="57"/>
    </row>
    <row r="16" spans="1:12" s="1" customFormat="1" x14ac:dyDescent="0.2">
      <c r="A16" s="24">
        <v>5</v>
      </c>
      <c r="B16" s="56" t="s">
        <v>63</v>
      </c>
      <c r="C16" s="53" t="s">
        <v>8</v>
      </c>
      <c r="D16" s="57">
        <f t="shared" si="2"/>
        <v>14762470</v>
      </c>
      <c r="E16" s="57">
        <v>14762470</v>
      </c>
      <c r="F16" s="150"/>
      <c r="G16" s="150"/>
      <c r="H16" s="150"/>
      <c r="I16" s="150"/>
      <c r="J16" s="150"/>
      <c r="K16" s="57"/>
    </row>
    <row r="17" spans="1:11" s="21" customFormat="1" x14ac:dyDescent="0.2">
      <c r="A17" s="24">
        <v>6</v>
      </c>
      <c r="B17" s="58" t="s">
        <v>64</v>
      </c>
      <c r="C17" s="59" t="s">
        <v>65</v>
      </c>
      <c r="D17" s="57">
        <f t="shared" si="2"/>
        <v>92028316</v>
      </c>
      <c r="E17" s="60">
        <v>92028316</v>
      </c>
      <c r="F17" s="151"/>
      <c r="G17" s="151"/>
      <c r="H17" s="151"/>
      <c r="I17" s="151">
        <v>600919</v>
      </c>
      <c r="J17" s="151"/>
      <c r="K17" s="60"/>
    </row>
    <row r="18" spans="1:11" s="1" customFormat="1" x14ac:dyDescent="0.2">
      <c r="A18" s="24">
        <v>7</v>
      </c>
      <c r="B18" s="56" t="s">
        <v>66</v>
      </c>
      <c r="C18" s="53" t="s">
        <v>220</v>
      </c>
      <c r="D18" s="57">
        <f t="shared" si="2"/>
        <v>34871108</v>
      </c>
      <c r="E18" s="57">
        <v>34871108</v>
      </c>
      <c r="F18" s="150"/>
      <c r="G18" s="150"/>
      <c r="H18" s="150"/>
      <c r="I18" s="150"/>
      <c r="J18" s="150"/>
      <c r="K18" s="57"/>
    </row>
    <row r="19" spans="1:11" s="1" customFormat="1" x14ac:dyDescent="0.2">
      <c r="A19" s="24">
        <v>8</v>
      </c>
      <c r="B19" s="80" t="s">
        <v>67</v>
      </c>
      <c r="C19" s="53" t="s">
        <v>17</v>
      </c>
      <c r="D19" s="57">
        <f t="shared" si="2"/>
        <v>15435614</v>
      </c>
      <c r="E19" s="57">
        <v>15435614</v>
      </c>
      <c r="F19" s="150"/>
      <c r="G19" s="150"/>
      <c r="H19" s="150"/>
      <c r="I19" s="150"/>
      <c r="J19" s="150"/>
      <c r="K19" s="57"/>
    </row>
    <row r="20" spans="1:11" s="1" customFormat="1" x14ac:dyDescent="0.2">
      <c r="A20" s="24">
        <v>9</v>
      </c>
      <c r="B20" s="80" t="s">
        <v>68</v>
      </c>
      <c r="C20" s="53" t="s">
        <v>6</v>
      </c>
      <c r="D20" s="57">
        <f t="shared" si="2"/>
        <v>13465347</v>
      </c>
      <c r="E20" s="57">
        <v>13465347</v>
      </c>
      <c r="F20" s="150"/>
      <c r="G20" s="150"/>
      <c r="H20" s="150"/>
      <c r="I20" s="150"/>
      <c r="J20" s="150"/>
      <c r="K20" s="57"/>
    </row>
    <row r="21" spans="1:11" s="1" customFormat="1" x14ac:dyDescent="0.2">
      <c r="A21" s="24">
        <v>10</v>
      </c>
      <c r="B21" s="80" t="s">
        <v>69</v>
      </c>
      <c r="C21" s="53" t="s">
        <v>18</v>
      </c>
      <c r="D21" s="57">
        <f t="shared" si="2"/>
        <v>17153043</v>
      </c>
      <c r="E21" s="57">
        <v>17153043</v>
      </c>
      <c r="F21" s="150"/>
      <c r="G21" s="150"/>
      <c r="H21" s="150"/>
      <c r="I21" s="150"/>
      <c r="J21" s="150"/>
      <c r="K21" s="57"/>
    </row>
    <row r="22" spans="1:11" s="1" customFormat="1" x14ac:dyDescent="0.2">
      <c r="A22" s="24">
        <v>11</v>
      </c>
      <c r="B22" s="80" t="s">
        <v>70</v>
      </c>
      <c r="C22" s="53" t="s">
        <v>7</v>
      </c>
      <c r="D22" s="57">
        <f t="shared" si="2"/>
        <v>13176584</v>
      </c>
      <c r="E22" s="57">
        <v>13176584</v>
      </c>
      <c r="F22" s="150"/>
      <c r="G22" s="150"/>
      <c r="H22" s="150"/>
      <c r="I22" s="150"/>
      <c r="J22" s="150"/>
      <c r="K22" s="57"/>
    </row>
    <row r="23" spans="1:11" s="1" customFormat="1" x14ac:dyDescent="0.2">
      <c r="A23" s="24">
        <v>12</v>
      </c>
      <c r="B23" s="80" t="s">
        <v>71</v>
      </c>
      <c r="C23" s="53" t="s">
        <v>19</v>
      </c>
      <c r="D23" s="57">
        <f t="shared" si="2"/>
        <v>27744451</v>
      </c>
      <c r="E23" s="57">
        <v>27744451</v>
      </c>
      <c r="F23" s="150"/>
      <c r="G23" s="150"/>
      <c r="H23" s="150"/>
      <c r="I23" s="150"/>
      <c r="J23" s="150"/>
      <c r="K23" s="57"/>
    </row>
    <row r="24" spans="1:11" s="1" customFormat="1" x14ac:dyDescent="0.2">
      <c r="A24" s="24">
        <v>13</v>
      </c>
      <c r="B24" s="80" t="s">
        <v>240</v>
      </c>
      <c r="C24" s="53" t="s">
        <v>241</v>
      </c>
      <c r="D24" s="57">
        <f t="shared" si="2"/>
        <v>0</v>
      </c>
      <c r="E24" s="57"/>
      <c r="F24" s="150"/>
      <c r="G24" s="150"/>
      <c r="H24" s="150"/>
      <c r="I24" s="150"/>
      <c r="J24" s="150"/>
      <c r="K24" s="57"/>
    </row>
    <row r="25" spans="1:11" s="1" customFormat="1" x14ac:dyDescent="0.2">
      <c r="A25" s="24">
        <v>14</v>
      </c>
      <c r="B25" s="80" t="s">
        <v>72</v>
      </c>
      <c r="C25" s="53" t="s">
        <v>22</v>
      </c>
      <c r="D25" s="57">
        <f t="shared" si="2"/>
        <v>18774112</v>
      </c>
      <c r="E25" s="57">
        <v>18774112</v>
      </c>
      <c r="F25" s="150"/>
      <c r="G25" s="150"/>
      <c r="H25" s="150"/>
      <c r="I25" s="150"/>
      <c r="J25" s="150"/>
      <c r="K25" s="57"/>
    </row>
    <row r="26" spans="1:11" s="1" customFormat="1" x14ac:dyDescent="0.2">
      <c r="A26" s="24">
        <v>15</v>
      </c>
      <c r="B26" s="80" t="s">
        <v>73</v>
      </c>
      <c r="C26" s="53" t="s">
        <v>10</v>
      </c>
      <c r="D26" s="57">
        <f t="shared" si="2"/>
        <v>24180216</v>
      </c>
      <c r="E26" s="57">
        <v>24180216</v>
      </c>
      <c r="F26" s="150"/>
      <c r="G26" s="150"/>
      <c r="H26" s="150"/>
      <c r="I26" s="150"/>
      <c r="J26" s="150"/>
      <c r="K26" s="57"/>
    </row>
    <row r="27" spans="1:11" s="1" customFormat="1" x14ac:dyDescent="0.2">
      <c r="A27" s="24">
        <v>16</v>
      </c>
      <c r="B27" s="80" t="s">
        <v>74</v>
      </c>
      <c r="C27" s="53" t="s">
        <v>221</v>
      </c>
      <c r="D27" s="57">
        <f t="shared" si="2"/>
        <v>32961765</v>
      </c>
      <c r="E27" s="57">
        <v>32961765</v>
      </c>
      <c r="F27" s="150"/>
      <c r="G27" s="150"/>
      <c r="H27" s="150"/>
      <c r="I27" s="150"/>
      <c r="J27" s="150"/>
      <c r="K27" s="57"/>
    </row>
    <row r="28" spans="1:11" s="21" customFormat="1" x14ac:dyDescent="0.2">
      <c r="A28" s="24">
        <v>17</v>
      </c>
      <c r="B28" s="58" t="s">
        <v>75</v>
      </c>
      <c r="C28" s="59" t="s">
        <v>9</v>
      </c>
      <c r="D28" s="57">
        <f t="shared" si="2"/>
        <v>78484806</v>
      </c>
      <c r="E28" s="60">
        <v>78484806</v>
      </c>
      <c r="F28" s="151"/>
      <c r="G28" s="151"/>
      <c r="H28" s="151"/>
      <c r="I28" s="151">
        <v>1290692</v>
      </c>
      <c r="J28" s="151"/>
      <c r="K28" s="60"/>
    </row>
    <row r="29" spans="1:11" s="1" customFormat="1" x14ac:dyDescent="0.2">
      <c r="A29" s="24">
        <v>18</v>
      </c>
      <c r="B29" s="56" t="s">
        <v>76</v>
      </c>
      <c r="C29" s="53" t="s">
        <v>11</v>
      </c>
      <c r="D29" s="57">
        <f t="shared" si="2"/>
        <v>10906466</v>
      </c>
      <c r="E29" s="57">
        <v>10906466</v>
      </c>
      <c r="F29" s="150"/>
      <c r="G29" s="150"/>
      <c r="H29" s="150"/>
      <c r="I29" s="150"/>
      <c r="J29" s="150"/>
      <c r="K29" s="57"/>
    </row>
    <row r="30" spans="1:11" s="1" customFormat="1" x14ac:dyDescent="0.2">
      <c r="A30" s="24">
        <v>19</v>
      </c>
      <c r="B30" s="56" t="s">
        <v>77</v>
      </c>
      <c r="C30" s="53" t="s">
        <v>222</v>
      </c>
      <c r="D30" s="57">
        <f t="shared" si="2"/>
        <v>8013481</v>
      </c>
      <c r="E30" s="57">
        <v>8013481</v>
      </c>
      <c r="F30" s="150"/>
      <c r="G30" s="150"/>
      <c r="H30" s="150"/>
      <c r="I30" s="150"/>
      <c r="J30" s="150"/>
      <c r="K30" s="57"/>
    </row>
    <row r="31" spans="1:11" x14ac:dyDescent="0.2">
      <c r="A31" s="24">
        <v>20</v>
      </c>
      <c r="B31" s="56" t="s">
        <v>78</v>
      </c>
      <c r="C31" s="53" t="s">
        <v>79</v>
      </c>
      <c r="D31" s="57">
        <f t="shared" si="2"/>
        <v>41760557</v>
      </c>
      <c r="E31" s="61">
        <v>41760557</v>
      </c>
      <c r="F31" s="152"/>
      <c r="G31" s="152"/>
      <c r="H31" s="152"/>
      <c r="I31" s="152">
        <v>430231</v>
      </c>
      <c r="J31" s="152"/>
      <c r="K31" s="61"/>
    </row>
    <row r="32" spans="1:11" s="21" customFormat="1" x14ac:dyDescent="0.2">
      <c r="A32" s="24">
        <v>21</v>
      </c>
      <c r="B32" s="62" t="s">
        <v>80</v>
      </c>
      <c r="C32" s="59" t="s">
        <v>40</v>
      </c>
      <c r="D32" s="57">
        <f t="shared" si="2"/>
        <v>41117312</v>
      </c>
      <c r="E32" s="60">
        <v>41117312</v>
      </c>
      <c r="F32" s="151"/>
      <c r="G32" s="151"/>
      <c r="H32" s="151"/>
      <c r="I32" s="151">
        <v>814476</v>
      </c>
      <c r="J32" s="151"/>
      <c r="K32" s="60"/>
    </row>
    <row r="33" spans="1:11" s="21" customFormat="1" x14ac:dyDescent="0.2">
      <c r="A33" s="24">
        <v>22</v>
      </c>
      <c r="B33" s="58" t="s">
        <v>81</v>
      </c>
      <c r="C33" s="59" t="s">
        <v>82</v>
      </c>
      <c r="D33" s="57">
        <f t="shared" si="2"/>
        <v>20245097</v>
      </c>
      <c r="E33" s="60">
        <v>20245097</v>
      </c>
      <c r="F33" s="151"/>
      <c r="G33" s="151"/>
      <c r="H33" s="151"/>
      <c r="I33" s="151"/>
      <c r="J33" s="151"/>
      <c r="K33" s="60"/>
    </row>
    <row r="34" spans="1:11" s="1" customFormat="1" ht="12" customHeight="1" x14ac:dyDescent="0.2">
      <c r="A34" s="24">
        <v>23</v>
      </c>
      <c r="B34" s="80" t="s">
        <v>83</v>
      </c>
      <c r="C34" s="53" t="s">
        <v>84</v>
      </c>
      <c r="D34" s="57">
        <f t="shared" si="2"/>
        <v>0</v>
      </c>
      <c r="E34" s="57"/>
      <c r="F34" s="150"/>
      <c r="G34" s="150"/>
      <c r="H34" s="150"/>
      <c r="I34" s="150"/>
      <c r="J34" s="150"/>
      <c r="K34" s="57"/>
    </row>
    <row r="35" spans="1:11" s="1" customFormat="1" ht="24" x14ac:dyDescent="0.2">
      <c r="A35" s="24">
        <v>24</v>
      </c>
      <c r="B35" s="80" t="s">
        <v>85</v>
      </c>
      <c r="C35" s="53" t="s">
        <v>86</v>
      </c>
      <c r="D35" s="57">
        <f t="shared" si="2"/>
        <v>0</v>
      </c>
      <c r="E35" s="57"/>
      <c r="F35" s="150"/>
      <c r="G35" s="150"/>
      <c r="H35" s="150"/>
      <c r="I35" s="150"/>
      <c r="J35" s="150"/>
      <c r="K35" s="57"/>
    </row>
    <row r="36" spans="1:11" s="1" customFormat="1" x14ac:dyDescent="0.2">
      <c r="A36" s="24">
        <v>25</v>
      </c>
      <c r="B36" s="56" t="s">
        <v>87</v>
      </c>
      <c r="C36" s="53" t="s">
        <v>88</v>
      </c>
      <c r="D36" s="57">
        <f t="shared" si="2"/>
        <v>154005168</v>
      </c>
      <c r="E36" s="57">
        <v>154005168</v>
      </c>
      <c r="F36" s="150"/>
      <c r="G36" s="150"/>
      <c r="H36" s="150"/>
      <c r="I36" s="150"/>
      <c r="J36" s="150"/>
      <c r="K36" s="57"/>
    </row>
    <row r="37" spans="1:11" s="1" customFormat="1" ht="15.75" customHeight="1" x14ac:dyDescent="0.2">
      <c r="A37" s="24">
        <v>26</v>
      </c>
      <c r="B37" s="80" t="s">
        <v>89</v>
      </c>
      <c r="C37" s="53" t="s">
        <v>90</v>
      </c>
      <c r="D37" s="57">
        <f t="shared" si="2"/>
        <v>39679712</v>
      </c>
      <c r="E37" s="57">
        <v>39679712</v>
      </c>
      <c r="F37" s="150"/>
      <c r="G37" s="150"/>
      <c r="H37" s="150"/>
      <c r="I37" s="150">
        <v>6883690</v>
      </c>
      <c r="J37" s="150"/>
      <c r="K37" s="57"/>
    </row>
    <row r="38" spans="1:11" s="1" customFormat="1" x14ac:dyDescent="0.2">
      <c r="A38" s="24">
        <v>27</v>
      </c>
      <c r="B38" s="56" t="s">
        <v>91</v>
      </c>
      <c r="C38" s="53" t="s">
        <v>92</v>
      </c>
      <c r="D38" s="57">
        <f t="shared" si="2"/>
        <v>0</v>
      </c>
      <c r="E38" s="57"/>
      <c r="F38" s="150"/>
      <c r="G38" s="150"/>
      <c r="H38" s="150"/>
      <c r="I38" s="150"/>
      <c r="J38" s="150"/>
      <c r="K38" s="57"/>
    </row>
    <row r="39" spans="1:11" s="21" customFormat="1" x14ac:dyDescent="0.2">
      <c r="A39" s="24">
        <v>28</v>
      </c>
      <c r="B39" s="62" t="s">
        <v>93</v>
      </c>
      <c r="C39" s="53" t="s">
        <v>275</v>
      </c>
      <c r="D39" s="57">
        <f t="shared" si="2"/>
        <v>0</v>
      </c>
      <c r="E39" s="60"/>
      <c r="F39" s="151"/>
      <c r="G39" s="151"/>
      <c r="H39" s="151"/>
      <c r="I39" s="151"/>
      <c r="J39" s="151"/>
      <c r="K39" s="60"/>
    </row>
    <row r="40" spans="1:11" s="21" customFormat="1" x14ac:dyDescent="0.2">
      <c r="A40" s="24">
        <v>29</v>
      </c>
      <c r="B40" s="62" t="s">
        <v>94</v>
      </c>
      <c r="C40" s="59" t="s">
        <v>41</v>
      </c>
      <c r="D40" s="57">
        <f t="shared" si="2"/>
        <v>53754211</v>
      </c>
      <c r="E40" s="60">
        <v>53754211</v>
      </c>
      <c r="F40" s="151"/>
      <c r="G40" s="151"/>
      <c r="H40" s="151"/>
      <c r="I40" s="151">
        <v>1290692</v>
      </c>
      <c r="J40" s="151"/>
      <c r="K40" s="60"/>
    </row>
    <row r="41" spans="1:11" x14ac:dyDescent="0.2">
      <c r="A41" s="24">
        <v>30</v>
      </c>
      <c r="B41" s="56" t="s">
        <v>95</v>
      </c>
      <c r="C41" s="53" t="s">
        <v>39</v>
      </c>
      <c r="D41" s="57">
        <f t="shared" si="2"/>
        <v>72382425</v>
      </c>
      <c r="E41" s="61">
        <v>72382425</v>
      </c>
      <c r="F41" s="152"/>
      <c r="G41" s="152"/>
      <c r="H41" s="152"/>
      <c r="I41" s="152">
        <v>600919</v>
      </c>
      <c r="J41" s="152"/>
      <c r="K41" s="61"/>
    </row>
    <row r="42" spans="1:11" s="1" customFormat="1" x14ac:dyDescent="0.2">
      <c r="A42" s="24">
        <v>31</v>
      </c>
      <c r="B42" s="56" t="s">
        <v>96</v>
      </c>
      <c r="C42" s="53" t="s">
        <v>16</v>
      </c>
      <c r="D42" s="57">
        <f t="shared" si="2"/>
        <v>14372180</v>
      </c>
      <c r="E42" s="57">
        <v>14372180</v>
      </c>
      <c r="F42" s="150"/>
      <c r="G42" s="150"/>
      <c r="H42" s="150"/>
      <c r="I42" s="150"/>
      <c r="J42" s="150"/>
      <c r="K42" s="57"/>
    </row>
    <row r="43" spans="1:11" s="1" customFormat="1" x14ac:dyDescent="0.2">
      <c r="A43" s="24">
        <v>32</v>
      </c>
      <c r="B43" s="80" t="s">
        <v>97</v>
      </c>
      <c r="C43" s="53" t="s">
        <v>21</v>
      </c>
      <c r="D43" s="57">
        <f t="shared" ref="D43:D73" si="3">E43+K43</f>
        <v>54624005</v>
      </c>
      <c r="E43" s="57">
        <v>54624005</v>
      </c>
      <c r="F43" s="150"/>
      <c r="G43" s="150"/>
      <c r="H43" s="150"/>
      <c r="I43" s="150">
        <v>1060768</v>
      </c>
      <c r="J43" s="150"/>
      <c r="K43" s="57"/>
    </row>
    <row r="44" spans="1:11" s="1" customFormat="1" x14ac:dyDescent="0.2">
      <c r="A44" s="24">
        <v>33</v>
      </c>
      <c r="B44" s="56" t="s">
        <v>98</v>
      </c>
      <c r="C44" s="53" t="s">
        <v>25</v>
      </c>
      <c r="D44" s="57">
        <f t="shared" si="3"/>
        <v>19494168</v>
      </c>
      <c r="E44" s="57">
        <v>19494168</v>
      </c>
      <c r="F44" s="150"/>
      <c r="G44" s="150"/>
      <c r="H44" s="150"/>
      <c r="I44" s="150"/>
      <c r="J44" s="150"/>
      <c r="K44" s="57"/>
    </row>
    <row r="45" spans="1:11" x14ac:dyDescent="0.2">
      <c r="A45" s="24">
        <v>34</v>
      </c>
      <c r="B45" s="56" t="s">
        <v>99</v>
      </c>
      <c r="C45" s="53" t="s">
        <v>223</v>
      </c>
      <c r="D45" s="57">
        <f t="shared" si="3"/>
        <v>50430156</v>
      </c>
      <c r="E45" s="61">
        <v>50430156</v>
      </c>
      <c r="F45" s="152"/>
      <c r="G45" s="152"/>
      <c r="H45" s="152"/>
      <c r="I45" s="152">
        <v>400613</v>
      </c>
      <c r="J45" s="152"/>
      <c r="K45" s="61"/>
    </row>
    <row r="46" spans="1:11" s="1" customFormat="1" x14ac:dyDescent="0.2">
      <c r="A46" s="24">
        <v>35</v>
      </c>
      <c r="B46" s="63" t="s">
        <v>100</v>
      </c>
      <c r="C46" s="64" t="s">
        <v>224</v>
      </c>
      <c r="D46" s="57">
        <f t="shared" si="3"/>
        <v>17711399</v>
      </c>
      <c r="E46" s="57">
        <v>17711399</v>
      </c>
      <c r="F46" s="150"/>
      <c r="G46" s="150"/>
      <c r="H46" s="150"/>
      <c r="I46" s="150"/>
      <c r="J46" s="150"/>
      <c r="K46" s="57"/>
    </row>
    <row r="47" spans="1:11" s="1" customFormat="1" x14ac:dyDescent="0.2">
      <c r="A47" s="24">
        <v>36</v>
      </c>
      <c r="B47" s="56" t="s">
        <v>101</v>
      </c>
      <c r="C47" s="53" t="s">
        <v>225</v>
      </c>
      <c r="D47" s="57">
        <f t="shared" si="3"/>
        <v>10544821</v>
      </c>
      <c r="E47" s="57">
        <v>10544821</v>
      </c>
      <c r="F47" s="150"/>
      <c r="G47" s="150"/>
      <c r="H47" s="150"/>
      <c r="I47" s="150"/>
      <c r="J47" s="150"/>
      <c r="K47" s="57"/>
    </row>
    <row r="48" spans="1:11" s="1" customFormat="1" x14ac:dyDescent="0.2">
      <c r="A48" s="24">
        <v>37</v>
      </c>
      <c r="B48" s="56" t="s">
        <v>102</v>
      </c>
      <c r="C48" s="53" t="s">
        <v>24</v>
      </c>
      <c r="D48" s="57">
        <f t="shared" si="3"/>
        <v>19143017</v>
      </c>
      <c r="E48" s="57">
        <v>19143017</v>
      </c>
      <c r="F48" s="150"/>
      <c r="G48" s="150"/>
      <c r="H48" s="150"/>
      <c r="I48" s="150"/>
      <c r="J48" s="150"/>
      <c r="K48" s="57"/>
    </row>
    <row r="49" spans="1:11" s="1" customFormat="1" x14ac:dyDescent="0.2">
      <c r="A49" s="24">
        <v>38</v>
      </c>
      <c r="B49" s="80" t="s">
        <v>103</v>
      </c>
      <c r="C49" s="53" t="s">
        <v>20</v>
      </c>
      <c r="D49" s="57">
        <f t="shared" si="3"/>
        <v>8666599</v>
      </c>
      <c r="E49" s="57">
        <v>8666599</v>
      </c>
      <c r="F49" s="150"/>
      <c r="G49" s="150"/>
      <c r="H49" s="150"/>
      <c r="I49" s="150"/>
      <c r="J49" s="150"/>
      <c r="K49" s="57"/>
    </row>
    <row r="50" spans="1:11" s="1" customFormat="1" x14ac:dyDescent="0.2">
      <c r="A50" s="24">
        <v>39</v>
      </c>
      <c r="B50" s="56" t="s">
        <v>104</v>
      </c>
      <c r="C50" s="53" t="s">
        <v>105</v>
      </c>
      <c r="D50" s="57">
        <f t="shared" si="3"/>
        <v>29525200</v>
      </c>
      <c r="E50" s="57">
        <v>29525200</v>
      </c>
      <c r="F50" s="150"/>
      <c r="G50" s="150"/>
      <c r="H50" s="150"/>
      <c r="I50" s="150"/>
      <c r="J50" s="150">
        <v>5637979</v>
      </c>
      <c r="K50" s="57"/>
    </row>
    <row r="51" spans="1:11" s="21" customFormat="1" x14ac:dyDescent="0.2">
      <c r="A51" s="24">
        <v>40</v>
      </c>
      <c r="B51" s="58" t="s">
        <v>106</v>
      </c>
      <c r="C51" s="59" t="s">
        <v>107</v>
      </c>
      <c r="D51" s="57">
        <f t="shared" si="3"/>
        <v>73461357</v>
      </c>
      <c r="E51" s="60">
        <v>73461357</v>
      </c>
      <c r="F51" s="151"/>
      <c r="G51" s="151"/>
      <c r="H51" s="151"/>
      <c r="I51" s="151">
        <v>2151153</v>
      </c>
      <c r="J51" s="151"/>
      <c r="K51" s="60"/>
    </row>
    <row r="52" spans="1:11" s="1" customFormat="1" x14ac:dyDescent="0.2">
      <c r="A52" s="24">
        <v>41</v>
      </c>
      <c r="B52" s="56" t="s">
        <v>108</v>
      </c>
      <c r="C52" s="53" t="s">
        <v>230</v>
      </c>
      <c r="D52" s="57">
        <f t="shared" si="3"/>
        <v>16591669</v>
      </c>
      <c r="E52" s="57">
        <v>16591669</v>
      </c>
      <c r="F52" s="150"/>
      <c r="G52" s="150"/>
      <c r="H52" s="150"/>
      <c r="I52" s="150"/>
      <c r="J52" s="150"/>
      <c r="K52" s="57"/>
    </row>
    <row r="53" spans="1:11" s="1" customFormat="1" ht="10.5" customHeight="1" x14ac:dyDescent="0.2">
      <c r="A53" s="24">
        <v>42</v>
      </c>
      <c r="B53" s="56" t="s">
        <v>109</v>
      </c>
      <c r="C53" s="53" t="s">
        <v>2</v>
      </c>
      <c r="D53" s="57">
        <f t="shared" si="3"/>
        <v>49769100</v>
      </c>
      <c r="E53" s="57">
        <v>49769100</v>
      </c>
      <c r="F53" s="150"/>
      <c r="G53" s="150"/>
      <c r="H53" s="150"/>
      <c r="I53" s="150"/>
      <c r="J53" s="150"/>
      <c r="K53" s="57"/>
    </row>
    <row r="54" spans="1:11" s="1" customFormat="1" x14ac:dyDescent="0.2">
      <c r="A54" s="24">
        <v>43</v>
      </c>
      <c r="B54" s="80" t="s">
        <v>110</v>
      </c>
      <c r="C54" s="53" t="s">
        <v>3</v>
      </c>
      <c r="D54" s="57">
        <f t="shared" si="3"/>
        <v>11117435</v>
      </c>
      <c r="E54" s="57">
        <v>11117435</v>
      </c>
      <c r="F54" s="150"/>
      <c r="G54" s="150"/>
      <c r="H54" s="150"/>
      <c r="I54" s="150"/>
      <c r="J54" s="150"/>
      <c r="K54" s="57"/>
    </row>
    <row r="55" spans="1:11" s="1" customFormat="1" x14ac:dyDescent="0.2">
      <c r="A55" s="24">
        <v>44</v>
      </c>
      <c r="B55" s="80" t="s">
        <v>111</v>
      </c>
      <c r="C55" s="53" t="s">
        <v>226</v>
      </c>
      <c r="D55" s="57">
        <f t="shared" si="3"/>
        <v>19020595</v>
      </c>
      <c r="E55" s="57">
        <v>19020595</v>
      </c>
      <c r="F55" s="150"/>
      <c r="G55" s="150"/>
      <c r="H55" s="150"/>
      <c r="I55" s="150"/>
      <c r="J55" s="150"/>
      <c r="K55" s="57"/>
    </row>
    <row r="56" spans="1:11" s="1" customFormat="1" x14ac:dyDescent="0.2">
      <c r="A56" s="24">
        <v>45</v>
      </c>
      <c r="B56" s="56" t="s">
        <v>112</v>
      </c>
      <c r="C56" s="53" t="s">
        <v>0</v>
      </c>
      <c r="D56" s="57">
        <f t="shared" si="3"/>
        <v>21954574</v>
      </c>
      <c r="E56" s="57">
        <v>21954574</v>
      </c>
      <c r="F56" s="150"/>
      <c r="G56" s="150"/>
      <c r="H56" s="150"/>
      <c r="I56" s="150"/>
      <c r="J56" s="150"/>
      <c r="K56" s="57"/>
    </row>
    <row r="57" spans="1:11" s="1" customFormat="1" ht="10.5" customHeight="1" x14ac:dyDescent="0.2">
      <c r="A57" s="24">
        <v>46</v>
      </c>
      <c r="B57" s="80" t="s">
        <v>113</v>
      </c>
      <c r="C57" s="53" t="s">
        <v>4</v>
      </c>
      <c r="D57" s="57">
        <f t="shared" si="3"/>
        <v>7225237</v>
      </c>
      <c r="E57" s="57">
        <v>7225237</v>
      </c>
      <c r="F57" s="150"/>
      <c r="G57" s="150"/>
      <c r="H57" s="150"/>
      <c r="I57" s="150"/>
      <c r="J57" s="150"/>
      <c r="K57" s="57"/>
    </row>
    <row r="58" spans="1:11" s="1" customFormat="1" x14ac:dyDescent="0.2">
      <c r="A58" s="24">
        <v>47</v>
      </c>
      <c r="B58" s="56" t="s">
        <v>114</v>
      </c>
      <c r="C58" s="53" t="s">
        <v>1</v>
      </c>
      <c r="D58" s="57">
        <f t="shared" si="3"/>
        <v>14867697</v>
      </c>
      <c r="E58" s="57">
        <v>14867697</v>
      </c>
      <c r="F58" s="150"/>
      <c r="G58" s="150"/>
      <c r="H58" s="150"/>
      <c r="I58" s="150"/>
      <c r="J58" s="150"/>
      <c r="K58" s="57"/>
    </row>
    <row r="59" spans="1:11" s="1" customFormat="1" x14ac:dyDescent="0.2">
      <c r="A59" s="24">
        <v>48</v>
      </c>
      <c r="B59" s="80" t="s">
        <v>115</v>
      </c>
      <c r="C59" s="53" t="s">
        <v>227</v>
      </c>
      <c r="D59" s="57">
        <f t="shared" si="3"/>
        <v>22670867</v>
      </c>
      <c r="E59" s="57">
        <v>22670867</v>
      </c>
      <c r="F59" s="150"/>
      <c r="G59" s="150"/>
      <c r="H59" s="150"/>
      <c r="I59" s="150"/>
      <c r="J59" s="150"/>
      <c r="K59" s="57"/>
    </row>
    <row r="60" spans="1:11" s="1" customFormat="1" x14ac:dyDescent="0.2">
      <c r="A60" s="24">
        <v>49</v>
      </c>
      <c r="B60" s="80" t="s">
        <v>116</v>
      </c>
      <c r="C60" s="53" t="s">
        <v>26</v>
      </c>
      <c r="D60" s="57">
        <f t="shared" si="3"/>
        <v>86796480</v>
      </c>
      <c r="E60" s="57">
        <v>86796480</v>
      </c>
      <c r="F60" s="150"/>
      <c r="G60" s="150"/>
      <c r="H60" s="150"/>
      <c r="I60" s="150">
        <v>1720923</v>
      </c>
      <c r="J60" s="150"/>
      <c r="K60" s="57"/>
    </row>
    <row r="61" spans="1:11" s="1" customFormat="1" x14ac:dyDescent="0.2">
      <c r="A61" s="24">
        <v>50</v>
      </c>
      <c r="B61" s="80" t="s">
        <v>117</v>
      </c>
      <c r="C61" s="53" t="s">
        <v>228</v>
      </c>
      <c r="D61" s="57">
        <f t="shared" si="3"/>
        <v>12891832</v>
      </c>
      <c r="E61" s="57">
        <v>12891832</v>
      </c>
      <c r="F61" s="150"/>
      <c r="G61" s="150"/>
      <c r="H61" s="150"/>
      <c r="I61" s="150"/>
      <c r="J61" s="150"/>
      <c r="K61" s="57"/>
    </row>
    <row r="62" spans="1:11" s="1" customFormat="1" x14ac:dyDescent="0.2">
      <c r="A62" s="24">
        <v>51</v>
      </c>
      <c r="B62" s="80" t="s">
        <v>232</v>
      </c>
      <c r="C62" s="53" t="s">
        <v>231</v>
      </c>
      <c r="D62" s="57">
        <f t="shared" si="3"/>
        <v>0</v>
      </c>
      <c r="E62" s="57"/>
      <c r="F62" s="150"/>
      <c r="G62" s="150"/>
      <c r="H62" s="150"/>
      <c r="I62" s="150"/>
      <c r="J62" s="150"/>
      <c r="K62" s="57"/>
    </row>
    <row r="63" spans="1:11" s="1" customFormat="1" x14ac:dyDescent="0.2">
      <c r="A63" s="24">
        <v>52</v>
      </c>
      <c r="B63" s="80" t="s">
        <v>242</v>
      </c>
      <c r="C63" s="53" t="s">
        <v>243</v>
      </c>
      <c r="D63" s="57">
        <f t="shared" si="3"/>
        <v>0</v>
      </c>
      <c r="E63" s="57"/>
      <c r="F63" s="150"/>
      <c r="G63" s="150"/>
      <c r="H63" s="150"/>
      <c r="I63" s="150"/>
      <c r="J63" s="150"/>
      <c r="K63" s="57"/>
    </row>
    <row r="64" spans="1:11" s="1" customFormat="1" x14ac:dyDescent="0.2">
      <c r="A64" s="24">
        <v>53</v>
      </c>
      <c r="B64" s="80" t="s">
        <v>118</v>
      </c>
      <c r="C64" s="53" t="s">
        <v>54</v>
      </c>
      <c r="D64" s="57">
        <f t="shared" si="3"/>
        <v>23434259</v>
      </c>
      <c r="E64" s="57">
        <v>23434259</v>
      </c>
      <c r="F64" s="150"/>
      <c r="G64" s="150"/>
      <c r="H64" s="150"/>
      <c r="I64" s="150"/>
      <c r="J64" s="150"/>
      <c r="K64" s="57"/>
    </row>
    <row r="65" spans="1:11" s="1" customFormat="1" x14ac:dyDescent="0.2">
      <c r="A65" s="24">
        <v>54</v>
      </c>
      <c r="B65" s="56" t="s">
        <v>119</v>
      </c>
      <c r="C65" s="53" t="s">
        <v>244</v>
      </c>
      <c r="D65" s="57">
        <f t="shared" si="3"/>
        <v>20718505</v>
      </c>
      <c r="E65" s="57">
        <v>20718505</v>
      </c>
      <c r="F65" s="150"/>
      <c r="G65" s="150"/>
      <c r="H65" s="150"/>
      <c r="I65" s="150"/>
      <c r="J65" s="150"/>
      <c r="K65" s="57"/>
    </row>
    <row r="66" spans="1:11" s="1" customFormat="1" ht="24" x14ac:dyDescent="0.2">
      <c r="A66" s="24">
        <v>55</v>
      </c>
      <c r="B66" s="56" t="s">
        <v>120</v>
      </c>
      <c r="C66" s="53" t="s">
        <v>121</v>
      </c>
      <c r="D66" s="57">
        <f t="shared" si="3"/>
        <v>26892378</v>
      </c>
      <c r="E66" s="57">
        <v>26892378</v>
      </c>
      <c r="F66" s="150"/>
      <c r="G66" s="150"/>
      <c r="H66" s="150"/>
      <c r="I66" s="150"/>
      <c r="J66" s="150"/>
      <c r="K66" s="57"/>
    </row>
    <row r="67" spans="1:11" s="1" customFormat="1" ht="23.25" customHeight="1" x14ac:dyDescent="0.2">
      <c r="A67" s="24">
        <v>56</v>
      </c>
      <c r="B67" s="56" t="s">
        <v>122</v>
      </c>
      <c r="C67" s="53" t="s">
        <v>245</v>
      </c>
      <c r="D67" s="57">
        <f t="shared" si="3"/>
        <v>37431212</v>
      </c>
      <c r="E67" s="57">
        <v>37431212</v>
      </c>
      <c r="F67" s="150"/>
      <c r="G67" s="150"/>
      <c r="H67" s="150"/>
      <c r="I67" s="150"/>
      <c r="J67" s="150"/>
      <c r="K67" s="57"/>
    </row>
    <row r="68" spans="1:11" s="1" customFormat="1" ht="27.75" customHeight="1" x14ac:dyDescent="0.2">
      <c r="A68" s="24">
        <v>57</v>
      </c>
      <c r="B68" s="80" t="s">
        <v>123</v>
      </c>
      <c r="C68" s="10" t="s">
        <v>408</v>
      </c>
      <c r="D68" s="57">
        <f t="shared" si="3"/>
        <v>23820085</v>
      </c>
      <c r="E68" s="57">
        <v>23820085</v>
      </c>
      <c r="F68" s="150"/>
      <c r="G68" s="150"/>
      <c r="H68" s="150"/>
      <c r="I68" s="150"/>
      <c r="J68" s="150"/>
      <c r="K68" s="57"/>
    </row>
    <row r="69" spans="1:11" s="1" customFormat="1" ht="24" x14ac:dyDescent="0.2">
      <c r="A69" s="24">
        <v>58</v>
      </c>
      <c r="B69" s="56" t="s">
        <v>124</v>
      </c>
      <c r="C69" s="53" t="s">
        <v>246</v>
      </c>
      <c r="D69" s="57">
        <f t="shared" si="3"/>
        <v>0</v>
      </c>
      <c r="E69" s="57"/>
      <c r="F69" s="150"/>
      <c r="G69" s="150"/>
      <c r="H69" s="150"/>
      <c r="I69" s="150"/>
      <c r="J69" s="150"/>
      <c r="K69" s="57"/>
    </row>
    <row r="70" spans="1:11" s="1" customFormat="1" ht="24" x14ac:dyDescent="0.2">
      <c r="A70" s="24">
        <v>59</v>
      </c>
      <c r="B70" s="56" t="s">
        <v>125</v>
      </c>
      <c r="C70" s="53" t="s">
        <v>247</v>
      </c>
      <c r="D70" s="57">
        <f t="shared" si="3"/>
        <v>0</v>
      </c>
      <c r="E70" s="57"/>
      <c r="F70" s="150"/>
      <c r="G70" s="150"/>
      <c r="H70" s="150"/>
      <c r="I70" s="150"/>
      <c r="J70" s="150"/>
      <c r="K70" s="57"/>
    </row>
    <row r="71" spans="1:11" s="1" customFormat="1" x14ac:dyDescent="0.2">
      <c r="A71" s="24">
        <v>60</v>
      </c>
      <c r="B71" s="56" t="s">
        <v>126</v>
      </c>
      <c r="C71" s="53" t="s">
        <v>248</v>
      </c>
      <c r="D71" s="57">
        <f t="shared" si="3"/>
        <v>48494168</v>
      </c>
      <c r="E71" s="57">
        <v>48494168</v>
      </c>
      <c r="F71" s="150"/>
      <c r="G71" s="150"/>
      <c r="H71" s="150"/>
      <c r="I71" s="150"/>
      <c r="J71" s="150"/>
      <c r="K71" s="57"/>
    </row>
    <row r="72" spans="1:11" s="1" customFormat="1" x14ac:dyDescent="0.2">
      <c r="A72" s="24">
        <v>61</v>
      </c>
      <c r="B72" s="56" t="s">
        <v>127</v>
      </c>
      <c r="C72" s="53" t="s">
        <v>53</v>
      </c>
      <c r="D72" s="57">
        <f t="shared" si="3"/>
        <v>28290621</v>
      </c>
      <c r="E72" s="57">
        <v>28290621</v>
      </c>
      <c r="F72" s="150"/>
      <c r="G72" s="150"/>
      <c r="H72" s="150"/>
      <c r="I72" s="150"/>
      <c r="J72" s="150"/>
      <c r="K72" s="57"/>
    </row>
    <row r="73" spans="1:11" s="1" customFormat="1" x14ac:dyDescent="0.2">
      <c r="A73" s="24">
        <v>62</v>
      </c>
      <c r="B73" s="56" t="s">
        <v>128</v>
      </c>
      <c r="C73" s="53" t="s">
        <v>249</v>
      </c>
      <c r="D73" s="57">
        <f t="shared" si="3"/>
        <v>70112756</v>
      </c>
      <c r="E73" s="57">
        <v>70112756</v>
      </c>
      <c r="F73" s="150">
        <v>226937.60000000001</v>
      </c>
      <c r="G73" s="150"/>
      <c r="H73" s="150"/>
      <c r="I73" s="150"/>
      <c r="J73" s="150"/>
      <c r="K73" s="57"/>
    </row>
    <row r="74" spans="1:11" s="1" customFormat="1" ht="24" x14ac:dyDescent="0.2">
      <c r="A74" s="24">
        <v>63</v>
      </c>
      <c r="B74" s="56" t="s">
        <v>129</v>
      </c>
      <c r="C74" s="53" t="s">
        <v>250</v>
      </c>
      <c r="D74" s="57">
        <f t="shared" ref="D74:D91" si="4">E74+K74</f>
        <v>0</v>
      </c>
      <c r="E74" s="57"/>
      <c r="F74" s="150"/>
      <c r="G74" s="150"/>
      <c r="H74" s="150"/>
      <c r="I74" s="150"/>
      <c r="J74" s="150"/>
      <c r="K74" s="57"/>
    </row>
    <row r="75" spans="1:11" s="1" customFormat="1" ht="24" x14ac:dyDescent="0.2">
      <c r="A75" s="24">
        <v>64</v>
      </c>
      <c r="B75" s="56" t="s">
        <v>130</v>
      </c>
      <c r="C75" s="53" t="s">
        <v>251</v>
      </c>
      <c r="D75" s="57">
        <f t="shared" si="4"/>
        <v>0</v>
      </c>
      <c r="E75" s="57"/>
      <c r="F75" s="150"/>
      <c r="G75" s="150"/>
      <c r="H75" s="150"/>
      <c r="I75" s="150"/>
      <c r="J75" s="150"/>
      <c r="K75" s="57"/>
    </row>
    <row r="76" spans="1:11" s="1" customFormat="1" ht="24" x14ac:dyDescent="0.2">
      <c r="A76" s="24">
        <v>65</v>
      </c>
      <c r="B76" s="56" t="s">
        <v>131</v>
      </c>
      <c r="C76" s="53" t="s">
        <v>252</v>
      </c>
      <c r="D76" s="57">
        <f t="shared" si="4"/>
        <v>0</v>
      </c>
      <c r="E76" s="57"/>
      <c r="F76" s="150"/>
      <c r="G76" s="150"/>
      <c r="H76" s="150"/>
      <c r="I76" s="150"/>
      <c r="J76" s="150"/>
      <c r="K76" s="57"/>
    </row>
    <row r="77" spans="1:11" s="1" customFormat="1" ht="24" x14ac:dyDescent="0.2">
      <c r="A77" s="24">
        <v>66</v>
      </c>
      <c r="B77" s="56" t="s">
        <v>132</v>
      </c>
      <c r="C77" s="53" t="s">
        <v>253</v>
      </c>
      <c r="D77" s="57">
        <f t="shared" si="4"/>
        <v>0</v>
      </c>
      <c r="E77" s="57"/>
      <c r="F77" s="150"/>
      <c r="G77" s="150"/>
      <c r="H77" s="150"/>
      <c r="I77" s="150"/>
      <c r="J77" s="150"/>
      <c r="K77" s="57"/>
    </row>
    <row r="78" spans="1:11" s="1" customFormat="1" ht="24" x14ac:dyDescent="0.2">
      <c r="A78" s="24">
        <v>67</v>
      </c>
      <c r="B78" s="56" t="s">
        <v>133</v>
      </c>
      <c r="C78" s="53" t="s">
        <v>254</v>
      </c>
      <c r="D78" s="57">
        <f t="shared" si="4"/>
        <v>0</v>
      </c>
      <c r="E78" s="57"/>
      <c r="F78" s="150"/>
      <c r="G78" s="150"/>
      <c r="H78" s="150"/>
      <c r="I78" s="150"/>
      <c r="J78" s="150"/>
      <c r="K78" s="57"/>
    </row>
    <row r="79" spans="1:11" s="1" customFormat="1" ht="24" x14ac:dyDescent="0.2">
      <c r="A79" s="24">
        <v>68</v>
      </c>
      <c r="B79" s="56" t="s">
        <v>134</v>
      </c>
      <c r="C79" s="53" t="s">
        <v>255</v>
      </c>
      <c r="D79" s="57">
        <f t="shared" si="4"/>
        <v>0</v>
      </c>
      <c r="E79" s="57"/>
      <c r="F79" s="150"/>
      <c r="G79" s="150"/>
      <c r="H79" s="150"/>
      <c r="I79" s="150"/>
      <c r="J79" s="150"/>
      <c r="K79" s="57"/>
    </row>
    <row r="80" spans="1:11" s="1" customFormat="1" ht="24" x14ac:dyDescent="0.2">
      <c r="A80" s="24">
        <v>69</v>
      </c>
      <c r="B80" s="56" t="s">
        <v>135</v>
      </c>
      <c r="C80" s="53" t="s">
        <v>256</v>
      </c>
      <c r="D80" s="57">
        <f t="shared" si="4"/>
        <v>0</v>
      </c>
      <c r="E80" s="57"/>
      <c r="F80" s="150"/>
      <c r="G80" s="150"/>
      <c r="H80" s="150"/>
      <c r="I80" s="150"/>
      <c r="J80" s="150"/>
      <c r="K80" s="57"/>
    </row>
    <row r="81" spans="1:11" s="1" customFormat="1" x14ac:dyDescent="0.2">
      <c r="A81" s="24">
        <v>70</v>
      </c>
      <c r="B81" s="80" t="s">
        <v>136</v>
      </c>
      <c r="C81" s="53" t="s">
        <v>137</v>
      </c>
      <c r="D81" s="57">
        <f t="shared" si="4"/>
        <v>55070255</v>
      </c>
      <c r="E81" s="57">
        <v>55070255</v>
      </c>
      <c r="F81" s="150"/>
      <c r="G81" s="150"/>
      <c r="H81" s="150"/>
      <c r="I81" s="150"/>
      <c r="J81" s="150"/>
      <c r="K81" s="57"/>
    </row>
    <row r="82" spans="1:11" s="1" customFormat="1" x14ac:dyDescent="0.2">
      <c r="A82" s="24">
        <v>71</v>
      </c>
      <c r="B82" s="56" t="s">
        <v>138</v>
      </c>
      <c r="C82" s="53" t="s">
        <v>257</v>
      </c>
      <c r="D82" s="57">
        <f t="shared" si="4"/>
        <v>97875688</v>
      </c>
      <c r="E82" s="57">
        <v>97875688</v>
      </c>
      <c r="F82" s="150"/>
      <c r="G82" s="150"/>
      <c r="H82" s="150"/>
      <c r="I82" s="150"/>
      <c r="J82" s="150"/>
      <c r="K82" s="57"/>
    </row>
    <row r="83" spans="1:11" s="1" customFormat="1" x14ac:dyDescent="0.2">
      <c r="A83" s="24">
        <v>72</v>
      </c>
      <c r="B83" s="80" t="s">
        <v>139</v>
      </c>
      <c r="C83" s="53" t="s">
        <v>36</v>
      </c>
      <c r="D83" s="57">
        <f t="shared" si="4"/>
        <v>67823285</v>
      </c>
      <c r="E83" s="57">
        <v>67823285</v>
      </c>
      <c r="F83" s="150"/>
      <c r="G83" s="150"/>
      <c r="H83" s="150"/>
      <c r="I83" s="150"/>
      <c r="J83" s="150"/>
      <c r="K83" s="57"/>
    </row>
    <row r="84" spans="1:11" s="1" customFormat="1" x14ac:dyDescent="0.2">
      <c r="A84" s="24">
        <v>73</v>
      </c>
      <c r="B84" s="56" t="s">
        <v>140</v>
      </c>
      <c r="C84" s="53" t="s">
        <v>38</v>
      </c>
      <c r="D84" s="57">
        <f t="shared" si="4"/>
        <v>31015612</v>
      </c>
      <c r="E84" s="57">
        <v>31015612</v>
      </c>
      <c r="F84" s="150"/>
      <c r="G84" s="150"/>
      <c r="H84" s="150"/>
      <c r="I84" s="150"/>
      <c r="J84" s="150"/>
      <c r="K84" s="57"/>
    </row>
    <row r="85" spans="1:11" s="1" customFormat="1" ht="13.5" customHeight="1" x14ac:dyDescent="0.2">
      <c r="A85" s="24">
        <v>74</v>
      </c>
      <c r="B85" s="56" t="s">
        <v>141</v>
      </c>
      <c r="C85" s="53" t="s">
        <v>37</v>
      </c>
      <c r="D85" s="57">
        <f t="shared" si="4"/>
        <v>123278714</v>
      </c>
      <c r="E85" s="57">
        <v>123278714</v>
      </c>
      <c r="F85" s="150">
        <v>15424116</v>
      </c>
      <c r="G85" s="150"/>
      <c r="H85" s="150"/>
      <c r="I85" s="150"/>
      <c r="J85" s="150"/>
      <c r="K85" s="57"/>
    </row>
    <row r="86" spans="1:11" s="1" customFormat="1" ht="14.25" customHeight="1" x14ac:dyDescent="0.2">
      <c r="A86" s="24">
        <v>75</v>
      </c>
      <c r="B86" s="56" t="s">
        <v>142</v>
      </c>
      <c r="C86" s="53" t="s">
        <v>52</v>
      </c>
      <c r="D86" s="57">
        <f t="shared" si="4"/>
        <v>20370403</v>
      </c>
      <c r="E86" s="57">
        <v>20370403</v>
      </c>
      <c r="F86" s="150"/>
      <c r="G86" s="150"/>
      <c r="H86" s="150"/>
      <c r="I86" s="150"/>
      <c r="J86" s="150"/>
      <c r="K86" s="57"/>
    </row>
    <row r="87" spans="1:11" s="1" customFormat="1" x14ac:dyDescent="0.2">
      <c r="A87" s="24">
        <v>76</v>
      </c>
      <c r="B87" s="56" t="s">
        <v>143</v>
      </c>
      <c r="C87" s="53" t="s">
        <v>238</v>
      </c>
      <c r="D87" s="57">
        <f t="shared" si="4"/>
        <v>73248848</v>
      </c>
      <c r="E87" s="57">
        <v>73248848</v>
      </c>
      <c r="F87" s="150"/>
      <c r="G87" s="150"/>
      <c r="H87" s="150"/>
      <c r="I87" s="150"/>
      <c r="J87" s="150"/>
      <c r="K87" s="57"/>
    </row>
    <row r="88" spans="1:11" s="1" customFormat="1" x14ac:dyDescent="0.2">
      <c r="A88" s="24">
        <v>77</v>
      </c>
      <c r="B88" s="56" t="s">
        <v>144</v>
      </c>
      <c r="C88" s="10" t="s">
        <v>355</v>
      </c>
      <c r="D88" s="57">
        <f t="shared" si="4"/>
        <v>8791473</v>
      </c>
      <c r="E88" s="57">
        <v>8791473</v>
      </c>
      <c r="F88" s="150"/>
      <c r="G88" s="150"/>
      <c r="H88" s="150"/>
      <c r="I88" s="150"/>
      <c r="J88" s="150"/>
      <c r="K88" s="57"/>
    </row>
    <row r="89" spans="1:11" s="1" customFormat="1" x14ac:dyDescent="0.2">
      <c r="A89" s="24">
        <v>78</v>
      </c>
      <c r="B89" s="56" t="s">
        <v>145</v>
      </c>
      <c r="C89" s="53" t="s">
        <v>270</v>
      </c>
      <c r="D89" s="57">
        <f t="shared" si="4"/>
        <v>0</v>
      </c>
      <c r="E89" s="57"/>
      <c r="F89" s="150"/>
      <c r="G89" s="150"/>
      <c r="H89" s="150"/>
      <c r="I89" s="150"/>
      <c r="J89" s="150"/>
      <c r="K89" s="57"/>
    </row>
    <row r="90" spans="1:11" s="1" customFormat="1" ht="24" x14ac:dyDescent="0.2">
      <c r="A90" s="176">
        <v>79</v>
      </c>
      <c r="B90" s="204" t="s">
        <v>146</v>
      </c>
      <c r="C90" s="65" t="s">
        <v>258</v>
      </c>
      <c r="D90" s="57">
        <f t="shared" si="4"/>
        <v>210691408</v>
      </c>
      <c r="E90" s="57">
        <v>210691408</v>
      </c>
      <c r="F90" s="150"/>
      <c r="G90" s="150"/>
      <c r="H90" s="150"/>
      <c r="I90" s="150"/>
      <c r="J90" s="150"/>
      <c r="K90" s="57"/>
    </row>
    <row r="91" spans="1:11" s="1" customFormat="1" ht="36" x14ac:dyDescent="0.2">
      <c r="A91" s="177"/>
      <c r="B91" s="204"/>
      <c r="C91" s="10" t="s">
        <v>353</v>
      </c>
      <c r="D91" s="57">
        <f t="shared" si="4"/>
        <v>5901568</v>
      </c>
      <c r="E91" s="57">
        <v>5901568</v>
      </c>
      <c r="F91" s="150"/>
      <c r="G91" s="150"/>
      <c r="H91" s="150"/>
      <c r="I91" s="150"/>
      <c r="J91" s="150"/>
      <c r="K91" s="57"/>
    </row>
    <row r="92" spans="1:11" s="1" customFormat="1" ht="24" x14ac:dyDescent="0.2">
      <c r="A92" s="177"/>
      <c r="B92" s="204"/>
      <c r="C92" s="10" t="s">
        <v>259</v>
      </c>
      <c r="D92" s="57">
        <f>E94+K92</f>
        <v>0</v>
      </c>
      <c r="E92" s="57"/>
      <c r="F92" s="150"/>
      <c r="G92" s="150"/>
      <c r="H92" s="150"/>
      <c r="I92" s="150"/>
      <c r="J92" s="150"/>
      <c r="K92" s="57"/>
    </row>
    <row r="93" spans="1:11" s="1" customFormat="1" ht="36" x14ac:dyDescent="0.2">
      <c r="A93" s="178"/>
      <c r="B93" s="204"/>
      <c r="C93" s="82" t="s">
        <v>354</v>
      </c>
      <c r="D93" s="57">
        <f>E93+K91</f>
        <v>204789840</v>
      </c>
      <c r="E93" s="57">
        <v>204789840</v>
      </c>
      <c r="F93" s="150"/>
      <c r="G93" s="150"/>
      <c r="H93" s="150"/>
      <c r="I93" s="150"/>
      <c r="J93" s="150"/>
      <c r="K93" s="57"/>
    </row>
    <row r="94" spans="1:11" s="1" customFormat="1" ht="24" x14ac:dyDescent="0.2">
      <c r="A94" s="24">
        <v>80</v>
      </c>
      <c r="B94" s="56" t="s">
        <v>147</v>
      </c>
      <c r="C94" s="53" t="s">
        <v>51</v>
      </c>
      <c r="D94" s="57">
        <f t="shared" ref="D94:D123" si="5">E94+K94</f>
        <v>0</v>
      </c>
      <c r="E94" s="57"/>
      <c r="F94" s="150"/>
      <c r="G94" s="150"/>
      <c r="H94" s="150"/>
      <c r="I94" s="150"/>
      <c r="J94" s="150"/>
      <c r="K94" s="57"/>
    </row>
    <row r="95" spans="1:11" s="1" customFormat="1" x14ac:dyDescent="0.2">
      <c r="A95" s="24">
        <v>81</v>
      </c>
      <c r="B95" s="56" t="s">
        <v>148</v>
      </c>
      <c r="C95" s="53" t="s">
        <v>149</v>
      </c>
      <c r="D95" s="57">
        <f t="shared" si="5"/>
        <v>3256656</v>
      </c>
      <c r="E95" s="144">
        <v>3256656</v>
      </c>
      <c r="F95" s="153"/>
      <c r="G95" s="153"/>
      <c r="H95" s="153"/>
      <c r="I95" s="153"/>
      <c r="J95" s="153"/>
      <c r="K95" s="78"/>
    </row>
    <row r="96" spans="1:11" s="1" customFormat="1" x14ac:dyDescent="0.2">
      <c r="A96" s="24">
        <v>82</v>
      </c>
      <c r="B96" s="80" t="s">
        <v>150</v>
      </c>
      <c r="C96" s="53" t="s">
        <v>151</v>
      </c>
      <c r="D96" s="57">
        <f t="shared" si="5"/>
        <v>18968525</v>
      </c>
      <c r="E96" s="144">
        <v>18968525</v>
      </c>
      <c r="F96" s="153"/>
      <c r="G96" s="153"/>
      <c r="H96" s="153"/>
      <c r="I96" s="153"/>
      <c r="J96" s="153"/>
      <c r="K96" s="78"/>
    </row>
    <row r="97" spans="1:11" s="1" customFormat="1" x14ac:dyDescent="0.2">
      <c r="A97" s="24">
        <v>83</v>
      </c>
      <c r="B97" s="56" t="s">
        <v>152</v>
      </c>
      <c r="C97" s="53" t="s">
        <v>28</v>
      </c>
      <c r="D97" s="57">
        <f t="shared" si="5"/>
        <v>9634572</v>
      </c>
      <c r="E97" s="145">
        <v>9634572</v>
      </c>
      <c r="F97" s="153"/>
      <c r="G97" s="153"/>
      <c r="H97" s="153"/>
      <c r="I97" s="153"/>
      <c r="J97" s="153"/>
      <c r="K97" s="78"/>
    </row>
    <row r="98" spans="1:11" s="1" customFormat="1" x14ac:dyDescent="0.2">
      <c r="A98" s="24">
        <v>84</v>
      </c>
      <c r="B98" s="80" t="s">
        <v>153</v>
      </c>
      <c r="C98" s="53" t="s">
        <v>12</v>
      </c>
      <c r="D98" s="57">
        <f t="shared" si="5"/>
        <v>9932995</v>
      </c>
      <c r="E98" s="144">
        <v>9932995</v>
      </c>
      <c r="F98" s="153"/>
      <c r="G98" s="153"/>
      <c r="H98" s="153"/>
      <c r="I98" s="153"/>
      <c r="J98" s="153"/>
      <c r="K98" s="78"/>
    </row>
    <row r="99" spans="1:11" s="1" customFormat="1" x14ac:dyDescent="0.2">
      <c r="A99" s="24">
        <v>85</v>
      </c>
      <c r="B99" s="80" t="s">
        <v>154</v>
      </c>
      <c r="C99" s="53" t="s">
        <v>27</v>
      </c>
      <c r="D99" s="57">
        <f t="shared" si="5"/>
        <v>25657802</v>
      </c>
      <c r="E99" s="144">
        <v>25657802</v>
      </c>
      <c r="F99" s="153"/>
      <c r="G99" s="153"/>
      <c r="H99" s="153"/>
      <c r="I99" s="153"/>
      <c r="J99" s="153"/>
      <c r="K99" s="78"/>
    </row>
    <row r="100" spans="1:11" s="1" customFormat="1" x14ac:dyDescent="0.2">
      <c r="A100" s="24">
        <v>86</v>
      </c>
      <c r="B100" s="56" t="s">
        <v>155</v>
      </c>
      <c r="C100" s="53" t="s">
        <v>45</v>
      </c>
      <c r="D100" s="57">
        <f t="shared" si="5"/>
        <v>12589816</v>
      </c>
      <c r="E100" s="145">
        <v>12589816</v>
      </c>
      <c r="F100" s="153"/>
      <c r="G100" s="153"/>
      <c r="H100" s="153"/>
      <c r="I100" s="153"/>
      <c r="J100" s="153"/>
      <c r="K100" s="78"/>
    </row>
    <row r="101" spans="1:11" s="1" customFormat="1" x14ac:dyDescent="0.2">
      <c r="A101" s="24">
        <v>87</v>
      </c>
      <c r="B101" s="56" t="s">
        <v>156</v>
      </c>
      <c r="C101" s="53" t="s">
        <v>33</v>
      </c>
      <c r="D101" s="57">
        <f t="shared" si="5"/>
        <v>15639482</v>
      </c>
      <c r="E101" s="144">
        <v>15639482</v>
      </c>
      <c r="F101" s="153"/>
      <c r="G101" s="153"/>
      <c r="H101" s="153"/>
      <c r="I101" s="153"/>
      <c r="J101" s="153"/>
      <c r="K101" s="78"/>
    </row>
    <row r="102" spans="1:11" s="1" customFormat="1" x14ac:dyDescent="0.2">
      <c r="A102" s="24">
        <v>88</v>
      </c>
      <c r="B102" s="56" t="s">
        <v>157</v>
      </c>
      <c r="C102" s="53" t="s">
        <v>29</v>
      </c>
      <c r="D102" s="57">
        <f t="shared" si="5"/>
        <v>33901438</v>
      </c>
      <c r="E102" s="145">
        <v>33901438</v>
      </c>
      <c r="F102" s="153"/>
      <c r="G102" s="153"/>
      <c r="H102" s="153"/>
      <c r="I102" s="153"/>
      <c r="J102" s="153"/>
      <c r="K102" s="78"/>
    </row>
    <row r="103" spans="1:11" s="1" customFormat="1" x14ac:dyDescent="0.2">
      <c r="A103" s="24">
        <v>89</v>
      </c>
      <c r="B103" s="56" t="s">
        <v>158</v>
      </c>
      <c r="C103" s="53" t="s">
        <v>30</v>
      </c>
      <c r="D103" s="57">
        <f t="shared" si="5"/>
        <v>27382858</v>
      </c>
      <c r="E103" s="144">
        <v>27382858</v>
      </c>
      <c r="F103" s="153"/>
      <c r="G103" s="153"/>
      <c r="H103" s="153"/>
      <c r="I103" s="153"/>
      <c r="J103" s="153"/>
      <c r="K103" s="78"/>
    </row>
    <row r="104" spans="1:11" s="1" customFormat="1" x14ac:dyDescent="0.2">
      <c r="A104" s="24">
        <v>90</v>
      </c>
      <c r="B104" s="80" t="s">
        <v>159</v>
      </c>
      <c r="C104" s="53" t="s">
        <v>14</v>
      </c>
      <c r="D104" s="57">
        <f t="shared" si="5"/>
        <v>9072286</v>
      </c>
      <c r="E104" s="144">
        <v>9072286</v>
      </c>
      <c r="F104" s="153"/>
      <c r="G104" s="153"/>
      <c r="H104" s="153"/>
      <c r="I104" s="153"/>
      <c r="J104" s="153"/>
      <c r="K104" s="78"/>
    </row>
    <row r="105" spans="1:11" s="1" customFormat="1" x14ac:dyDescent="0.2">
      <c r="A105" s="24">
        <v>91</v>
      </c>
      <c r="B105" s="56" t="s">
        <v>160</v>
      </c>
      <c r="C105" s="53" t="s">
        <v>31</v>
      </c>
      <c r="D105" s="57">
        <f t="shared" si="5"/>
        <v>14649273</v>
      </c>
      <c r="E105" s="146">
        <v>14649273</v>
      </c>
      <c r="F105" s="153"/>
      <c r="G105" s="153"/>
      <c r="H105" s="153"/>
      <c r="I105" s="153"/>
      <c r="J105" s="153"/>
      <c r="K105" s="78"/>
    </row>
    <row r="106" spans="1:11" s="1" customFormat="1" ht="12" customHeight="1" x14ac:dyDescent="0.2">
      <c r="A106" s="24">
        <v>92</v>
      </c>
      <c r="B106" s="56" t="s">
        <v>161</v>
      </c>
      <c r="C106" s="53" t="s">
        <v>15</v>
      </c>
      <c r="D106" s="57">
        <f t="shared" si="5"/>
        <v>14337501</v>
      </c>
      <c r="E106" s="145">
        <v>14337501</v>
      </c>
      <c r="F106" s="153"/>
      <c r="G106" s="153"/>
      <c r="H106" s="153"/>
      <c r="I106" s="153"/>
      <c r="J106" s="153"/>
      <c r="K106" s="78"/>
    </row>
    <row r="107" spans="1:11" s="21" customFormat="1" x14ac:dyDescent="0.2">
      <c r="A107" s="24">
        <v>93</v>
      </c>
      <c r="B107" s="62" t="s">
        <v>162</v>
      </c>
      <c r="C107" s="59" t="s">
        <v>13</v>
      </c>
      <c r="D107" s="57">
        <f t="shared" si="5"/>
        <v>18716364</v>
      </c>
      <c r="E107" s="144">
        <v>18716364</v>
      </c>
      <c r="F107" s="153">
        <v>49643</v>
      </c>
      <c r="G107" s="153"/>
      <c r="H107" s="153"/>
      <c r="I107" s="153">
        <v>860461</v>
      </c>
      <c r="J107" s="153"/>
      <c r="K107" s="78"/>
    </row>
    <row r="108" spans="1:11" s="1" customFormat="1" x14ac:dyDescent="0.2">
      <c r="A108" s="24">
        <v>94</v>
      </c>
      <c r="B108" s="80" t="s">
        <v>163</v>
      </c>
      <c r="C108" s="53" t="s">
        <v>32</v>
      </c>
      <c r="D108" s="57">
        <f t="shared" si="5"/>
        <v>11402529</v>
      </c>
      <c r="E108" s="146">
        <v>11402529</v>
      </c>
      <c r="F108" s="153"/>
      <c r="G108" s="153"/>
      <c r="H108" s="153"/>
      <c r="I108" s="153"/>
      <c r="J108" s="153"/>
      <c r="K108" s="78"/>
    </row>
    <row r="109" spans="1:11" s="1" customFormat="1" x14ac:dyDescent="0.2">
      <c r="A109" s="24">
        <v>95</v>
      </c>
      <c r="B109" s="80" t="s">
        <v>164</v>
      </c>
      <c r="C109" s="53" t="s">
        <v>55</v>
      </c>
      <c r="D109" s="57">
        <f t="shared" si="5"/>
        <v>16066259</v>
      </c>
      <c r="E109" s="144">
        <v>16066259</v>
      </c>
      <c r="F109" s="153"/>
      <c r="G109" s="153"/>
      <c r="H109" s="153"/>
      <c r="I109" s="153"/>
      <c r="J109" s="153"/>
      <c r="K109" s="78"/>
    </row>
    <row r="110" spans="1:11" s="1" customFormat="1" x14ac:dyDescent="0.2">
      <c r="A110" s="24">
        <v>96</v>
      </c>
      <c r="B110" s="56" t="s">
        <v>165</v>
      </c>
      <c r="C110" s="53" t="s">
        <v>34</v>
      </c>
      <c r="D110" s="57">
        <f t="shared" si="5"/>
        <v>28510965</v>
      </c>
      <c r="E110" s="144">
        <v>28510965</v>
      </c>
      <c r="F110" s="153"/>
      <c r="G110" s="153"/>
      <c r="H110" s="153"/>
      <c r="I110" s="153"/>
      <c r="J110" s="153"/>
      <c r="K110" s="78"/>
    </row>
    <row r="111" spans="1:11" s="1" customFormat="1" x14ac:dyDescent="0.2">
      <c r="A111" s="24">
        <v>97</v>
      </c>
      <c r="B111" s="56" t="s">
        <v>166</v>
      </c>
      <c r="C111" s="53" t="s">
        <v>229</v>
      </c>
      <c r="D111" s="57">
        <f t="shared" si="5"/>
        <v>12511036</v>
      </c>
      <c r="E111" s="145">
        <v>12511036</v>
      </c>
      <c r="F111" s="153"/>
      <c r="G111" s="153"/>
      <c r="H111" s="153"/>
      <c r="I111" s="153"/>
      <c r="J111" s="153"/>
      <c r="K111" s="78"/>
    </row>
    <row r="112" spans="1:11" s="1" customFormat="1" ht="13.5" customHeight="1" x14ac:dyDescent="0.2">
      <c r="A112" s="24">
        <v>98</v>
      </c>
      <c r="B112" s="56" t="s">
        <v>167</v>
      </c>
      <c r="C112" s="53" t="s">
        <v>168</v>
      </c>
      <c r="D112" s="57">
        <f t="shared" si="5"/>
        <v>0</v>
      </c>
      <c r="E112" s="146"/>
      <c r="F112" s="153"/>
      <c r="G112" s="153"/>
      <c r="H112" s="153"/>
      <c r="I112" s="153"/>
      <c r="J112" s="153"/>
      <c r="K112" s="78"/>
    </row>
    <row r="113" spans="1:11" s="1" customFormat="1" x14ac:dyDescent="0.2">
      <c r="A113" s="24">
        <v>99</v>
      </c>
      <c r="B113" s="56" t="s">
        <v>169</v>
      </c>
      <c r="C113" s="53" t="s">
        <v>170</v>
      </c>
      <c r="D113" s="57">
        <f t="shared" si="5"/>
        <v>91626599</v>
      </c>
      <c r="E113" s="146">
        <v>91626599</v>
      </c>
      <c r="F113" s="153"/>
      <c r="G113" s="153">
        <v>91626599</v>
      </c>
      <c r="H113" s="153"/>
      <c r="I113" s="153"/>
      <c r="J113" s="153"/>
      <c r="K113" s="78"/>
    </row>
    <row r="114" spans="1:11" s="1" customFormat="1" x14ac:dyDescent="0.2">
      <c r="A114" s="24">
        <v>100</v>
      </c>
      <c r="B114" s="80" t="s">
        <v>171</v>
      </c>
      <c r="C114" s="53" t="s">
        <v>172</v>
      </c>
      <c r="D114" s="57">
        <f t="shared" si="5"/>
        <v>224810</v>
      </c>
      <c r="E114" s="144">
        <v>224810</v>
      </c>
      <c r="F114" s="153"/>
      <c r="G114" s="153"/>
      <c r="H114" s="153"/>
      <c r="I114" s="153"/>
      <c r="J114" s="153"/>
      <c r="K114" s="78"/>
    </row>
    <row r="115" spans="1:11" s="1" customFormat="1" ht="12.75" customHeight="1" x14ac:dyDescent="0.2">
      <c r="A115" s="24">
        <v>101</v>
      </c>
      <c r="B115" s="80" t="s">
        <v>173</v>
      </c>
      <c r="C115" s="53" t="s">
        <v>174</v>
      </c>
      <c r="D115" s="57">
        <f t="shared" si="5"/>
        <v>161698</v>
      </c>
      <c r="E115" s="145">
        <v>161698</v>
      </c>
      <c r="F115" s="153"/>
      <c r="G115" s="153"/>
      <c r="H115" s="153"/>
      <c r="I115" s="153"/>
      <c r="J115" s="153"/>
      <c r="K115" s="78"/>
    </row>
    <row r="116" spans="1:11" s="1" customFormat="1" ht="24" x14ac:dyDescent="0.2">
      <c r="A116" s="24">
        <v>102</v>
      </c>
      <c r="B116" s="80" t="s">
        <v>175</v>
      </c>
      <c r="C116" s="53" t="s">
        <v>176</v>
      </c>
      <c r="D116" s="57">
        <f t="shared" si="5"/>
        <v>305656</v>
      </c>
      <c r="E116" s="146">
        <v>305656</v>
      </c>
      <c r="F116" s="153"/>
      <c r="G116" s="153"/>
      <c r="H116" s="153"/>
      <c r="I116" s="153"/>
      <c r="J116" s="153"/>
      <c r="K116" s="78"/>
    </row>
    <row r="117" spans="1:11" s="1" customFormat="1" x14ac:dyDescent="0.2">
      <c r="A117" s="24">
        <v>103</v>
      </c>
      <c r="B117" s="80" t="s">
        <v>177</v>
      </c>
      <c r="C117" s="53" t="s">
        <v>178</v>
      </c>
      <c r="D117" s="57">
        <f t="shared" si="5"/>
        <v>0</v>
      </c>
      <c r="E117" s="66"/>
      <c r="F117" s="153"/>
      <c r="G117" s="153"/>
      <c r="H117" s="153"/>
      <c r="I117" s="153"/>
      <c r="J117" s="153"/>
      <c r="K117" s="78"/>
    </row>
    <row r="118" spans="1:11" s="1" customFormat="1" x14ac:dyDescent="0.2">
      <c r="A118" s="24">
        <v>104</v>
      </c>
      <c r="B118" s="80" t="s">
        <v>179</v>
      </c>
      <c r="C118" s="53" t="s">
        <v>180</v>
      </c>
      <c r="D118" s="57">
        <f t="shared" si="5"/>
        <v>26498501</v>
      </c>
      <c r="E118" s="144">
        <v>26498501</v>
      </c>
      <c r="F118" s="153"/>
      <c r="G118" s="153"/>
      <c r="H118" s="153"/>
      <c r="I118" s="153"/>
      <c r="J118" s="154">
        <v>26498501</v>
      </c>
      <c r="K118" s="78"/>
    </row>
    <row r="119" spans="1:11" s="1" customFormat="1" x14ac:dyDescent="0.2">
      <c r="A119" s="24">
        <v>105</v>
      </c>
      <c r="B119" s="79" t="s">
        <v>181</v>
      </c>
      <c r="C119" s="64" t="s">
        <v>182</v>
      </c>
      <c r="D119" s="57">
        <f t="shared" si="5"/>
        <v>0</v>
      </c>
      <c r="E119" s="66"/>
      <c r="F119" s="153"/>
      <c r="G119" s="153"/>
      <c r="H119" s="153"/>
      <c r="I119" s="153"/>
      <c r="J119" s="153"/>
      <c r="K119" s="78"/>
    </row>
    <row r="120" spans="1:11" s="1" customFormat="1" x14ac:dyDescent="0.2">
      <c r="A120" s="24">
        <v>106</v>
      </c>
      <c r="B120" s="56" t="s">
        <v>183</v>
      </c>
      <c r="C120" s="53" t="s">
        <v>184</v>
      </c>
      <c r="D120" s="57">
        <f t="shared" si="5"/>
        <v>42969961</v>
      </c>
      <c r="E120" s="146">
        <v>42969961</v>
      </c>
      <c r="F120" s="153">
        <v>4371355</v>
      </c>
      <c r="G120" s="153">
        <v>38598606</v>
      </c>
      <c r="H120" s="153"/>
      <c r="I120" s="153"/>
      <c r="J120" s="153"/>
      <c r="K120" s="78"/>
    </row>
    <row r="121" spans="1:11" s="1" customFormat="1" ht="11.25" customHeight="1" x14ac:dyDescent="0.2">
      <c r="A121" s="24">
        <v>107</v>
      </c>
      <c r="B121" s="80" t="s">
        <v>185</v>
      </c>
      <c r="C121" s="53" t="s">
        <v>186</v>
      </c>
      <c r="D121" s="57">
        <f t="shared" si="5"/>
        <v>0</v>
      </c>
      <c r="E121" s="66"/>
      <c r="F121" s="153"/>
      <c r="G121" s="153"/>
      <c r="H121" s="153"/>
      <c r="I121" s="153"/>
      <c r="J121" s="153"/>
      <c r="K121" s="78"/>
    </row>
    <row r="122" spans="1:11" s="1" customFormat="1" x14ac:dyDescent="0.2">
      <c r="A122" s="24">
        <v>108</v>
      </c>
      <c r="B122" s="56" t="s">
        <v>187</v>
      </c>
      <c r="C122" s="53" t="s">
        <v>188</v>
      </c>
      <c r="D122" s="57">
        <f t="shared" si="5"/>
        <v>14669875</v>
      </c>
      <c r="E122" s="146">
        <v>14669875</v>
      </c>
      <c r="F122" s="153"/>
      <c r="G122" s="153">
        <v>14669875</v>
      </c>
      <c r="H122" s="153"/>
      <c r="I122" s="153"/>
      <c r="J122" s="153"/>
      <c r="K122" s="78"/>
    </row>
    <row r="123" spans="1:11" s="1" customFormat="1" x14ac:dyDescent="0.2">
      <c r="A123" s="24">
        <v>109</v>
      </c>
      <c r="B123" s="80" t="s">
        <v>189</v>
      </c>
      <c r="C123" s="53" t="s">
        <v>273</v>
      </c>
      <c r="D123" s="57">
        <f t="shared" si="5"/>
        <v>182968</v>
      </c>
      <c r="E123" s="144">
        <v>182968</v>
      </c>
      <c r="F123" s="153"/>
      <c r="G123" s="153"/>
      <c r="H123" s="153"/>
      <c r="I123" s="153"/>
      <c r="J123" s="153"/>
      <c r="K123" s="78"/>
    </row>
    <row r="124" spans="1:11" s="1" customFormat="1" ht="14.25" customHeight="1" x14ac:dyDescent="0.2">
      <c r="A124" s="24">
        <v>110</v>
      </c>
      <c r="B124" s="56" t="s">
        <v>190</v>
      </c>
      <c r="C124" s="53" t="s">
        <v>260</v>
      </c>
      <c r="D124" s="57">
        <f t="shared" ref="D124:D149" si="6">E124+K124</f>
        <v>127652</v>
      </c>
      <c r="E124" s="144">
        <v>127652</v>
      </c>
      <c r="F124" s="153"/>
      <c r="G124" s="153"/>
      <c r="H124" s="153"/>
      <c r="I124" s="153"/>
      <c r="J124" s="153"/>
      <c r="K124" s="78"/>
    </row>
    <row r="125" spans="1:11" s="1" customFormat="1" x14ac:dyDescent="0.2">
      <c r="A125" s="24">
        <v>111</v>
      </c>
      <c r="B125" s="56" t="s">
        <v>191</v>
      </c>
      <c r="C125" s="10" t="s">
        <v>385</v>
      </c>
      <c r="D125" s="57">
        <f t="shared" si="6"/>
        <v>0</v>
      </c>
      <c r="E125" s="66"/>
      <c r="F125" s="153"/>
      <c r="G125" s="153"/>
      <c r="H125" s="153"/>
      <c r="I125" s="153"/>
      <c r="J125" s="153"/>
      <c r="K125" s="78"/>
    </row>
    <row r="126" spans="1:11" s="1" customFormat="1" x14ac:dyDescent="0.2">
      <c r="A126" s="24">
        <v>112</v>
      </c>
      <c r="B126" s="56" t="s">
        <v>192</v>
      </c>
      <c r="C126" s="53" t="s">
        <v>193</v>
      </c>
      <c r="D126" s="57">
        <f t="shared" si="6"/>
        <v>0</v>
      </c>
      <c r="E126" s="66"/>
      <c r="F126" s="153"/>
      <c r="G126" s="153"/>
      <c r="H126" s="153"/>
      <c r="I126" s="153"/>
      <c r="J126" s="153"/>
      <c r="K126" s="78"/>
    </row>
    <row r="127" spans="1:11" s="1" customFormat="1" ht="13.5" customHeight="1" x14ac:dyDescent="0.2">
      <c r="A127" s="24">
        <v>113</v>
      </c>
      <c r="B127" s="56" t="s">
        <v>194</v>
      </c>
      <c r="C127" s="10" t="s">
        <v>394</v>
      </c>
      <c r="D127" s="57">
        <f t="shared" si="6"/>
        <v>37396158</v>
      </c>
      <c r="E127" s="147">
        <v>37396158</v>
      </c>
      <c r="F127" s="153"/>
      <c r="G127" s="153">
        <v>37396158</v>
      </c>
      <c r="H127" s="153"/>
      <c r="I127" s="153"/>
      <c r="J127" s="153"/>
      <c r="K127" s="78"/>
    </row>
    <row r="128" spans="1:11" s="1" customFormat="1" x14ac:dyDescent="0.2">
      <c r="A128" s="24">
        <v>114</v>
      </c>
      <c r="B128" s="80" t="s">
        <v>195</v>
      </c>
      <c r="C128" s="53" t="s">
        <v>196</v>
      </c>
      <c r="D128" s="57">
        <f t="shared" si="6"/>
        <v>0</v>
      </c>
      <c r="E128" s="66"/>
      <c r="F128" s="153"/>
      <c r="G128" s="153"/>
      <c r="H128" s="153"/>
      <c r="I128" s="153"/>
      <c r="J128" s="153"/>
      <c r="K128" s="78"/>
    </row>
    <row r="129" spans="1:11" s="1" customFormat="1" ht="24" x14ac:dyDescent="0.2">
      <c r="A129" s="24">
        <v>115</v>
      </c>
      <c r="B129" s="80" t="s">
        <v>197</v>
      </c>
      <c r="C129" s="53" t="s">
        <v>352</v>
      </c>
      <c r="D129" s="57">
        <f t="shared" si="6"/>
        <v>183819</v>
      </c>
      <c r="E129" s="144">
        <v>183819</v>
      </c>
      <c r="F129" s="153"/>
      <c r="G129" s="153"/>
      <c r="H129" s="153"/>
      <c r="I129" s="153"/>
      <c r="J129" s="153"/>
      <c r="K129" s="78"/>
    </row>
    <row r="130" spans="1:11" s="1" customFormat="1" x14ac:dyDescent="0.2">
      <c r="A130" s="24">
        <v>116</v>
      </c>
      <c r="B130" s="80" t="s">
        <v>198</v>
      </c>
      <c r="C130" s="53" t="s">
        <v>235</v>
      </c>
      <c r="D130" s="57">
        <f t="shared" si="6"/>
        <v>49302731</v>
      </c>
      <c r="E130" s="144">
        <v>49302731</v>
      </c>
      <c r="F130" s="153"/>
      <c r="G130" s="153"/>
      <c r="H130" s="153"/>
      <c r="I130" s="153"/>
      <c r="J130" s="153">
        <v>8456969</v>
      </c>
      <c r="K130" s="78"/>
    </row>
    <row r="131" spans="1:11" ht="10.5" customHeight="1" x14ac:dyDescent="0.2">
      <c r="A131" s="24">
        <v>117</v>
      </c>
      <c r="B131" s="80" t="s">
        <v>199</v>
      </c>
      <c r="C131" s="53" t="s">
        <v>200</v>
      </c>
      <c r="D131" s="57">
        <f t="shared" si="6"/>
        <v>3483026578</v>
      </c>
      <c r="E131" s="144">
        <v>3453407486</v>
      </c>
      <c r="F131" s="153">
        <v>3453407486</v>
      </c>
      <c r="G131" s="153"/>
      <c r="H131" s="153"/>
      <c r="I131" s="153"/>
      <c r="J131" s="153"/>
      <c r="K131" s="78">
        <v>29619092</v>
      </c>
    </row>
    <row r="132" spans="1:11" s="1" customFormat="1" x14ac:dyDescent="0.2">
      <c r="A132" s="24">
        <v>118</v>
      </c>
      <c r="B132" s="80" t="s">
        <v>201</v>
      </c>
      <c r="C132" s="53" t="s">
        <v>42</v>
      </c>
      <c r="D132" s="57">
        <f t="shared" si="6"/>
        <v>5056310</v>
      </c>
      <c r="E132" s="144">
        <v>5056310</v>
      </c>
      <c r="F132" s="153"/>
      <c r="G132" s="153"/>
      <c r="H132" s="153"/>
      <c r="I132" s="153"/>
      <c r="J132" s="153"/>
      <c r="K132" s="78"/>
    </row>
    <row r="133" spans="1:11" s="1" customFormat="1" x14ac:dyDescent="0.2">
      <c r="A133" s="24">
        <v>119</v>
      </c>
      <c r="B133" s="56" t="s">
        <v>202</v>
      </c>
      <c r="C133" s="53" t="s">
        <v>48</v>
      </c>
      <c r="D133" s="57">
        <f t="shared" si="6"/>
        <v>80913908</v>
      </c>
      <c r="E133" s="144">
        <v>80913908</v>
      </c>
      <c r="F133" s="153">
        <v>21847086</v>
      </c>
      <c r="G133" s="153"/>
      <c r="H133" s="153"/>
      <c r="I133" s="153"/>
      <c r="J133" s="153"/>
      <c r="K133" s="78"/>
    </row>
    <row r="134" spans="1:11" s="1" customFormat="1" x14ac:dyDescent="0.2">
      <c r="A134" s="24">
        <v>120</v>
      </c>
      <c r="B134" s="56" t="s">
        <v>203</v>
      </c>
      <c r="C134" s="53" t="s">
        <v>237</v>
      </c>
      <c r="D134" s="57">
        <f t="shared" si="6"/>
        <v>42991452</v>
      </c>
      <c r="E134" s="144">
        <v>42991452</v>
      </c>
      <c r="F134" s="153"/>
      <c r="G134" s="153"/>
      <c r="H134" s="153"/>
      <c r="I134" s="153"/>
      <c r="J134" s="153"/>
      <c r="K134" s="78"/>
    </row>
    <row r="135" spans="1:11" s="1" customFormat="1" x14ac:dyDescent="0.2">
      <c r="A135" s="24">
        <v>121</v>
      </c>
      <c r="B135" s="56" t="s">
        <v>204</v>
      </c>
      <c r="C135" s="53" t="s">
        <v>50</v>
      </c>
      <c r="D135" s="57">
        <f t="shared" si="6"/>
        <v>28157781</v>
      </c>
      <c r="E135" s="146">
        <v>28157781</v>
      </c>
      <c r="F135" s="153"/>
      <c r="G135" s="153"/>
      <c r="H135" s="153"/>
      <c r="I135" s="153"/>
      <c r="J135" s="153"/>
      <c r="K135" s="78"/>
    </row>
    <row r="136" spans="1:11" s="1" customFormat="1" x14ac:dyDescent="0.2">
      <c r="A136" s="24">
        <v>122</v>
      </c>
      <c r="B136" s="80" t="s">
        <v>205</v>
      </c>
      <c r="C136" s="53" t="s">
        <v>49</v>
      </c>
      <c r="D136" s="57">
        <f t="shared" si="6"/>
        <v>96261989</v>
      </c>
      <c r="E136" s="146">
        <v>96261989</v>
      </c>
      <c r="F136" s="153"/>
      <c r="G136" s="153">
        <v>79000886</v>
      </c>
      <c r="H136" s="153"/>
      <c r="I136" s="153"/>
      <c r="J136" s="153"/>
      <c r="K136" s="78"/>
    </row>
    <row r="137" spans="1:11" s="1" customFormat="1" x14ac:dyDescent="0.2">
      <c r="A137" s="24">
        <v>123</v>
      </c>
      <c r="B137" s="80" t="s">
        <v>206</v>
      </c>
      <c r="C137" s="53" t="s">
        <v>207</v>
      </c>
      <c r="D137" s="57">
        <f t="shared" si="6"/>
        <v>0</v>
      </c>
      <c r="E137" s="144"/>
      <c r="F137" s="153"/>
      <c r="G137" s="153"/>
      <c r="H137" s="153"/>
      <c r="I137" s="153"/>
      <c r="J137" s="153"/>
      <c r="K137" s="78"/>
    </row>
    <row r="138" spans="1:11" s="1" customFormat="1" x14ac:dyDescent="0.2">
      <c r="A138" s="24">
        <v>124</v>
      </c>
      <c r="B138" s="80" t="s">
        <v>208</v>
      </c>
      <c r="C138" s="53" t="s">
        <v>43</v>
      </c>
      <c r="D138" s="57">
        <f t="shared" si="6"/>
        <v>7017356</v>
      </c>
      <c r="E138" s="144">
        <v>7017356</v>
      </c>
      <c r="F138" s="153"/>
      <c r="G138" s="153"/>
      <c r="H138" s="153"/>
      <c r="I138" s="153"/>
      <c r="J138" s="153"/>
      <c r="K138" s="78"/>
    </row>
    <row r="139" spans="1:11" s="1" customFormat="1" x14ac:dyDescent="0.2">
      <c r="A139" s="24">
        <v>125</v>
      </c>
      <c r="B139" s="56" t="s">
        <v>209</v>
      </c>
      <c r="C139" s="53" t="s">
        <v>236</v>
      </c>
      <c r="D139" s="57">
        <f t="shared" si="6"/>
        <v>43032250</v>
      </c>
      <c r="E139" s="144">
        <v>43032250</v>
      </c>
      <c r="F139" s="153"/>
      <c r="G139" s="153"/>
      <c r="H139" s="153"/>
      <c r="I139" s="153"/>
      <c r="J139" s="153"/>
      <c r="K139" s="78"/>
    </row>
    <row r="140" spans="1:11" s="1" customFormat="1" x14ac:dyDescent="0.2">
      <c r="A140" s="24">
        <v>126</v>
      </c>
      <c r="B140" s="56" t="s">
        <v>210</v>
      </c>
      <c r="C140" s="53" t="s">
        <v>211</v>
      </c>
      <c r="D140" s="57">
        <f t="shared" si="6"/>
        <v>56602638</v>
      </c>
      <c r="E140" s="144">
        <v>56602638</v>
      </c>
      <c r="F140" s="153"/>
      <c r="G140" s="153"/>
      <c r="H140" s="153"/>
      <c r="I140" s="153"/>
      <c r="J140" s="153"/>
      <c r="K140" s="78"/>
    </row>
    <row r="141" spans="1:11" x14ac:dyDescent="0.2">
      <c r="A141" s="24">
        <v>127</v>
      </c>
      <c r="B141" s="80" t="s">
        <v>212</v>
      </c>
      <c r="C141" s="53" t="s">
        <v>213</v>
      </c>
      <c r="D141" s="57">
        <f t="shared" si="6"/>
        <v>141114392</v>
      </c>
      <c r="E141" s="144">
        <v>141114392</v>
      </c>
      <c r="F141" s="153"/>
      <c r="G141" s="153"/>
      <c r="H141" s="153">
        <v>141114392</v>
      </c>
      <c r="I141" s="153"/>
      <c r="J141" s="153"/>
      <c r="K141" s="78"/>
    </row>
    <row r="142" spans="1:11" x14ac:dyDescent="0.2">
      <c r="A142" s="24">
        <v>128</v>
      </c>
      <c r="B142" s="56" t="s">
        <v>214</v>
      </c>
      <c r="C142" s="53" t="s">
        <v>215</v>
      </c>
      <c r="D142" s="57">
        <f t="shared" si="6"/>
        <v>0</v>
      </c>
      <c r="E142" s="66"/>
      <c r="F142" s="153"/>
      <c r="G142" s="153"/>
      <c r="H142" s="153"/>
      <c r="I142" s="153"/>
      <c r="J142" s="153"/>
      <c r="K142" s="78"/>
    </row>
    <row r="143" spans="1:11" ht="12.75" x14ac:dyDescent="0.2">
      <c r="A143" s="24">
        <v>129</v>
      </c>
      <c r="B143" s="35" t="s">
        <v>216</v>
      </c>
      <c r="C143" s="67" t="s">
        <v>217</v>
      </c>
      <c r="D143" s="57">
        <f t="shared" si="6"/>
        <v>99803320</v>
      </c>
      <c r="E143" s="144">
        <v>85712840</v>
      </c>
      <c r="F143" s="153">
        <v>85712840</v>
      </c>
      <c r="G143" s="153"/>
      <c r="H143" s="153"/>
      <c r="I143" s="153"/>
      <c r="J143" s="153"/>
      <c r="K143" s="78">
        <v>14090480</v>
      </c>
    </row>
    <row r="144" spans="1:11" ht="12.75" x14ac:dyDescent="0.2">
      <c r="A144" s="24">
        <v>130</v>
      </c>
      <c r="B144" s="35" t="s">
        <v>261</v>
      </c>
      <c r="C144" s="36" t="s">
        <v>262</v>
      </c>
      <c r="D144" s="57">
        <f t="shared" si="6"/>
        <v>0</v>
      </c>
      <c r="E144" s="61"/>
      <c r="F144" s="152"/>
      <c r="G144" s="152"/>
      <c r="H144" s="152"/>
      <c r="I144" s="152"/>
      <c r="J144" s="152"/>
      <c r="K144" s="61"/>
    </row>
    <row r="145" spans="1:67" ht="12.75" x14ac:dyDescent="0.2">
      <c r="A145" s="24">
        <v>131</v>
      </c>
      <c r="B145" s="35" t="s">
        <v>263</v>
      </c>
      <c r="C145" s="38" t="s">
        <v>264</v>
      </c>
      <c r="D145" s="57">
        <f t="shared" si="6"/>
        <v>0</v>
      </c>
      <c r="E145" s="61"/>
      <c r="F145" s="152"/>
      <c r="G145" s="152"/>
      <c r="H145" s="152"/>
      <c r="I145" s="152"/>
      <c r="J145" s="152"/>
      <c r="K145" s="61"/>
    </row>
    <row r="146" spans="1:67" ht="12.75" x14ac:dyDescent="0.2">
      <c r="A146" s="24">
        <v>132</v>
      </c>
      <c r="B146" s="35" t="s">
        <v>265</v>
      </c>
      <c r="C146" s="36" t="s">
        <v>266</v>
      </c>
      <c r="D146" s="57">
        <f t="shared" si="6"/>
        <v>0</v>
      </c>
      <c r="E146" s="61"/>
      <c r="F146" s="152"/>
      <c r="G146" s="152"/>
      <c r="H146" s="152"/>
      <c r="I146" s="152"/>
      <c r="J146" s="152"/>
      <c r="K146" s="61"/>
    </row>
    <row r="147" spans="1:67" x14ac:dyDescent="0.2">
      <c r="A147" s="24">
        <v>133</v>
      </c>
      <c r="B147" s="79" t="s">
        <v>271</v>
      </c>
      <c r="C147" s="68" t="s">
        <v>272</v>
      </c>
      <c r="D147" s="57">
        <f t="shared" si="6"/>
        <v>0</v>
      </c>
      <c r="E147" s="61"/>
      <c r="F147" s="152"/>
      <c r="G147" s="152"/>
      <c r="H147" s="152"/>
      <c r="I147" s="152"/>
      <c r="J147" s="152"/>
      <c r="K147" s="61"/>
    </row>
    <row r="148" spans="1:67" s="4" customFormat="1" x14ac:dyDescent="0.2">
      <c r="A148" s="24">
        <v>134</v>
      </c>
      <c r="B148" s="91" t="s">
        <v>362</v>
      </c>
      <c r="C148" s="41" t="s">
        <v>361</v>
      </c>
      <c r="D148" s="57">
        <f t="shared" si="6"/>
        <v>0</v>
      </c>
      <c r="E148" s="84"/>
      <c r="F148" s="155"/>
      <c r="G148" s="155"/>
      <c r="H148" s="152"/>
      <c r="I148" s="155"/>
      <c r="J148" s="155"/>
      <c r="K148" s="84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</row>
    <row r="149" spans="1:67" s="4" customFormat="1" x14ac:dyDescent="0.2">
      <c r="A149" s="24">
        <v>135</v>
      </c>
      <c r="B149" s="88" t="s">
        <v>389</v>
      </c>
      <c r="C149" s="143" t="s">
        <v>386</v>
      </c>
      <c r="D149" s="57">
        <f t="shared" si="6"/>
        <v>26042658</v>
      </c>
      <c r="E149" s="57">
        <v>26042658</v>
      </c>
      <c r="F149" s="155"/>
      <c r="G149" s="155"/>
      <c r="H149" s="152">
        <v>26042658</v>
      </c>
      <c r="I149" s="155"/>
      <c r="J149" s="155"/>
      <c r="K149" s="84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</row>
    <row r="150" spans="1:67" s="1" customFormat="1" x14ac:dyDescent="0.2">
      <c r="A150" s="24">
        <v>136</v>
      </c>
      <c r="B150" s="164">
        <v>20058</v>
      </c>
      <c r="C150" s="53" t="s">
        <v>406</v>
      </c>
      <c r="D150" s="57">
        <f>E150+K150</f>
        <v>184103</v>
      </c>
      <c r="E150" s="144">
        <v>184103</v>
      </c>
      <c r="F150" s="153"/>
      <c r="G150" s="153"/>
      <c r="H150" s="153"/>
      <c r="I150" s="153"/>
      <c r="J150" s="153"/>
      <c r="K150" s="165"/>
    </row>
    <row r="151" spans="1:67" s="4" customFormat="1" x14ac:dyDescent="0.2">
      <c r="A151" s="6"/>
      <c r="B151" s="6"/>
      <c r="C151" s="7"/>
      <c r="D151" s="8"/>
      <c r="E151" s="8"/>
      <c r="F151" s="148"/>
      <c r="G151" s="148"/>
      <c r="H151" s="156"/>
      <c r="I151" s="148"/>
      <c r="J151" s="14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</row>
    <row r="152" spans="1:67" s="4" customFormat="1" x14ac:dyDescent="0.2">
      <c r="A152" s="6"/>
      <c r="B152" s="6"/>
      <c r="C152" s="7"/>
      <c r="D152" s="8"/>
      <c r="E152" s="8"/>
      <c r="F152" s="148"/>
      <c r="G152" s="148"/>
      <c r="H152" s="156"/>
      <c r="I152" s="148"/>
      <c r="J152" s="14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</row>
    <row r="153" spans="1:67" x14ac:dyDescent="0.2">
      <c r="D153" s="4"/>
      <c r="E153" s="4"/>
      <c r="F153" s="4"/>
      <c r="G153" s="4"/>
      <c r="H153" s="4"/>
      <c r="I153" s="4"/>
      <c r="J153" s="4"/>
      <c r="K153" s="4"/>
    </row>
  </sheetData>
  <mergeCells count="12">
    <mergeCell ref="A8:C8"/>
    <mergeCell ref="A11:C11"/>
    <mergeCell ref="A90:A93"/>
    <mergeCell ref="B90:B93"/>
    <mergeCell ref="A3:L3"/>
    <mergeCell ref="A6:A7"/>
    <mergeCell ref="B6:B7"/>
    <mergeCell ref="C6:C7"/>
    <mergeCell ref="D6:D7"/>
    <mergeCell ref="E6:E7"/>
    <mergeCell ref="F6:J6"/>
    <mergeCell ref="K6:K7"/>
  </mergeCells>
  <pageMargins left="0" right="0" top="0" bottom="0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T155"/>
  <sheetViews>
    <sheetView zoomScale="98" zoomScaleNormal="98" workbookViewId="0">
      <pane xSplit="3" ySplit="8" topLeftCell="D45" activePane="bottomRight" state="frozen"/>
      <selection pane="topRight" activeCell="D1" sqref="D1"/>
      <selection pane="bottomLeft" activeCell="A9" sqref="A9"/>
      <selection pane="bottomRight" activeCell="C68" sqref="C6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4" style="49" customWidth="1"/>
    <col min="5" max="5" width="16.140625" style="49" customWidth="1"/>
    <col min="6" max="8" width="13.140625" style="49" customWidth="1"/>
    <col min="9" max="16384" width="9.140625" style="8"/>
  </cols>
  <sheetData>
    <row r="2" spans="1:8" ht="33" customHeight="1" x14ac:dyDescent="0.2">
      <c r="A2" s="211" t="s">
        <v>368</v>
      </c>
      <c r="B2" s="211"/>
      <c r="C2" s="211"/>
      <c r="D2" s="211"/>
      <c r="E2" s="211"/>
      <c r="F2" s="211"/>
      <c r="G2" s="211"/>
      <c r="H2" s="211"/>
    </row>
    <row r="3" spans="1:8" x14ac:dyDescent="0.2">
      <c r="C3" s="9"/>
      <c r="H3" s="49" t="s">
        <v>291</v>
      </c>
    </row>
    <row r="4" spans="1:8" s="2" customFormat="1" ht="15.75" customHeight="1" x14ac:dyDescent="0.2">
      <c r="A4" s="201" t="s">
        <v>46</v>
      </c>
      <c r="B4" s="201" t="s">
        <v>58</v>
      </c>
      <c r="C4" s="202" t="s">
        <v>47</v>
      </c>
      <c r="D4" s="215" t="s">
        <v>321</v>
      </c>
      <c r="E4" s="215"/>
      <c r="F4" s="215"/>
      <c r="G4" s="215"/>
      <c r="H4" s="215"/>
    </row>
    <row r="5" spans="1:8" ht="15" customHeight="1" x14ac:dyDescent="0.2">
      <c r="A5" s="201"/>
      <c r="B5" s="201"/>
      <c r="C5" s="202"/>
      <c r="D5" s="212" t="s">
        <v>239</v>
      </c>
      <c r="E5" s="212" t="s">
        <v>345</v>
      </c>
      <c r="F5" s="212" t="s">
        <v>322</v>
      </c>
      <c r="G5" s="212" t="s">
        <v>323</v>
      </c>
      <c r="H5" s="212" t="s">
        <v>35</v>
      </c>
    </row>
    <row r="6" spans="1:8" ht="14.25" customHeight="1" x14ac:dyDescent="0.2">
      <c r="A6" s="201"/>
      <c r="B6" s="201"/>
      <c r="C6" s="202"/>
      <c r="D6" s="213"/>
      <c r="E6" s="213"/>
      <c r="F6" s="213"/>
      <c r="G6" s="213"/>
      <c r="H6" s="213"/>
    </row>
    <row r="7" spans="1:8" ht="30.75" customHeight="1" x14ac:dyDescent="0.2">
      <c r="A7" s="201"/>
      <c r="B7" s="201"/>
      <c r="C7" s="202"/>
      <c r="D7" s="214"/>
      <c r="E7" s="214"/>
      <c r="F7" s="214"/>
      <c r="G7" s="214"/>
      <c r="H7" s="214"/>
    </row>
    <row r="8" spans="1:8" s="2" customFormat="1" x14ac:dyDescent="0.2">
      <c r="A8" s="172" t="s">
        <v>234</v>
      </c>
      <c r="B8" s="172"/>
      <c r="C8" s="172"/>
      <c r="D8" s="93">
        <f>D9+D10+D11</f>
        <v>31692633348</v>
      </c>
      <c r="E8" s="93">
        <f t="shared" ref="E8:H8" si="0">E9+E10+E11</f>
        <v>23079977492</v>
      </c>
      <c r="F8" s="93">
        <f t="shared" si="0"/>
        <v>3409635417</v>
      </c>
      <c r="G8" s="93">
        <f t="shared" si="0"/>
        <v>570371227</v>
      </c>
      <c r="H8" s="93">
        <f t="shared" si="0"/>
        <v>4632649212</v>
      </c>
    </row>
    <row r="9" spans="1:8" s="3" customFormat="1" ht="11.25" customHeight="1" x14ac:dyDescent="0.2">
      <c r="A9" s="5"/>
      <c r="B9" s="5"/>
      <c r="C9" s="260" t="s">
        <v>56</v>
      </c>
      <c r="D9" s="86">
        <v>4845621818</v>
      </c>
      <c r="E9" s="86">
        <v>4755725233</v>
      </c>
      <c r="F9" s="86">
        <v>88240000</v>
      </c>
      <c r="G9" s="86">
        <v>0</v>
      </c>
      <c r="H9" s="86">
        <v>1656585</v>
      </c>
    </row>
    <row r="10" spans="1:8" s="3" customFormat="1" ht="11.25" customHeight="1" x14ac:dyDescent="0.2">
      <c r="A10" s="5"/>
      <c r="B10" s="5"/>
      <c r="C10" s="260" t="s">
        <v>299</v>
      </c>
      <c r="D10" s="86">
        <f>E10+F10+G10+H10</f>
        <v>0</v>
      </c>
      <c r="E10" s="86"/>
      <c r="F10" s="86"/>
      <c r="G10" s="86"/>
      <c r="H10" s="86"/>
    </row>
    <row r="11" spans="1:8" s="2" customFormat="1" x14ac:dyDescent="0.2">
      <c r="A11" s="172" t="s">
        <v>233</v>
      </c>
      <c r="B11" s="172"/>
      <c r="C11" s="172"/>
      <c r="D11" s="93">
        <f>SUM(D12:D148)-D93</f>
        <v>26847011530</v>
      </c>
      <c r="E11" s="93">
        <f>SUM(E12:E148)-E93</f>
        <v>18324252259</v>
      </c>
      <c r="F11" s="93">
        <f>SUM(F12:F148)-F93</f>
        <v>3321395417</v>
      </c>
      <c r="G11" s="93">
        <f>SUM(G12:G148)-G93</f>
        <v>570371227</v>
      </c>
      <c r="H11" s="93">
        <f>SUM(H12:H148)-H93</f>
        <v>4630992627</v>
      </c>
    </row>
    <row r="12" spans="1:8" s="1" customFormat="1" ht="12" customHeight="1" x14ac:dyDescent="0.2">
      <c r="A12" s="24">
        <v>1</v>
      </c>
      <c r="B12" s="11" t="s">
        <v>59</v>
      </c>
      <c r="C12" s="10" t="s">
        <v>44</v>
      </c>
      <c r="D12" s="86">
        <f t="shared" ref="D12:D71" si="1">E12+F12+G12+H12</f>
        <v>54912432</v>
      </c>
      <c r="E12" s="86">
        <v>54912432</v>
      </c>
      <c r="F12" s="86">
        <v>0</v>
      </c>
      <c r="G12" s="86">
        <v>0</v>
      </c>
      <c r="H12" s="86"/>
    </row>
    <row r="13" spans="1:8" s="1" customFormat="1" x14ac:dyDescent="0.2">
      <c r="A13" s="24">
        <v>2</v>
      </c>
      <c r="B13" s="13" t="s">
        <v>60</v>
      </c>
      <c r="C13" s="10" t="s">
        <v>218</v>
      </c>
      <c r="D13" s="86">
        <f t="shared" si="1"/>
        <v>42417353</v>
      </c>
      <c r="E13" s="86">
        <v>42346780</v>
      </c>
      <c r="F13" s="86">
        <v>70573</v>
      </c>
      <c r="G13" s="86">
        <v>0</v>
      </c>
      <c r="H13" s="86"/>
    </row>
    <row r="14" spans="1:8" s="21" customFormat="1" x14ac:dyDescent="0.2">
      <c r="A14" s="24">
        <v>3</v>
      </c>
      <c r="B14" s="26" t="s">
        <v>61</v>
      </c>
      <c r="C14" s="20" t="s">
        <v>5</v>
      </c>
      <c r="D14" s="89">
        <f t="shared" si="1"/>
        <v>253625979</v>
      </c>
      <c r="E14" s="89">
        <v>253625979</v>
      </c>
      <c r="F14" s="89">
        <v>0</v>
      </c>
      <c r="G14" s="89">
        <v>0</v>
      </c>
      <c r="H14" s="89"/>
    </row>
    <row r="15" spans="1:8" s="1" customFormat="1" ht="14.25" customHeight="1" x14ac:dyDescent="0.2">
      <c r="A15" s="24">
        <v>4</v>
      </c>
      <c r="B15" s="11" t="s">
        <v>62</v>
      </c>
      <c r="C15" s="10" t="s">
        <v>219</v>
      </c>
      <c r="D15" s="86">
        <f t="shared" si="1"/>
        <v>46818760</v>
      </c>
      <c r="E15" s="86">
        <v>46818760</v>
      </c>
      <c r="F15" s="86">
        <v>0</v>
      </c>
      <c r="G15" s="86">
        <v>0</v>
      </c>
      <c r="H15" s="86"/>
    </row>
    <row r="16" spans="1:8" s="1" customFormat="1" x14ac:dyDescent="0.2">
      <c r="A16" s="24">
        <v>5</v>
      </c>
      <c r="B16" s="11" t="s">
        <v>63</v>
      </c>
      <c r="C16" s="10" t="s">
        <v>8</v>
      </c>
      <c r="D16" s="86">
        <f>E16+F16+G16+H16</f>
        <v>56447581</v>
      </c>
      <c r="E16" s="86">
        <v>56447581</v>
      </c>
      <c r="F16" s="86">
        <v>0</v>
      </c>
      <c r="G16" s="86">
        <v>0</v>
      </c>
      <c r="H16" s="86"/>
    </row>
    <row r="17" spans="1:8" s="21" customFormat="1" x14ac:dyDescent="0.2">
      <c r="A17" s="24">
        <v>6</v>
      </c>
      <c r="B17" s="26" t="s">
        <v>64</v>
      </c>
      <c r="C17" s="20" t="s">
        <v>65</v>
      </c>
      <c r="D17" s="89">
        <f t="shared" si="1"/>
        <v>631275908</v>
      </c>
      <c r="E17" s="89">
        <v>569000762</v>
      </c>
      <c r="F17" s="89">
        <v>1055884</v>
      </c>
      <c r="G17" s="89">
        <v>0</v>
      </c>
      <c r="H17" s="89">
        <v>61219262</v>
      </c>
    </row>
    <row r="18" spans="1:8" s="1" customFormat="1" x14ac:dyDescent="0.2">
      <c r="A18" s="24">
        <v>7</v>
      </c>
      <c r="B18" s="11" t="s">
        <v>66</v>
      </c>
      <c r="C18" s="10" t="s">
        <v>220</v>
      </c>
      <c r="D18" s="86">
        <f t="shared" si="1"/>
        <v>200193585</v>
      </c>
      <c r="E18" s="86">
        <v>200193585</v>
      </c>
      <c r="F18" s="86">
        <v>0</v>
      </c>
      <c r="G18" s="86">
        <v>0</v>
      </c>
      <c r="H18" s="86"/>
    </row>
    <row r="19" spans="1:8" s="1" customFormat="1" x14ac:dyDescent="0.2">
      <c r="A19" s="24">
        <v>8</v>
      </c>
      <c r="B19" s="25" t="s">
        <v>67</v>
      </c>
      <c r="C19" s="10" t="s">
        <v>17</v>
      </c>
      <c r="D19" s="86">
        <f t="shared" si="1"/>
        <v>41033168</v>
      </c>
      <c r="E19" s="86">
        <v>40992045</v>
      </c>
      <c r="F19" s="86">
        <v>41123</v>
      </c>
      <c r="G19" s="86">
        <v>0</v>
      </c>
      <c r="H19" s="86"/>
    </row>
    <row r="20" spans="1:8" s="1" customFormat="1" x14ac:dyDescent="0.2">
      <c r="A20" s="24">
        <v>9</v>
      </c>
      <c r="B20" s="25" t="s">
        <v>68</v>
      </c>
      <c r="C20" s="10" t="s">
        <v>6</v>
      </c>
      <c r="D20" s="86">
        <f t="shared" si="1"/>
        <v>65073213</v>
      </c>
      <c r="E20" s="86">
        <v>65073213</v>
      </c>
      <c r="F20" s="86">
        <v>0</v>
      </c>
      <c r="G20" s="86">
        <v>0</v>
      </c>
      <c r="H20" s="86"/>
    </row>
    <row r="21" spans="1:8" s="1" customFormat="1" x14ac:dyDescent="0.2">
      <c r="A21" s="24">
        <v>10</v>
      </c>
      <c r="B21" s="25" t="s">
        <v>69</v>
      </c>
      <c r="C21" s="10" t="s">
        <v>18</v>
      </c>
      <c r="D21" s="86">
        <f t="shared" si="1"/>
        <v>51052190</v>
      </c>
      <c r="E21" s="86">
        <v>51052190</v>
      </c>
      <c r="F21" s="86">
        <v>0</v>
      </c>
      <c r="G21" s="86">
        <v>0</v>
      </c>
      <c r="H21" s="86"/>
    </row>
    <row r="22" spans="1:8" s="1" customFormat="1" x14ac:dyDescent="0.2">
      <c r="A22" s="24">
        <v>11</v>
      </c>
      <c r="B22" s="25" t="s">
        <v>70</v>
      </c>
      <c r="C22" s="10" t="s">
        <v>7</v>
      </c>
      <c r="D22" s="86">
        <f t="shared" si="1"/>
        <v>55413302</v>
      </c>
      <c r="E22" s="86">
        <v>55413302</v>
      </c>
      <c r="F22" s="86">
        <v>0</v>
      </c>
      <c r="G22" s="86">
        <v>0</v>
      </c>
      <c r="H22" s="86"/>
    </row>
    <row r="23" spans="1:8" s="1" customFormat="1" x14ac:dyDescent="0.2">
      <c r="A23" s="24">
        <v>12</v>
      </c>
      <c r="B23" s="25" t="s">
        <v>71</v>
      </c>
      <c r="C23" s="10" t="s">
        <v>19</v>
      </c>
      <c r="D23" s="86">
        <f t="shared" si="1"/>
        <v>127479359</v>
      </c>
      <c r="E23" s="86">
        <v>127479359</v>
      </c>
      <c r="F23" s="86">
        <v>0</v>
      </c>
      <c r="G23" s="86">
        <v>0</v>
      </c>
      <c r="H23" s="86"/>
    </row>
    <row r="24" spans="1:8" s="1" customFormat="1" x14ac:dyDescent="0.2">
      <c r="A24" s="24">
        <v>13</v>
      </c>
      <c r="B24" s="25" t="s">
        <v>240</v>
      </c>
      <c r="C24" s="10" t="s">
        <v>241</v>
      </c>
      <c r="D24" s="86">
        <f t="shared" si="1"/>
        <v>0</v>
      </c>
      <c r="E24" s="86"/>
      <c r="F24" s="86"/>
      <c r="G24" s="86"/>
      <c r="H24" s="86"/>
    </row>
    <row r="25" spans="1:8" s="1" customFormat="1" x14ac:dyDescent="0.2">
      <c r="A25" s="24">
        <v>14</v>
      </c>
      <c r="B25" s="25" t="s">
        <v>72</v>
      </c>
      <c r="C25" s="10" t="s">
        <v>22</v>
      </c>
      <c r="D25" s="86">
        <f t="shared" si="1"/>
        <v>59998642</v>
      </c>
      <c r="E25" s="86">
        <v>59998642</v>
      </c>
      <c r="F25" s="86">
        <v>0</v>
      </c>
      <c r="G25" s="86">
        <v>0</v>
      </c>
      <c r="H25" s="86"/>
    </row>
    <row r="26" spans="1:8" s="1" customFormat="1" x14ac:dyDescent="0.2">
      <c r="A26" s="24">
        <v>15</v>
      </c>
      <c r="B26" s="25" t="s">
        <v>73</v>
      </c>
      <c r="C26" s="10" t="s">
        <v>10</v>
      </c>
      <c r="D26" s="86">
        <f t="shared" si="1"/>
        <v>79577170</v>
      </c>
      <c r="E26" s="86">
        <v>79577170</v>
      </c>
      <c r="F26" s="86">
        <v>0</v>
      </c>
      <c r="G26" s="86">
        <v>0</v>
      </c>
      <c r="H26" s="86"/>
    </row>
    <row r="27" spans="1:8" s="1" customFormat="1" x14ac:dyDescent="0.2">
      <c r="A27" s="24">
        <v>16</v>
      </c>
      <c r="B27" s="25" t="s">
        <v>74</v>
      </c>
      <c r="C27" s="10" t="s">
        <v>221</v>
      </c>
      <c r="D27" s="86">
        <f t="shared" si="1"/>
        <v>134708352</v>
      </c>
      <c r="E27" s="86">
        <v>134708352</v>
      </c>
      <c r="F27" s="86">
        <v>0</v>
      </c>
      <c r="G27" s="86">
        <v>0</v>
      </c>
      <c r="H27" s="86"/>
    </row>
    <row r="28" spans="1:8" s="21" customFormat="1" x14ac:dyDescent="0.2">
      <c r="A28" s="24">
        <v>17</v>
      </c>
      <c r="B28" s="26" t="s">
        <v>75</v>
      </c>
      <c r="C28" s="20" t="s">
        <v>9</v>
      </c>
      <c r="D28" s="89">
        <f t="shared" si="1"/>
        <v>639384295</v>
      </c>
      <c r="E28" s="89">
        <v>591362900</v>
      </c>
      <c r="F28" s="89">
        <v>1847386</v>
      </c>
      <c r="G28" s="89">
        <v>0</v>
      </c>
      <c r="H28" s="89">
        <v>46174009</v>
      </c>
    </row>
    <row r="29" spans="1:8" s="1" customFormat="1" x14ac:dyDescent="0.2">
      <c r="A29" s="24">
        <v>18</v>
      </c>
      <c r="B29" s="11" t="s">
        <v>76</v>
      </c>
      <c r="C29" s="10" t="s">
        <v>11</v>
      </c>
      <c r="D29" s="86">
        <f t="shared" si="1"/>
        <v>31463794</v>
      </c>
      <c r="E29" s="86">
        <v>31463794</v>
      </c>
      <c r="F29" s="86">
        <v>0</v>
      </c>
      <c r="G29" s="86">
        <v>0</v>
      </c>
      <c r="H29" s="86"/>
    </row>
    <row r="30" spans="1:8" s="1" customFormat="1" x14ac:dyDescent="0.2">
      <c r="A30" s="24">
        <v>19</v>
      </c>
      <c r="B30" s="11" t="s">
        <v>77</v>
      </c>
      <c r="C30" s="10" t="s">
        <v>222</v>
      </c>
      <c r="D30" s="86">
        <f t="shared" si="1"/>
        <v>30299305</v>
      </c>
      <c r="E30" s="86">
        <v>30299305</v>
      </c>
      <c r="F30" s="86">
        <v>0</v>
      </c>
      <c r="G30" s="86">
        <v>0</v>
      </c>
      <c r="H30" s="86"/>
    </row>
    <row r="31" spans="1:8" x14ac:dyDescent="0.2">
      <c r="A31" s="24">
        <v>20</v>
      </c>
      <c r="B31" s="11" t="s">
        <v>78</v>
      </c>
      <c r="C31" s="10" t="s">
        <v>79</v>
      </c>
      <c r="D31" s="85">
        <f t="shared" si="1"/>
        <v>209722938</v>
      </c>
      <c r="E31" s="85">
        <v>209219921</v>
      </c>
      <c r="F31" s="85">
        <v>503017</v>
      </c>
      <c r="G31" s="85">
        <v>0</v>
      </c>
      <c r="H31" s="85"/>
    </row>
    <row r="32" spans="1:8" s="21" customFormat="1" x14ac:dyDescent="0.2">
      <c r="A32" s="24">
        <v>21</v>
      </c>
      <c r="B32" s="22" t="s">
        <v>80</v>
      </c>
      <c r="C32" s="20" t="s">
        <v>40</v>
      </c>
      <c r="D32" s="89">
        <f t="shared" si="1"/>
        <v>372330163</v>
      </c>
      <c r="E32" s="89">
        <v>323923737</v>
      </c>
      <c r="F32" s="89">
        <v>25850</v>
      </c>
      <c r="G32" s="89">
        <v>30019551</v>
      </c>
      <c r="H32" s="89">
        <v>18361025</v>
      </c>
    </row>
    <row r="33" spans="1:8" s="21" customFormat="1" x14ac:dyDescent="0.2">
      <c r="A33" s="24">
        <v>22</v>
      </c>
      <c r="B33" s="26" t="s">
        <v>81</v>
      </c>
      <c r="C33" s="20" t="s">
        <v>82</v>
      </c>
      <c r="D33" s="89">
        <f t="shared" si="1"/>
        <v>0</v>
      </c>
      <c r="E33" s="89"/>
      <c r="F33" s="89"/>
      <c r="G33" s="89"/>
      <c r="H33" s="89"/>
    </row>
    <row r="34" spans="1:8" s="1" customFormat="1" ht="12" customHeight="1" x14ac:dyDescent="0.2">
      <c r="A34" s="24">
        <v>23</v>
      </c>
      <c r="B34" s="25" t="s">
        <v>83</v>
      </c>
      <c r="C34" s="10" t="s">
        <v>84</v>
      </c>
      <c r="D34" s="86">
        <f t="shared" si="1"/>
        <v>0</v>
      </c>
      <c r="E34" s="86"/>
      <c r="F34" s="86"/>
      <c r="G34" s="86"/>
      <c r="H34" s="86"/>
    </row>
    <row r="35" spans="1:8" s="1" customFormat="1" ht="24" x14ac:dyDescent="0.2">
      <c r="A35" s="24">
        <v>24</v>
      </c>
      <c r="B35" s="25" t="s">
        <v>85</v>
      </c>
      <c r="C35" s="10" t="s">
        <v>86</v>
      </c>
      <c r="D35" s="86">
        <f t="shared" si="1"/>
        <v>0</v>
      </c>
      <c r="E35" s="86"/>
      <c r="F35" s="86"/>
      <c r="G35" s="86"/>
      <c r="H35" s="86"/>
    </row>
    <row r="36" spans="1:8" s="1" customFormat="1" x14ac:dyDescent="0.2">
      <c r="A36" s="24">
        <v>25</v>
      </c>
      <c r="B36" s="11" t="s">
        <v>87</v>
      </c>
      <c r="C36" s="10" t="s">
        <v>88</v>
      </c>
      <c r="D36" s="86">
        <f t="shared" si="1"/>
        <v>1520978262</v>
      </c>
      <c r="E36" s="86">
        <v>1221411066</v>
      </c>
      <c r="F36" s="86">
        <v>57503754</v>
      </c>
      <c r="G36" s="86">
        <v>0</v>
      </c>
      <c r="H36" s="86">
        <v>242063442</v>
      </c>
    </row>
    <row r="37" spans="1:8" s="1" customFormat="1" ht="15.75" customHeight="1" x14ac:dyDescent="0.2">
      <c r="A37" s="24">
        <v>26</v>
      </c>
      <c r="B37" s="25" t="s">
        <v>89</v>
      </c>
      <c r="C37" s="10" t="s">
        <v>90</v>
      </c>
      <c r="D37" s="86">
        <f t="shared" si="1"/>
        <v>96830009</v>
      </c>
      <c r="E37" s="86">
        <v>96830009</v>
      </c>
      <c r="F37" s="86">
        <v>0</v>
      </c>
      <c r="G37" s="86">
        <v>0</v>
      </c>
      <c r="H37" s="86"/>
    </row>
    <row r="38" spans="1:8" s="1" customFormat="1" x14ac:dyDescent="0.2">
      <c r="A38" s="24">
        <v>27</v>
      </c>
      <c r="B38" s="13" t="s">
        <v>91</v>
      </c>
      <c r="C38" s="10" t="s">
        <v>92</v>
      </c>
      <c r="D38" s="86">
        <f t="shared" si="1"/>
        <v>0</v>
      </c>
      <c r="E38" s="86"/>
      <c r="F38" s="86"/>
      <c r="G38" s="86"/>
      <c r="H38" s="86"/>
    </row>
    <row r="39" spans="1:8" s="21" customFormat="1" x14ac:dyDescent="0.2">
      <c r="A39" s="24">
        <v>28</v>
      </c>
      <c r="B39" s="22" t="s">
        <v>93</v>
      </c>
      <c r="C39" s="53" t="s">
        <v>275</v>
      </c>
      <c r="D39" s="89">
        <f t="shared" si="1"/>
        <v>0</v>
      </c>
      <c r="E39" s="89"/>
      <c r="F39" s="89"/>
      <c r="G39" s="89"/>
      <c r="H39" s="89"/>
    </row>
    <row r="40" spans="1:8" s="21" customFormat="1" x14ac:dyDescent="0.2">
      <c r="A40" s="24">
        <v>29</v>
      </c>
      <c r="B40" s="23" t="s">
        <v>94</v>
      </c>
      <c r="C40" s="20" t="s">
        <v>41</v>
      </c>
      <c r="D40" s="89">
        <f t="shared" si="1"/>
        <v>428549737</v>
      </c>
      <c r="E40" s="89">
        <v>378702781</v>
      </c>
      <c r="F40" s="89">
        <v>657654</v>
      </c>
      <c r="G40" s="89">
        <v>0</v>
      </c>
      <c r="H40" s="89">
        <v>49189302</v>
      </c>
    </row>
    <row r="41" spans="1:8" x14ac:dyDescent="0.2">
      <c r="A41" s="24">
        <v>30</v>
      </c>
      <c r="B41" s="11" t="s">
        <v>95</v>
      </c>
      <c r="C41" s="10" t="s">
        <v>39</v>
      </c>
      <c r="D41" s="85">
        <f t="shared" si="1"/>
        <v>543327315</v>
      </c>
      <c r="E41" s="85">
        <v>444997430</v>
      </c>
      <c r="F41" s="85">
        <v>925090</v>
      </c>
      <c r="G41" s="85">
        <v>0</v>
      </c>
      <c r="H41" s="85">
        <v>97404795</v>
      </c>
    </row>
    <row r="42" spans="1:8" s="1" customFormat="1" x14ac:dyDescent="0.2">
      <c r="A42" s="24">
        <v>31</v>
      </c>
      <c r="B42" s="13" t="s">
        <v>96</v>
      </c>
      <c r="C42" s="10" t="s">
        <v>16</v>
      </c>
      <c r="D42" s="86">
        <f t="shared" si="1"/>
        <v>51563596</v>
      </c>
      <c r="E42" s="86">
        <v>51563596</v>
      </c>
      <c r="F42" s="86">
        <v>0</v>
      </c>
      <c r="G42" s="86">
        <v>0</v>
      </c>
      <c r="H42" s="86"/>
    </row>
    <row r="43" spans="1:8" s="1" customFormat="1" x14ac:dyDescent="0.2">
      <c r="A43" s="24">
        <v>32</v>
      </c>
      <c r="B43" s="25" t="s">
        <v>97</v>
      </c>
      <c r="C43" s="10" t="s">
        <v>21</v>
      </c>
      <c r="D43" s="86">
        <f t="shared" si="1"/>
        <v>379377269</v>
      </c>
      <c r="E43" s="86">
        <v>368735950</v>
      </c>
      <c r="F43" s="86">
        <v>548617</v>
      </c>
      <c r="G43" s="86">
        <v>0</v>
      </c>
      <c r="H43" s="86">
        <v>10092702</v>
      </c>
    </row>
    <row r="44" spans="1:8" s="1" customFormat="1" x14ac:dyDescent="0.2">
      <c r="A44" s="24">
        <v>33</v>
      </c>
      <c r="B44" s="13" t="s">
        <v>98</v>
      </c>
      <c r="C44" s="10" t="s">
        <v>25</v>
      </c>
      <c r="D44" s="86">
        <f t="shared" si="1"/>
        <v>63456008</v>
      </c>
      <c r="E44" s="86">
        <v>63456008</v>
      </c>
      <c r="F44" s="86">
        <v>0</v>
      </c>
      <c r="G44" s="86">
        <v>0</v>
      </c>
      <c r="H44" s="86"/>
    </row>
    <row r="45" spans="1:8" x14ac:dyDescent="0.2">
      <c r="A45" s="24">
        <v>34</v>
      </c>
      <c r="B45" s="11" t="s">
        <v>99</v>
      </c>
      <c r="C45" s="10" t="s">
        <v>223</v>
      </c>
      <c r="D45" s="85">
        <f t="shared" si="1"/>
        <v>225546515</v>
      </c>
      <c r="E45" s="85">
        <v>225479458</v>
      </c>
      <c r="F45" s="85">
        <v>67057</v>
      </c>
      <c r="G45" s="85">
        <v>0</v>
      </c>
      <c r="H45" s="85"/>
    </row>
    <row r="46" spans="1:8" s="1" customFormat="1" x14ac:dyDescent="0.2">
      <c r="A46" s="24">
        <v>35</v>
      </c>
      <c r="B46" s="14" t="s">
        <v>100</v>
      </c>
      <c r="C46" s="15" t="s">
        <v>224</v>
      </c>
      <c r="D46" s="86">
        <f t="shared" si="1"/>
        <v>64502504</v>
      </c>
      <c r="E46" s="86">
        <v>64502504</v>
      </c>
      <c r="F46" s="86">
        <v>0</v>
      </c>
      <c r="G46" s="86">
        <v>0</v>
      </c>
      <c r="H46" s="86"/>
    </row>
    <row r="47" spans="1:8" s="1" customFormat="1" x14ac:dyDescent="0.2">
      <c r="A47" s="24">
        <v>36</v>
      </c>
      <c r="B47" s="11" t="s">
        <v>101</v>
      </c>
      <c r="C47" s="10" t="s">
        <v>225</v>
      </c>
      <c r="D47" s="86">
        <f t="shared" si="1"/>
        <v>40795006</v>
      </c>
      <c r="E47" s="86">
        <v>40795006</v>
      </c>
      <c r="F47" s="86">
        <v>0</v>
      </c>
      <c r="G47" s="86">
        <v>0</v>
      </c>
      <c r="H47" s="86"/>
    </row>
    <row r="48" spans="1:8" s="1" customFormat="1" x14ac:dyDescent="0.2">
      <c r="A48" s="24">
        <v>37</v>
      </c>
      <c r="B48" s="11" t="s">
        <v>102</v>
      </c>
      <c r="C48" s="10" t="s">
        <v>24</v>
      </c>
      <c r="D48" s="86">
        <f t="shared" si="1"/>
        <v>58889041</v>
      </c>
      <c r="E48" s="86">
        <v>58889041</v>
      </c>
      <c r="F48" s="86">
        <v>0</v>
      </c>
      <c r="G48" s="86">
        <v>0</v>
      </c>
      <c r="H48" s="86"/>
    </row>
    <row r="49" spans="1:8" s="1" customFormat="1" x14ac:dyDescent="0.2">
      <c r="A49" s="24">
        <v>38</v>
      </c>
      <c r="B49" s="25" t="s">
        <v>103</v>
      </c>
      <c r="C49" s="10" t="s">
        <v>20</v>
      </c>
      <c r="D49" s="86">
        <f t="shared" si="1"/>
        <v>30467258</v>
      </c>
      <c r="E49" s="86">
        <v>30467258</v>
      </c>
      <c r="F49" s="86">
        <v>0</v>
      </c>
      <c r="G49" s="86">
        <v>0</v>
      </c>
      <c r="H49" s="86"/>
    </row>
    <row r="50" spans="1:8" s="1" customFormat="1" x14ac:dyDescent="0.2">
      <c r="A50" s="24">
        <v>39</v>
      </c>
      <c r="B50" s="13" t="s">
        <v>104</v>
      </c>
      <c r="C50" s="10" t="s">
        <v>105</v>
      </c>
      <c r="D50" s="86">
        <f t="shared" si="1"/>
        <v>51139998</v>
      </c>
      <c r="E50" s="86">
        <v>36456150</v>
      </c>
      <c r="F50" s="86">
        <v>193253</v>
      </c>
      <c r="G50" s="86">
        <v>0</v>
      </c>
      <c r="H50" s="86">
        <v>14490595</v>
      </c>
    </row>
    <row r="51" spans="1:8" s="21" customFormat="1" x14ac:dyDescent="0.2">
      <c r="A51" s="24">
        <v>40</v>
      </c>
      <c r="B51" s="26" t="s">
        <v>106</v>
      </c>
      <c r="C51" s="20" t="s">
        <v>107</v>
      </c>
      <c r="D51" s="89">
        <f t="shared" si="1"/>
        <v>465203422</v>
      </c>
      <c r="E51" s="89">
        <v>461598110</v>
      </c>
      <c r="F51" s="89">
        <v>846052</v>
      </c>
      <c r="G51" s="89">
        <v>0</v>
      </c>
      <c r="H51" s="89">
        <v>2759260</v>
      </c>
    </row>
    <row r="52" spans="1:8" s="1" customFormat="1" x14ac:dyDescent="0.2">
      <c r="A52" s="24">
        <v>41</v>
      </c>
      <c r="B52" s="11" t="s">
        <v>108</v>
      </c>
      <c r="C52" s="10" t="s">
        <v>230</v>
      </c>
      <c r="D52" s="86">
        <f t="shared" si="1"/>
        <v>62451513</v>
      </c>
      <c r="E52" s="86">
        <v>62451513</v>
      </c>
      <c r="F52" s="86">
        <v>0</v>
      </c>
      <c r="G52" s="86">
        <v>0</v>
      </c>
      <c r="H52" s="86"/>
    </row>
    <row r="53" spans="1:8" s="1" customFormat="1" ht="10.5" customHeight="1" x14ac:dyDescent="0.2">
      <c r="A53" s="24">
        <v>42</v>
      </c>
      <c r="B53" s="11" t="s">
        <v>109</v>
      </c>
      <c r="C53" s="10" t="s">
        <v>2</v>
      </c>
      <c r="D53" s="86">
        <f t="shared" si="1"/>
        <v>298217742</v>
      </c>
      <c r="E53" s="86">
        <v>298127909</v>
      </c>
      <c r="F53" s="86">
        <v>89833</v>
      </c>
      <c r="G53" s="86">
        <v>0</v>
      </c>
      <c r="H53" s="86"/>
    </row>
    <row r="54" spans="1:8" s="1" customFormat="1" x14ac:dyDescent="0.2">
      <c r="A54" s="24">
        <v>43</v>
      </c>
      <c r="B54" s="25" t="s">
        <v>110</v>
      </c>
      <c r="C54" s="10" t="s">
        <v>3</v>
      </c>
      <c r="D54" s="86">
        <f t="shared" si="1"/>
        <v>47834373</v>
      </c>
      <c r="E54" s="86">
        <v>47834373</v>
      </c>
      <c r="F54" s="86">
        <v>0</v>
      </c>
      <c r="G54" s="86">
        <v>0</v>
      </c>
      <c r="H54" s="86"/>
    </row>
    <row r="55" spans="1:8" s="1" customFormat="1" x14ac:dyDescent="0.2">
      <c r="A55" s="24">
        <v>44</v>
      </c>
      <c r="B55" s="25" t="s">
        <v>111</v>
      </c>
      <c r="C55" s="10" t="s">
        <v>226</v>
      </c>
      <c r="D55" s="86">
        <f t="shared" si="1"/>
        <v>72814486</v>
      </c>
      <c r="E55" s="86">
        <v>72794288</v>
      </c>
      <c r="F55" s="86">
        <v>20198</v>
      </c>
      <c r="G55" s="86">
        <v>0</v>
      </c>
      <c r="H55" s="86"/>
    </row>
    <row r="56" spans="1:8" s="1" customFormat="1" x14ac:dyDescent="0.2">
      <c r="A56" s="24">
        <v>45</v>
      </c>
      <c r="B56" s="13" t="s">
        <v>112</v>
      </c>
      <c r="C56" s="10" t="s">
        <v>0</v>
      </c>
      <c r="D56" s="86">
        <f t="shared" si="1"/>
        <v>87414525</v>
      </c>
      <c r="E56" s="86">
        <v>87414525</v>
      </c>
      <c r="F56" s="86">
        <v>0</v>
      </c>
      <c r="G56" s="86">
        <v>0</v>
      </c>
      <c r="H56" s="86"/>
    </row>
    <row r="57" spans="1:8" s="1" customFormat="1" ht="10.5" customHeight="1" x14ac:dyDescent="0.2">
      <c r="A57" s="24">
        <v>46</v>
      </c>
      <c r="B57" s="25" t="s">
        <v>113</v>
      </c>
      <c r="C57" s="10" t="s">
        <v>4</v>
      </c>
      <c r="D57" s="86">
        <f t="shared" si="1"/>
        <v>31762698</v>
      </c>
      <c r="E57" s="86">
        <v>31762698</v>
      </c>
      <c r="F57" s="86">
        <v>0</v>
      </c>
      <c r="G57" s="86">
        <v>0</v>
      </c>
      <c r="H57" s="86"/>
    </row>
    <row r="58" spans="1:8" s="1" customFormat="1" x14ac:dyDescent="0.2">
      <c r="A58" s="24">
        <v>47</v>
      </c>
      <c r="B58" s="13" t="s">
        <v>114</v>
      </c>
      <c r="C58" s="10" t="s">
        <v>1</v>
      </c>
      <c r="D58" s="86">
        <f t="shared" si="1"/>
        <v>59226156</v>
      </c>
      <c r="E58" s="86">
        <v>59226156</v>
      </c>
      <c r="F58" s="86">
        <v>0</v>
      </c>
      <c r="G58" s="86">
        <v>0</v>
      </c>
      <c r="H58" s="86"/>
    </row>
    <row r="59" spans="1:8" s="1" customFormat="1" x14ac:dyDescent="0.2">
      <c r="A59" s="24">
        <v>48</v>
      </c>
      <c r="B59" s="25" t="s">
        <v>115</v>
      </c>
      <c r="C59" s="10" t="s">
        <v>227</v>
      </c>
      <c r="D59" s="86">
        <f t="shared" si="1"/>
        <v>84380929</v>
      </c>
      <c r="E59" s="86">
        <v>84380929</v>
      </c>
      <c r="F59" s="86">
        <v>0</v>
      </c>
      <c r="G59" s="86">
        <v>0</v>
      </c>
      <c r="H59" s="86"/>
    </row>
    <row r="60" spans="1:8" s="1" customFormat="1" x14ac:dyDescent="0.2">
      <c r="A60" s="24">
        <v>49</v>
      </c>
      <c r="B60" s="25" t="s">
        <v>116</v>
      </c>
      <c r="C60" s="10" t="s">
        <v>26</v>
      </c>
      <c r="D60" s="86">
        <f t="shared" si="1"/>
        <v>545657316</v>
      </c>
      <c r="E60" s="86">
        <v>448156646</v>
      </c>
      <c r="F60" s="86">
        <v>218706</v>
      </c>
      <c r="G60" s="86">
        <v>97281964</v>
      </c>
      <c r="H60" s="86"/>
    </row>
    <row r="61" spans="1:8" s="1" customFormat="1" x14ac:dyDescent="0.2">
      <c r="A61" s="24">
        <v>50</v>
      </c>
      <c r="B61" s="25" t="s">
        <v>117</v>
      </c>
      <c r="C61" s="10" t="s">
        <v>228</v>
      </c>
      <c r="D61" s="86">
        <f t="shared" si="1"/>
        <v>51768444</v>
      </c>
      <c r="E61" s="86">
        <v>51768444</v>
      </c>
      <c r="F61" s="86">
        <v>0</v>
      </c>
      <c r="G61" s="86">
        <v>0</v>
      </c>
      <c r="H61" s="86"/>
    </row>
    <row r="62" spans="1:8" s="1" customFormat="1" x14ac:dyDescent="0.2">
      <c r="A62" s="24">
        <v>51</v>
      </c>
      <c r="B62" s="25" t="s">
        <v>232</v>
      </c>
      <c r="C62" s="10" t="s">
        <v>231</v>
      </c>
      <c r="D62" s="86">
        <f t="shared" si="1"/>
        <v>183424211</v>
      </c>
      <c r="E62" s="86">
        <v>57152661</v>
      </c>
      <c r="F62" s="86">
        <v>0</v>
      </c>
      <c r="G62" s="86">
        <v>0</v>
      </c>
      <c r="H62" s="86">
        <v>126271550</v>
      </c>
    </row>
    <row r="63" spans="1:8" s="1" customFormat="1" x14ac:dyDescent="0.2">
      <c r="A63" s="24">
        <v>52</v>
      </c>
      <c r="B63" s="25" t="s">
        <v>242</v>
      </c>
      <c r="C63" s="10" t="s">
        <v>243</v>
      </c>
      <c r="D63" s="86">
        <f t="shared" si="1"/>
        <v>0</v>
      </c>
      <c r="E63" s="86"/>
      <c r="F63" s="86"/>
      <c r="G63" s="86"/>
      <c r="H63" s="86"/>
    </row>
    <row r="64" spans="1:8" s="1" customFormat="1" x14ac:dyDescent="0.2">
      <c r="A64" s="24">
        <v>53</v>
      </c>
      <c r="B64" s="25" t="s">
        <v>118</v>
      </c>
      <c r="C64" s="10" t="s">
        <v>54</v>
      </c>
      <c r="D64" s="86">
        <f t="shared" si="1"/>
        <v>0</v>
      </c>
      <c r="E64" s="86">
        <v>0</v>
      </c>
      <c r="F64" s="86"/>
      <c r="G64" s="86"/>
      <c r="H64" s="86"/>
    </row>
    <row r="65" spans="1:8" s="1" customFormat="1" x14ac:dyDescent="0.2">
      <c r="A65" s="24">
        <v>54</v>
      </c>
      <c r="B65" s="13" t="s">
        <v>119</v>
      </c>
      <c r="C65" s="10" t="s">
        <v>244</v>
      </c>
      <c r="D65" s="86">
        <f t="shared" si="1"/>
        <v>0</v>
      </c>
      <c r="E65" s="86">
        <v>0</v>
      </c>
      <c r="F65" s="86"/>
      <c r="G65" s="86"/>
      <c r="H65" s="86"/>
    </row>
    <row r="66" spans="1:8" s="1" customFormat="1" ht="24" x14ac:dyDescent="0.2">
      <c r="A66" s="24">
        <v>55</v>
      </c>
      <c r="B66" s="11" t="s">
        <v>120</v>
      </c>
      <c r="C66" s="10" t="s">
        <v>121</v>
      </c>
      <c r="D66" s="86">
        <f t="shared" si="1"/>
        <v>0</v>
      </c>
      <c r="E66" s="86">
        <v>0</v>
      </c>
      <c r="F66" s="86"/>
      <c r="G66" s="86"/>
      <c r="H66" s="86"/>
    </row>
    <row r="67" spans="1:8" s="1" customFormat="1" ht="23.25" customHeight="1" x14ac:dyDescent="0.2">
      <c r="A67" s="24">
        <v>56</v>
      </c>
      <c r="B67" s="13" t="s">
        <v>122</v>
      </c>
      <c r="C67" s="10" t="s">
        <v>245</v>
      </c>
      <c r="D67" s="86">
        <f t="shared" si="1"/>
        <v>0</v>
      </c>
      <c r="E67" s="86">
        <v>0</v>
      </c>
      <c r="F67" s="86"/>
      <c r="G67" s="86"/>
      <c r="H67" s="86"/>
    </row>
    <row r="68" spans="1:8" s="1" customFormat="1" ht="27.75" customHeight="1" x14ac:dyDescent="0.2">
      <c r="A68" s="24">
        <v>57</v>
      </c>
      <c r="B68" s="25" t="s">
        <v>123</v>
      </c>
      <c r="C68" s="10" t="s">
        <v>408</v>
      </c>
      <c r="D68" s="86">
        <f t="shared" si="1"/>
        <v>0</v>
      </c>
      <c r="E68" s="86">
        <v>0</v>
      </c>
      <c r="F68" s="86"/>
      <c r="G68" s="86"/>
      <c r="H68" s="86"/>
    </row>
    <row r="69" spans="1:8" s="1" customFormat="1" ht="24" x14ac:dyDescent="0.2">
      <c r="A69" s="24">
        <v>58</v>
      </c>
      <c r="B69" s="11" t="s">
        <v>124</v>
      </c>
      <c r="C69" s="10" t="s">
        <v>246</v>
      </c>
      <c r="D69" s="86">
        <f t="shared" si="1"/>
        <v>0</v>
      </c>
      <c r="E69" s="86">
        <v>0</v>
      </c>
      <c r="F69" s="86"/>
      <c r="G69" s="86"/>
      <c r="H69" s="86"/>
    </row>
    <row r="70" spans="1:8" s="1" customFormat="1" ht="24" x14ac:dyDescent="0.2">
      <c r="A70" s="24">
        <v>59</v>
      </c>
      <c r="B70" s="11" t="s">
        <v>125</v>
      </c>
      <c r="C70" s="10" t="s">
        <v>247</v>
      </c>
      <c r="D70" s="86">
        <f t="shared" si="1"/>
        <v>0</v>
      </c>
      <c r="E70" s="86">
        <v>0</v>
      </c>
      <c r="F70" s="86"/>
      <c r="G70" s="86"/>
      <c r="H70" s="86"/>
    </row>
    <row r="71" spans="1:8" s="1" customFormat="1" x14ac:dyDescent="0.2">
      <c r="A71" s="24">
        <v>60</v>
      </c>
      <c r="B71" s="13" t="s">
        <v>126</v>
      </c>
      <c r="C71" s="10" t="s">
        <v>248</v>
      </c>
      <c r="D71" s="86">
        <f t="shared" si="1"/>
        <v>0</v>
      </c>
      <c r="E71" s="86">
        <v>0</v>
      </c>
      <c r="F71" s="86"/>
      <c r="G71" s="86"/>
      <c r="H71" s="86"/>
    </row>
    <row r="72" spans="1:8" s="1" customFormat="1" x14ac:dyDescent="0.2">
      <c r="A72" s="24">
        <v>61</v>
      </c>
      <c r="B72" s="13" t="s">
        <v>127</v>
      </c>
      <c r="C72" s="10" t="s">
        <v>53</v>
      </c>
      <c r="D72" s="86">
        <f t="shared" ref="D72:D89" si="2">E72+F72+G72+H72</f>
        <v>0</v>
      </c>
      <c r="E72" s="86">
        <v>0</v>
      </c>
      <c r="F72" s="86"/>
      <c r="G72" s="86"/>
      <c r="H72" s="86"/>
    </row>
    <row r="73" spans="1:8" s="1" customFormat="1" x14ac:dyDescent="0.2">
      <c r="A73" s="24">
        <v>62</v>
      </c>
      <c r="B73" s="13" t="s">
        <v>128</v>
      </c>
      <c r="C73" s="10" t="s">
        <v>249</v>
      </c>
      <c r="D73" s="86">
        <f t="shared" si="2"/>
        <v>0</v>
      </c>
      <c r="E73" s="86">
        <v>0</v>
      </c>
      <c r="F73" s="86"/>
      <c r="G73" s="86"/>
      <c r="H73" s="86"/>
    </row>
    <row r="74" spans="1:8" s="1" customFormat="1" ht="24" x14ac:dyDescent="0.2">
      <c r="A74" s="24">
        <v>63</v>
      </c>
      <c r="B74" s="13" t="s">
        <v>129</v>
      </c>
      <c r="C74" s="10" t="s">
        <v>250</v>
      </c>
      <c r="D74" s="86">
        <f t="shared" si="2"/>
        <v>0</v>
      </c>
      <c r="E74" s="86">
        <v>0</v>
      </c>
      <c r="F74" s="86"/>
      <c r="G74" s="86"/>
      <c r="H74" s="86"/>
    </row>
    <row r="75" spans="1:8" s="1" customFormat="1" ht="24" x14ac:dyDescent="0.2">
      <c r="A75" s="24">
        <v>64</v>
      </c>
      <c r="B75" s="11" t="s">
        <v>130</v>
      </c>
      <c r="C75" s="10" t="s">
        <v>251</v>
      </c>
      <c r="D75" s="86">
        <f t="shared" si="2"/>
        <v>0</v>
      </c>
      <c r="E75" s="86">
        <v>0</v>
      </c>
      <c r="F75" s="86"/>
      <c r="G75" s="86"/>
      <c r="H75" s="86"/>
    </row>
    <row r="76" spans="1:8" s="1" customFormat="1" ht="24" x14ac:dyDescent="0.2">
      <c r="A76" s="24">
        <v>65</v>
      </c>
      <c r="B76" s="13" t="s">
        <v>131</v>
      </c>
      <c r="C76" s="10" t="s">
        <v>252</v>
      </c>
      <c r="D76" s="86">
        <f t="shared" si="2"/>
        <v>0</v>
      </c>
      <c r="E76" s="86">
        <v>0</v>
      </c>
      <c r="F76" s="86"/>
      <c r="G76" s="86"/>
      <c r="H76" s="86"/>
    </row>
    <row r="77" spans="1:8" s="1" customFormat="1" ht="24" x14ac:dyDescent="0.2">
      <c r="A77" s="24">
        <v>66</v>
      </c>
      <c r="B77" s="13" t="s">
        <v>132</v>
      </c>
      <c r="C77" s="10" t="s">
        <v>253</v>
      </c>
      <c r="D77" s="86">
        <f t="shared" si="2"/>
        <v>0</v>
      </c>
      <c r="E77" s="86">
        <v>0</v>
      </c>
      <c r="F77" s="86"/>
      <c r="G77" s="86"/>
      <c r="H77" s="86"/>
    </row>
    <row r="78" spans="1:8" s="1" customFormat="1" ht="24" x14ac:dyDescent="0.2">
      <c r="A78" s="24">
        <v>67</v>
      </c>
      <c r="B78" s="11" t="s">
        <v>133</v>
      </c>
      <c r="C78" s="10" t="s">
        <v>254</v>
      </c>
      <c r="D78" s="86">
        <f t="shared" si="2"/>
        <v>0</v>
      </c>
      <c r="E78" s="86">
        <v>0</v>
      </c>
      <c r="F78" s="86"/>
      <c r="G78" s="86"/>
      <c r="H78" s="86"/>
    </row>
    <row r="79" spans="1:8" s="1" customFormat="1" ht="24" x14ac:dyDescent="0.2">
      <c r="A79" s="24">
        <v>68</v>
      </c>
      <c r="B79" s="11" t="s">
        <v>134</v>
      </c>
      <c r="C79" s="10" t="s">
        <v>255</v>
      </c>
      <c r="D79" s="86">
        <f t="shared" si="2"/>
        <v>0</v>
      </c>
      <c r="E79" s="86">
        <v>0</v>
      </c>
      <c r="F79" s="86"/>
      <c r="G79" s="86"/>
      <c r="H79" s="86"/>
    </row>
    <row r="80" spans="1:8" s="1" customFormat="1" ht="24" x14ac:dyDescent="0.2">
      <c r="A80" s="24">
        <v>69</v>
      </c>
      <c r="B80" s="11" t="s">
        <v>135</v>
      </c>
      <c r="C80" s="10" t="s">
        <v>256</v>
      </c>
      <c r="D80" s="86">
        <f t="shared" si="2"/>
        <v>0</v>
      </c>
      <c r="E80" s="86">
        <v>0</v>
      </c>
      <c r="F80" s="86"/>
      <c r="G80" s="86"/>
      <c r="H80" s="86"/>
    </row>
    <row r="81" spans="1:8" s="1" customFormat="1" x14ac:dyDescent="0.2">
      <c r="A81" s="24">
        <v>70</v>
      </c>
      <c r="B81" s="25" t="s">
        <v>136</v>
      </c>
      <c r="C81" s="10" t="s">
        <v>137</v>
      </c>
      <c r="D81" s="86">
        <f t="shared" si="2"/>
        <v>337169521</v>
      </c>
      <c r="E81" s="86">
        <v>276363325</v>
      </c>
      <c r="F81" s="86">
        <v>27882</v>
      </c>
      <c r="G81" s="86">
        <v>60778314</v>
      </c>
      <c r="H81" s="86"/>
    </row>
    <row r="82" spans="1:8" s="1" customFormat="1" x14ac:dyDescent="0.2">
      <c r="A82" s="24">
        <v>71</v>
      </c>
      <c r="B82" s="11" t="s">
        <v>138</v>
      </c>
      <c r="C82" s="10" t="s">
        <v>257</v>
      </c>
      <c r="D82" s="86">
        <f t="shared" si="2"/>
        <v>77648704</v>
      </c>
      <c r="E82" s="86">
        <v>77648704</v>
      </c>
      <c r="F82" s="86">
        <v>0</v>
      </c>
      <c r="G82" s="86">
        <v>0</v>
      </c>
      <c r="H82" s="86"/>
    </row>
    <row r="83" spans="1:8" s="1" customFormat="1" x14ac:dyDescent="0.2">
      <c r="A83" s="24">
        <v>72</v>
      </c>
      <c r="B83" s="25" t="s">
        <v>139</v>
      </c>
      <c r="C83" s="10" t="s">
        <v>36</v>
      </c>
      <c r="D83" s="86">
        <f t="shared" si="2"/>
        <v>728204472</v>
      </c>
      <c r="E83" s="86">
        <v>622890172</v>
      </c>
      <c r="F83" s="86">
        <v>21584</v>
      </c>
      <c r="G83" s="86">
        <v>0</v>
      </c>
      <c r="H83" s="86">
        <v>105292716</v>
      </c>
    </row>
    <row r="84" spans="1:8" s="1" customFormat="1" x14ac:dyDescent="0.2">
      <c r="A84" s="24">
        <v>73</v>
      </c>
      <c r="B84" s="11" t="s">
        <v>140</v>
      </c>
      <c r="C84" s="10" t="s">
        <v>38</v>
      </c>
      <c r="D84" s="86">
        <f t="shared" si="2"/>
        <v>32081568</v>
      </c>
      <c r="E84" s="86">
        <v>32081568</v>
      </c>
      <c r="F84" s="86">
        <v>0</v>
      </c>
      <c r="G84" s="86">
        <v>0</v>
      </c>
      <c r="H84" s="86"/>
    </row>
    <row r="85" spans="1:8" s="1" customFormat="1" ht="13.5" customHeight="1" x14ac:dyDescent="0.2">
      <c r="A85" s="24">
        <v>74</v>
      </c>
      <c r="B85" s="11" t="s">
        <v>141</v>
      </c>
      <c r="C85" s="10" t="s">
        <v>37</v>
      </c>
      <c r="D85" s="86">
        <f t="shared" si="2"/>
        <v>633930965</v>
      </c>
      <c r="E85" s="86">
        <v>456292960</v>
      </c>
      <c r="F85" s="86">
        <v>109852059</v>
      </c>
      <c r="G85" s="86">
        <v>0</v>
      </c>
      <c r="H85" s="86">
        <v>67785946</v>
      </c>
    </row>
    <row r="86" spans="1:8" s="1" customFormat="1" ht="14.25" customHeight="1" x14ac:dyDescent="0.2">
      <c r="A86" s="24">
        <v>75</v>
      </c>
      <c r="B86" s="11" t="s">
        <v>142</v>
      </c>
      <c r="C86" s="10" t="s">
        <v>52</v>
      </c>
      <c r="D86" s="86">
        <f t="shared" si="2"/>
        <v>437356215</v>
      </c>
      <c r="E86" s="86">
        <v>339463969</v>
      </c>
      <c r="F86" s="86">
        <v>0</v>
      </c>
      <c r="G86" s="86">
        <v>0</v>
      </c>
      <c r="H86" s="86">
        <v>97892246</v>
      </c>
    </row>
    <row r="87" spans="1:8" s="1" customFormat="1" x14ac:dyDescent="0.2">
      <c r="A87" s="24">
        <v>76</v>
      </c>
      <c r="B87" s="11" t="s">
        <v>143</v>
      </c>
      <c r="C87" s="10" t="s">
        <v>238</v>
      </c>
      <c r="D87" s="86">
        <f t="shared" si="2"/>
        <v>1070150834</v>
      </c>
      <c r="E87" s="86">
        <v>696209888</v>
      </c>
      <c r="F87" s="86">
        <v>155802</v>
      </c>
      <c r="G87" s="86">
        <v>22512609</v>
      </c>
      <c r="H87" s="86">
        <v>351272535</v>
      </c>
    </row>
    <row r="88" spans="1:8" s="1" customFormat="1" x14ac:dyDescent="0.2">
      <c r="A88" s="24">
        <v>77</v>
      </c>
      <c r="B88" s="11" t="s">
        <v>144</v>
      </c>
      <c r="C88" s="10" t="s">
        <v>355</v>
      </c>
      <c r="D88" s="86">
        <f t="shared" si="2"/>
        <v>337331336</v>
      </c>
      <c r="E88" s="86">
        <v>304730396</v>
      </c>
      <c r="F88" s="86">
        <v>0</v>
      </c>
      <c r="G88" s="86">
        <v>0</v>
      </c>
      <c r="H88" s="86">
        <v>32600940</v>
      </c>
    </row>
    <row r="89" spans="1:8" s="1" customFormat="1" x14ac:dyDescent="0.2">
      <c r="A89" s="24">
        <v>78</v>
      </c>
      <c r="B89" s="13" t="s">
        <v>145</v>
      </c>
      <c r="C89" s="10" t="s">
        <v>270</v>
      </c>
      <c r="D89" s="86">
        <f t="shared" si="2"/>
        <v>0</v>
      </c>
      <c r="E89" s="86"/>
      <c r="F89" s="86"/>
      <c r="G89" s="86"/>
      <c r="H89" s="86"/>
    </row>
    <row r="90" spans="1:8" s="1" customFormat="1" ht="24" x14ac:dyDescent="0.2">
      <c r="A90" s="176">
        <v>79</v>
      </c>
      <c r="B90" s="199" t="s">
        <v>146</v>
      </c>
      <c r="C90" s="16" t="s">
        <v>258</v>
      </c>
      <c r="D90" s="86">
        <f>E90+F90+G90+H90</f>
        <v>541343681</v>
      </c>
      <c r="E90" s="86">
        <v>533596181</v>
      </c>
      <c r="F90" s="86">
        <v>0</v>
      </c>
      <c r="G90" s="86">
        <v>0</v>
      </c>
      <c r="H90" s="86">
        <v>7747500</v>
      </c>
    </row>
    <row r="91" spans="1:8" s="1" customFormat="1" ht="36" x14ac:dyDescent="0.2">
      <c r="A91" s="177"/>
      <c r="B91" s="180"/>
      <c r="C91" s="10" t="s">
        <v>353</v>
      </c>
      <c r="D91" s="86">
        <f t="shared" ref="D91:D148" si="3">E91+F91+G91+H91</f>
        <v>0</v>
      </c>
      <c r="E91" s="86"/>
      <c r="F91" s="86"/>
      <c r="G91" s="86"/>
      <c r="H91" s="86"/>
    </row>
    <row r="92" spans="1:8" s="1" customFormat="1" ht="24" x14ac:dyDescent="0.2">
      <c r="A92" s="177"/>
      <c r="B92" s="180"/>
      <c r="C92" s="10" t="s">
        <v>259</v>
      </c>
      <c r="D92" s="86">
        <f t="shared" si="3"/>
        <v>0</v>
      </c>
      <c r="E92" s="86"/>
      <c r="F92" s="86"/>
      <c r="G92" s="86"/>
      <c r="H92" s="86"/>
    </row>
    <row r="93" spans="1:8" s="1" customFormat="1" ht="36" x14ac:dyDescent="0.2">
      <c r="A93" s="178"/>
      <c r="B93" s="181"/>
      <c r="C93" s="82" t="s">
        <v>354</v>
      </c>
      <c r="D93" s="86">
        <f t="shared" si="3"/>
        <v>541343681</v>
      </c>
      <c r="E93" s="86">
        <v>533596181</v>
      </c>
      <c r="F93" s="86">
        <v>0</v>
      </c>
      <c r="G93" s="86">
        <v>0</v>
      </c>
      <c r="H93" s="86">
        <v>7747500</v>
      </c>
    </row>
    <row r="94" spans="1:8" s="1" customFormat="1" ht="24" x14ac:dyDescent="0.2">
      <c r="A94" s="24">
        <v>80</v>
      </c>
      <c r="B94" s="13" t="s">
        <v>147</v>
      </c>
      <c r="C94" s="10" t="s">
        <v>51</v>
      </c>
      <c r="D94" s="86">
        <f t="shared" si="3"/>
        <v>0</v>
      </c>
      <c r="E94" s="86">
        <v>0</v>
      </c>
      <c r="F94" s="86"/>
      <c r="G94" s="86"/>
      <c r="H94" s="86"/>
    </row>
    <row r="95" spans="1:8" s="1" customFormat="1" x14ac:dyDescent="0.2">
      <c r="A95" s="24">
        <v>81</v>
      </c>
      <c r="B95" s="13" t="s">
        <v>148</v>
      </c>
      <c r="C95" s="10" t="s">
        <v>149</v>
      </c>
      <c r="D95" s="86">
        <f t="shared" si="3"/>
        <v>0</v>
      </c>
      <c r="E95" s="86">
        <v>0</v>
      </c>
      <c r="F95" s="86"/>
      <c r="G95" s="86"/>
      <c r="H95" s="86"/>
    </row>
    <row r="96" spans="1:8" s="1" customFormat="1" x14ac:dyDescent="0.2">
      <c r="A96" s="24">
        <v>82</v>
      </c>
      <c r="B96" s="25" t="s">
        <v>150</v>
      </c>
      <c r="C96" s="10" t="s">
        <v>151</v>
      </c>
      <c r="D96" s="86">
        <f t="shared" si="3"/>
        <v>186894093</v>
      </c>
      <c r="E96" s="86">
        <v>186894093</v>
      </c>
      <c r="F96" s="86">
        <v>0</v>
      </c>
      <c r="G96" s="86">
        <v>0</v>
      </c>
      <c r="H96" s="86"/>
    </row>
    <row r="97" spans="1:8" s="1" customFormat="1" x14ac:dyDescent="0.2">
      <c r="A97" s="24">
        <v>83</v>
      </c>
      <c r="B97" s="13" t="s">
        <v>152</v>
      </c>
      <c r="C97" s="10" t="s">
        <v>28</v>
      </c>
      <c r="D97" s="86">
        <f t="shared" si="3"/>
        <v>37854521</v>
      </c>
      <c r="E97" s="86">
        <v>37854521</v>
      </c>
      <c r="F97" s="86">
        <v>0</v>
      </c>
      <c r="G97" s="86">
        <v>0</v>
      </c>
      <c r="H97" s="86"/>
    </row>
    <row r="98" spans="1:8" s="1" customFormat="1" x14ac:dyDescent="0.2">
      <c r="A98" s="24">
        <v>84</v>
      </c>
      <c r="B98" s="25" t="s">
        <v>153</v>
      </c>
      <c r="C98" s="10" t="s">
        <v>12</v>
      </c>
      <c r="D98" s="86">
        <f t="shared" si="3"/>
        <v>41377500</v>
      </c>
      <c r="E98" s="86">
        <v>41377500</v>
      </c>
      <c r="F98" s="86">
        <v>0</v>
      </c>
      <c r="G98" s="86">
        <v>0</v>
      </c>
      <c r="H98" s="86"/>
    </row>
    <row r="99" spans="1:8" s="1" customFormat="1" x14ac:dyDescent="0.2">
      <c r="A99" s="24">
        <v>85</v>
      </c>
      <c r="B99" s="25" t="s">
        <v>154</v>
      </c>
      <c r="C99" s="10" t="s">
        <v>27</v>
      </c>
      <c r="D99" s="86">
        <f t="shared" si="3"/>
        <v>100429768</v>
      </c>
      <c r="E99" s="86">
        <v>100429768</v>
      </c>
      <c r="F99" s="86">
        <v>0</v>
      </c>
      <c r="G99" s="86">
        <v>0</v>
      </c>
      <c r="H99" s="86"/>
    </row>
    <row r="100" spans="1:8" s="1" customFormat="1" x14ac:dyDescent="0.2">
      <c r="A100" s="24">
        <v>86</v>
      </c>
      <c r="B100" s="13" t="s">
        <v>155</v>
      </c>
      <c r="C100" s="10" t="s">
        <v>45</v>
      </c>
      <c r="D100" s="86">
        <f t="shared" si="3"/>
        <v>50702423</v>
      </c>
      <c r="E100" s="86">
        <v>50702423</v>
      </c>
      <c r="F100" s="86">
        <v>0</v>
      </c>
      <c r="G100" s="86">
        <v>0</v>
      </c>
      <c r="H100" s="86"/>
    </row>
    <row r="101" spans="1:8" s="1" customFormat="1" x14ac:dyDescent="0.2">
      <c r="A101" s="24">
        <v>87</v>
      </c>
      <c r="B101" s="13" t="s">
        <v>156</v>
      </c>
      <c r="C101" s="10" t="s">
        <v>33</v>
      </c>
      <c r="D101" s="86">
        <f t="shared" si="3"/>
        <v>81751963</v>
      </c>
      <c r="E101" s="86">
        <v>81705683</v>
      </c>
      <c r="F101" s="86">
        <v>46280</v>
      </c>
      <c r="G101" s="86">
        <v>0</v>
      </c>
      <c r="H101" s="86"/>
    </row>
    <row r="102" spans="1:8" s="1" customFormat="1" x14ac:dyDescent="0.2">
      <c r="A102" s="24">
        <v>88</v>
      </c>
      <c r="B102" s="11" t="s">
        <v>157</v>
      </c>
      <c r="C102" s="10" t="s">
        <v>29</v>
      </c>
      <c r="D102" s="86">
        <f t="shared" si="3"/>
        <v>66895949</v>
      </c>
      <c r="E102" s="86">
        <v>66895949</v>
      </c>
      <c r="F102" s="86">
        <v>0</v>
      </c>
      <c r="G102" s="86">
        <v>0</v>
      </c>
      <c r="H102" s="86"/>
    </row>
    <row r="103" spans="1:8" s="1" customFormat="1" x14ac:dyDescent="0.2">
      <c r="A103" s="24">
        <v>89</v>
      </c>
      <c r="B103" s="11" t="s">
        <v>158</v>
      </c>
      <c r="C103" s="10" t="s">
        <v>30</v>
      </c>
      <c r="D103" s="86">
        <f t="shared" si="3"/>
        <v>104383584</v>
      </c>
      <c r="E103" s="86">
        <v>104338137</v>
      </c>
      <c r="F103" s="86">
        <v>45447</v>
      </c>
      <c r="G103" s="86">
        <v>0</v>
      </c>
      <c r="H103" s="86"/>
    </row>
    <row r="104" spans="1:8" s="1" customFormat="1" x14ac:dyDescent="0.2">
      <c r="A104" s="24">
        <v>90</v>
      </c>
      <c r="B104" s="25" t="s">
        <v>159</v>
      </c>
      <c r="C104" s="10" t="s">
        <v>14</v>
      </c>
      <c r="D104" s="86">
        <f t="shared" si="3"/>
        <v>33082764</v>
      </c>
      <c r="E104" s="86">
        <v>33082764</v>
      </c>
      <c r="F104" s="86">
        <v>0</v>
      </c>
      <c r="G104" s="86">
        <v>0</v>
      </c>
      <c r="H104" s="86"/>
    </row>
    <row r="105" spans="1:8" s="1" customFormat="1" x14ac:dyDescent="0.2">
      <c r="A105" s="24">
        <v>91</v>
      </c>
      <c r="B105" s="11" t="s">
        <v>160</v>
      </c>
      <c r="C105" s="10" t="s">
        <v>31</v>
      </c>
      <c r="D105" s="86">
        <f t="shared" si="3"/>
        <v>49411916</v>
      </c>
      <c r="E105" s="86">
        <v>49411916</v>
      </c>
      <c r="F105" s="86">
        <v>0</v>
      </c>
      <c r="G105" s="86">
        <v>0</v>
      </c>
      <c r="H105" s="86"/>
    </row>
    <row r="106" spans="1:8" s="1" customFormat="1" ht="12" customHeight="1" x14ac:dyDescent="0.2">
      <c r="A106" s="24">
        <v>92</v>
      </c>
      <c r="B106" s="11" t="s">
        <v>161</v>
      </c>
      <c r="C106" s="10" t="s">
        <v>15</v>
      </c>
      <c r="D106" s="86">
        <f t="shared" si="3"/>
        <v>97983053</v>
      </c>
      <c r="E106" s="86">
        <v>90251331</v>
      </c>
      <c r="F106" s="86">
        <v>0</v>
      </c>
      <c r="G106" s="86">
        <v>0</v>
      </c>
      <c r="H106" s="86">
        <v>7731722</v>
      </c>
    </row>
    <row r="107" spans="1:8" s="21" customFormat="1" x14ac:dyDescent="0.2">
      <c r="A107" s="24">
        <v>93</v>
      </c>
      <c r="B107" s="23" t="s">
        <v>162</v>
      </c>
      <c r="C107" s="20" t="s">
        <v>13</v>
      </c>
      <c r="D107" s="89">
        <f t="shared" si="3"/>
        <v>211760791</v>
      </c>
      <c r="E107" s="89">
        <v>153700703</v>
      </c>
      <c r="F107" s="89">
        <v>2749238</v>
      </c>
      <c r="G107" s="89">
        <v>0</v>
      </c>
      <c r="H107" s="89">
        <v>55310850</v>
      </c>
    </row>
    <row r="108" spans="1:8" s="1" customFormat="1" x14ac:dyDescent="0.2">
      <c r="A108" s="24">
        <v>94</v>
      </c>
      <c r="B108" s="25" t="s">
        <v>163</v>
      </c>
      <c r="C108" s="10" t="s">
        <v>32</v>
      </c>
      <c r="D108" s="86">
        <f t="shared" si="3"/>
        <v>42580153</v>
      </c>
      <c r="E108" s="86">
        <v>42580153</v>
      </c>
      <c r="F108" s="86">
        <v>0</v>
      </c>
      <c r="G108" s="86">
        <v>0</v>
      </c>
      <c r="H108" s="86"/>
    </row>
    <row r="109" spans="1:8" s="1" customFormat="1" x14ac:dyDescent="0.2">
      <c r="A109" s="24">
        <v>95</v>
      </c>
      <c r="B109" s="25" t="s">
        <v>164</v>
      </c>
      <c r="C109" s="10" t="s">
        <v>55</v>
      </c>
      <c r="D109" s="86">
        <f t="shared" si="3"/>
        <v>60836543</v>
      </c>
      <c r="E109" s="86">
        <v>60836543</v>
      </c>
      <c r="F109" s="86">
        <v>0</v>
      </c>
      <c r="G109" s="86">
        <v>0</v>
      </c>
      <c r="H109" s="86"/>
    </row>
    <row r="110" spans="1:8" s="1" customFormat="1" x14ac:dyDescent="0.2">
      <c r="A110" s="24">
        <v>96</v>
      </c>
      <c r="B110" s="11" t="s">
        <v>165</v>
      </c>
      <c r="C110" s="10" t="s">
        <v>34</v>
      </c>
      <c r="D110" s="86">
        <f t="shared" si="3"/>
        <v>93207528</v>
      </c>
      <c r="E110" s="86">
        <v>93207528</v>
      </c>
      <c r="F110" s="86">
        <v>0</v>
      </c>
      <c r="G110" s="86">
        <v>0</v>
      </c>
      <c r="H110" s="86"/>
    </row>
    <row r="111" spans="1:8" s="1" customFormat="1" x14ac:dyDescent="0.2">
      <c r="A111" s="24">
        <v>97</v>
      </c>
      <c r="B111" s="13" t="s">
        <v>166</v>
      </c>
      <c r="C111" s="10" t="s">
        <v>229</v>
      </c>
      <c r="D111" s="86">
        <f t="shared" si="3"/>
        <v>40768522</v>
      </c>
      <c r="E111" s="86">
        <v>40768522</v>
      </c>
      <c r="F111" s="86">
        <v>0</v>
      </c>
      <c r="G111" s="86">
        <v>0</v>
      </c>
      <c r="H111" s="86"/>
    </row>
    <row r="112" spans="1:8" s="1" customFormat="1" ht="13.5" customHeight="1" x14ac:dyDescent="0.2">
      <c r="A112" s="24">
        <v>98</v>
      </c>
      <c r="B112" s="11" t="s">
        <v>167</v>
      </c>
      <c r="C112" s="10" t="s">
        <v>168</v>
      </c>
      <c r="D112" s="86">
        <f t="shared" si="3"/>
        <v>0</v>
      </c>
      <c r="E112" s="86">
        <v>0</v>
      </c>
      <c r="F112" s="86"/>
      <c r="G112" s="86"/>
      <c r="H112" s="86"/>
    </row>
    <row r="113" spans="1:8" s="1" customFormat="1" x14ac:dyDescent="0.2">
      <c r="A113" s="24">
        <v>99</v>
      </c>
      <c r="B113" s="11" t="s">
        <v>169</v>
      </c>
      <c r="C113" s="10" t="s">
        <v>170</v>
      </c>
      <c r="D113" s="86">
        <f t="shared" si="3"/>
        <v>0</v>
      </c>
      <c r="E113" s="86">
        <v>0</v>
      </c>
      <c r="F113" s="86"/>
      <c r="G113" s="86"/>
      <c r="H113" s="86"/>
    </row>
    <row r="114" spans="1:8" s="1" customFormat="1" x14ac:dyDescent="0.2">
      <c r="A114" s="24">
        <v>100</v>
      </c>
      <c r="B114" s="25" t="s">
        <v>171</v>
      </c>
      <c r="C114" s="10" t="s">
        <v>172</v>
      </c>
      <c r="D114" s="86">
        <f t="shared" si="3"/>
        <v>0</v>
      </c>
      <c r="E114" s="86">
        <v>0</v>
      </c>
      <c r="F114" s="86"/>
      <c r="G114" s="86"/>
      <c r="H114" s="86"/>
    </row>
    <row r="115" spans="1:8" s="1" customFormat="1" ht="12.75" customHeight="1" x14ac:dyDescent="0.2">
      <c r="A115" s="24">
        <v>101</v>
      </c>
      <c r="B115" s="25" t="s">
        <v>173</v>
      </c>
      <c r="C115" s="10" t="s">
        <v>174</v>
      </c>
      <c r="D115" s="86">
        <f t="shared" si="3"/>
        <v>0</v>
      </c>
      <c r="E115" s="86">
        <v>0</v>
      </c>
      <c r="F115" s="86"/>
      <c r="G115" s="86"/>
      <c r="H115" s="86"/>
    </row>
    <row r="116" spans="1:8" s="1" customFormat="1" ht="24" x14ac:dyDescent="0.2">
      <c r="A116" s="24">
        <v>102</v>
      </c>
      <c r="B116" s="25" t="s">
        <v>175</v>
      </c>
      <c r="C116" s="10" t="s">
        <v>176</v>
      </c>
      <c r="D116" s="86">
        <f t="shared" si="3"/>
        <v>0</v>
      </c>
      <c r="E116" s="86">
        <v>0</v>
      </c>
      <c r="F116" s="86"/>
      <c r="G116" s="86"/>
      <c r="H116" s="86"/>
    </row>
    <row r="117" spans="1:8" s="1" customFormat="1" x14ac:dyDescent="0.2">
      <c r="A117" s="24">
        <v>103</v>
      </c>
      <c r="B117" s="25" t="s">
        <v>177</v>
      </c>
      <c r="C117" s="10" t="s">
        <v>178</v>
      </c>
      <c r="D117" s="86">
        <f t="shared" si="3"/>
        <v>0</v>
      </c>
      <c r="E117" s="86">
        <v>0</v>
      </c>
      <c r="F117" s="86"/>
      <c r="G117" s="86"/>
      <c r="H117" s="86"/>
    </row>
    <row r="118" spans="1:8" s="1" customFormat="1" x14ac:dyDescent="0.2">
      <c r="A118" s="24">
        <v>104</v>
      </c>
      <c r="B118" s="25" t="s">
        <v>179</v>
      </c>
      <c r="C118" s="10" t="s">
        <v>180</v>
      </c>
      <c r="D118" s="86">
        <f t="shared" si="3"/>
        <v>0</v>
      </c>
      <c r="E118" s="86">
        <v>0</v>
      </c>
      <c r="F118" s="86"/>
      <c r="G118" s="86"/>
      <c r="H118" s="86"/>
    </row>
    <row r="119" spans="1:8" s="1" customFormat="1" x14ac:dyDescent="0.2">
      <c r="A119" s="24">
        <v>105</v>
      </c>
      <c r="B119" s="17" t="s">
        <v>181</v>
      </c>
      <c r="C119" s="15" t="s">
        <v>182</v>
      </c>
      <c r="D119" s="86">
        <f t="shared" si="3"/>
        <v>0</v>
      </c>
      <c r="E119" s="86">
        <v>0</v>
      </c>
      <c r="F119" s="86"/>
      <c r="G119" s="86"/>
      <c r="H119" s="86"/>
    </row>
    <row r="120" spans="1:8" s="1" customFormat="1" x14ac:dyDescent="0.2">
      <c r="A120" s="24">
        <v>106</v>
      </c>
      <c r="B120" s="13" t="s">
        <v>183</v>
      </c>
      <c r="C120" s="10" t="s">
        <v>184</v>
      </c>
      <c r="D120" s="86">
        <f t="shared" si="3"/>
        <v>209113796</v>
      </c>
      <c r="E120" s="86">
        <v>7571025</v>
      </c>
      <c r="F120" s="86">
        <v>154786334</v>
      </c>
      <c r="G120" s="86">
        <v>0</v>
      </c>
      <c r="H120" s="86">
        <v>46756437</v>
      </c>
    </row>
    <row r="121" spans="1:8" s="1" customFormat="1" ht="11.25" customHeight="1" x14ac:dyDescent="0.2">
      <c r="A121" s="24">
        <v>107</v>
      </c>
      <c r="B121" s="25" t="s">
        <v>185</v>
      </c>
      <c r="C121" s="10" t="s">
        <v>186</v>
      </c>
      <c r="D121" s="86">
        <f t="shared" si="3"/>
        <v>0</v>
      </c>
      <c r="E121" s="86">
        <v>0</v>
      </c>
      <c r="F121" s="86">
        <v>0</v>
      </c>
      <c r="G121" s="86">
        <v>0</v>
      </c>
      <c r="H121" s="86"/>
    </row>
    <row r="122" spans="1:8" s="1" customFormat="1" x14ac:dyDescent="0.2">
      <c r="A122" s="24">
        <v>108</v>
      </c>
      <c r="B122" s="11" t="s">
        <v>187</v>
      </c>
      <c r="C122" s="18" t="s">
        <v>188</v>
      </c>
      <c r="D122" s="86">
        <f t="shared" si="3"/>
        <v>0</v>
      </c>
      <c r="E122" s="86">
        <v>0</v>
      </c>
      <c r="F122" s="86"/>
      <c r="G122" s="86"/>
      <c r="H122" s="86"/>
    </row>
    <row r="123" spans="1:8" s="1" customFormat="1" x14ac:dyDescent="0.2">
      <c r="A123" s="24">
        <v>109</v>
      </c>
      <c r="B123" s="25" t="s">
        <v>189</v>
      </c>
      <c r="C123" s="10" t="s">
        <v>273</v>
      </c>
      <c r="D123" s="86">
        <f t="shared" si="3"/>
        <v>15758185</v>
      </c>
      <c r="E123" s="86">
        <v>15758185</v>
      </c>
      <c r="F123" s="86">
        <v>0</v>
      </c>
      <c r="G123" s="86">
        <v>0</v>
      </c>
      <c r="H123" s="86"/>
    </row>
    <row r="124" spans="1:8" s="1" customFormat="1" ht="14.25" customHeight="1" x14ac:dyDescent="0.2">
      <c r="A124" s="24">
        <v>110</v>
      </c>
      <c r="B124" s="13" t="s">
        <v>190</v>
      </c>
      <c r="C124" s="10" t="s">
        <v>260</v>
      </c>
      <c r="D124" s="86">
        <f t="shared" si="3"/>
        <v>0</v>
      </c>
      <c r="E124" s="86">
        <v>0</v>
      </c>
      <c r="F124" s="86"/>
      <c r="G124" s="86"/>
      <c r="H124" s="86"/>
    </row>
    <row r="125" spans="1:8" s="1" customFormat="1" x14ac:dyDescent="0.2">
      <c r="A125" s="24">
        <v>111</v>
      </c>
      <c r="B125" s="13" t="s">
        <v>191</v>
      </c>
      <c r="C125" s="10" t="s">
        <v>385</v>
      </c>
      <c r="D125" s="86">
        <f t="shared" si="3"/>
        <v>0</v>
      </c>
      <c r="E125" s="86">
        <v>0</v>
      </c>
      <c r="F125" s="86"/>
      <c r="G125" s="86"/>
      <c r="H125" s="86"/>
    </row>
    <row r="126" spans="1:8" s="1" customFormat="1" x14ac:dyDescent="0.2">
      <c r="A126" s="24">
        <v>112</v>
      </c>
      <c r="B126" s="13" t="s">
        <v>192</v>
      </c>
      <c r="C126" s="10" t="s">
        <v>193</v>
      </c>
      <c r="D126" s="86">
        <f t="shared" si="3"/>
        <v>0</v>
      </c>
      <c r="E126" s="86">
        <v>0</v>
      </c>
      <c r="F126" s="86"/>
      <c r="G126" s="86"/>
      <c r="H126" s="86"/>
    </row>
    <row r="127" spans="1:8" s="1" customFormat="1" ht="13.5" customHeight="1" x14ac:dyDescent="0.2">
      <c r="A127" s="24">
        <v>113</v>
      </c>
      <c r="B127" s="13" t="s">
        <v>194</v>
      </c>
      <c r="C127" s="10" t="s">
        <v>394</v>
      </c>
      <c r="D127" s="86">
        <f t="shared" si="3"/>
        <v>0</v>
      </c>
      <c r="E127" s="86">
        <v>0</v>
      </c>
      <c r="F127" s="86"/>
      <c r="G127" s="86"/>
      <c r="H127" s="86"/>
    </row>
    <row r="128" spans="1:8" s="1" customFormat="1" x14ac:dyDescent="0.2">
      <c r="A128" s="24">
        <v>114</v>
      </c>
      <c r="B128" s="25" t="s">
        <v>195</v>
      </c>
      <c r="C128" s="10" t="s">
        <v>196</v>
      </c>
      <c r="D128" s="86">
        <f t="shared" si="3"/>
        <v>0</v>
      </c>
      <c r="E128" s="86">
        <v>0</v>
      </c>
      <c r="F128" s="86"/>
      <c r="G128" s="86"/>
      <c r="H128" s="86"/>
    </row>
    <row r="129" spans="1:8" s="1" customFormat="1" ht="24" x14ac:dyDescent="0.2">
      <c r="A129" s="24">
        <v>115</v>
      </c>
      <c r="B129" s="25" t="s">
        <v>197</v>
      </c>
      <c r="C129" s="53" t="s">
        <v>352</v>
      </c>
      <c r="D129" s="86">
        <f t="shared" si="3"/>
        <v>0</v>
      </c>
      <c r="E129" s="86">
        <v>0</v>
      </c>
      <c r="F129" s="86"/>
      <c r="G129" s="86"/>
      <c r="H129" s="86"/>
    </row>
    <row r="130" spans="1:8" s="1" customFormat="1" x14ac:dyDescent="0.2">
      <c r="A130" s="24">
        <v>116</v>
      </c>
      <c r="B130" s="25" t="s">
        <v>198</v>
      </c>
      <c r="C130" s="10" t="s">
        <v>235</v>
      </c>
      <c r="D130" s="86">
        <f t="shared" si="3"/>
        <v>2178630218</v>
      </c>
      <c r="E130" s="86">
        <v>1251974721</v>
      </c>
      <c r="F130" s="86">
        <v>248680751</v>
      </c>
      <c r="G130" s="86">
        <v>0</v>
      </c>
      <c r="H130" s="86">
        <v>677974746</v>
      </c>
    </row>
    <row r="131" spans="1:8" ht="10.5" customHeight="1" x14ac:dyDescent="0.2">
      <c r="A131" s="24">
        <v>117</v>
      </c>
      <c r="B131" s="25" t="s">
        <v>199</v>
      </c>
      <c r="C131" s="10" t="s">
        <v>200</v>
      </c>
      <c r="D131" s="85">
        <f t="shared" si="3"/>
        <v>3117302895</v>
      </c>
      <c r="E131" s="85">
        <v>76927958</v>
      </c>
      <c r="F131" s="85">
        <v>2561945109</v>
      </c>
      <c r="G131" s="85">
        <v>0</v>
      </c>
      <c r="H131" s="85">
        <v>478429828</v>
      </c>
    </row>
    <row r="132" spans="1:8" s="1" customFormat="1" x14ac:dyDescent="0.2">
      <c r="A132" s="24">
        <v>118</v>
      </c>
      <c r="B132" s="25" t="s">
        <v>201</v>
      </c>
      <c r="C132" s="10" t="s">
        <v>42</v>
      </c>
      <c r="D132" s="86">
        <f t="shared" si="3"/>
        <v>1380867820</v>
      </c>
      <c r="E132" s="86">
        <v>461548370</v>
      </c>
      <c r="F132" s="86">
        <v>0</v>
      </c>
      <c r="G132" s="86">
        <v>0</v>
      </c>
      <c r="H132" s="86">
        <v>919319450</v>
      </c>
    </row>
    <row r="133" spans="1:8" s="1" customFormat="1" x14ac:dyDescent="0.2">
      <c r="A133" s="24">
        <v>119</v>
      </c>
      <c r="B133" s="11" t="s">
        <v>202</v>
      </c>
      <c r="C133" s="10" t="s">
        <v>48</v>
      </c>
      <c r="D133" s="86">
        <f t="shared" si="3"/>
        <v>1097356723</v>
      </c>
      <c r="E133" s="86">
        <v>682248445</v>
      </c>
      <c r="F133" s="86">
        <v>173767439</v>
      </c>
      <c r="G133" s="86">
        <v>0</v>
      </c>
      <c r="H133" s="86">
        <v>241340839</v>
      </c>
    </row>
    <row r="134" spans="1:8" s="1" customFormat="1" x14ac:dyDescent="0.2">
      <c r="A134" s="24">
        <v>120</v>
      </c>
      <c r="B134" s="11" t="s">
        <v>203</v>
      </c>
      <c r="C134" s="10" t="s">
        <v>237</v>
      </c>
      <c r="D134" s="86">
        <f t="shared" si="3"/>
        <v>319974476</v>
      </c>
      <c r="E134" s="86">
        <v>313197108</v>
      </c>
      <c r="F134" s="86">
        <v>0</v>
      </c>
      <c r="G134" s="86">
        <v>0</v>
      </c>
      <c r="H134" s="86">
        <v>6777368</v>
      </c>
    </row>
    <row r="135" spans="1:8" s="1" customFormat="1" x14ac:dyDescent="0.2">
      <c r="A135" s="24">
        <v>121</v>
      </c>
      <c r="B135" s="11" t="s">
        <v>204</v>
      </c>
      <c r="C135" s="10" t="s">
        <v>50</v>
      </c>
      <c r="D135" s="86">
        <f>E135+F135+G135+H135</f>
        <v>1030962337</v>
      </c>
      <c r="E135" s="86">
        <v>763804717</v>
      </c>
      <c r="F135" s="86">
        <v>0</v>
      </c>
      <c r="G135" s="86">
        <v>0</v>
      </c>
      <c r="H135" s="86">
        <v>267157620</v>
      </c>
    </row>
    <row r="136" spans="1:8" s="1" customFormat="1" x14ac:dyDescent="0.2">
      <c r="A136" s="24">
        <v>122</v>
      </c>
      <c r="B136" s="25" t="s">
        <v>205</v>
      </c>
      <c r="C136" s="10" t="s">
        <v>49</v>
      </c>
      <c r="D136" s="86">
        <f t="shared" si="3"/>
        <v>0</v>
      </c>
      <c r="E136" s="86">
        <v>0</v>
      </c>
      <c r="F136" s="86"/>
      <c r="G136" s="86"/>
      <c r="H136" s="86"/>
    </row>
    <row r="137" spans="1:8" s="1" customFormat="1" x14ac:dyDescent="0.2">
      <c r="A137" s="24">
        <v>123</v>
      </c>
      <c r="B137" s="25" t="s">
        <v>206</v>
      </c>
      <c r="C137" s="10" t="s">
        <v>207</v>
      </c>
      <c r="D137" s="86">
        <f t="shared" si="3"/>
        <v>0</v>
      </c>
      <c r="E137" s="86">
        <v>0</v>
      </c>
      <c r="F137" s="86"/>
      <c r="G137" s="86"/>
      <c r="H137" s="86"/>
    </row>
    <row r="138" spans="1:8" s="1" customFormat="1" x14ac:dyDescent="0.2">
      <c r="A138" s="24">
        <v>124</v>
      </c>
      <c r="B138" s="25" t="s">
        <v>208</v>
      </c>
      <c r="C138" s="10" t="s">
        <v>43</v>
      </c>
      <c r="D138" s="86">
        <f t="shared" si="3"/>
        <v>304039853</v>
      </c>
      <c r="E138" s="86">
        <v>235513554</v>
      </c>
      <c r="F138" s="86">
        <v>0</v>
      </c>
      <c r="G138" s="86">
        <v>0</v>
      </c>
      <c r="H138" s="86">
        <v>68526299</v>
      </c>
    </row>
    <row r="139" spans="1:8" s="1" customFormat="1" x14ac:dyDescent="0.2">
      <c r="A139" s="24">
        <v>125</v>
      </c>
      <c r="B139" s="11" t="s">
        <v>209</v>
      </c>
      <c r="C139" s="10" t="s">
        <v>236</v>
      </c>
      <c r="D139" s="86">
        <f t="shared" si="3"/>
        <v>1211875042</v>
      </c>
      <c r="E139" s="86">
        <v>925553309</v>
      </c>
      <c r="F139" s="86">
        <v>1307356</v>
      </c>
      <c r="G139" s="86">
        <v>0</v>
      </c>
      <c r="H139" s="86">
        <v>285014377</v>
      </c>
    </row>
    <row r="140" spans="1:8" s="1" customFormat="1" x14ac:dyDescent="0.2">
      <c r="A140" s="24">
        <v>126</v>
      </c>
      <c r="B140" s="13" t="s">
        <v>210</v>
      </c>
      <c r="C140" s="10" t="s">
        <v>211</v>
      </c>
      <c r="D140" s="86">
        <f t="shared" si="3"/>
        <v>1013061110</v>
      </c>
      <c r="E140" s="86">
        <v>763629755</v>
      </c>
      <c r="F140" s="86">
        <v>3396089</v>
      </c>
      <c r="G140" s="86">
        <v>0</v>
      </c>
      <c r="H140" s="86">
        <v>246035266</v>
      </c>
    </row>
    <row r="141" spans="1:8" x14ac:dyDescent="0.2">
      <c r="A141" s="24">
        <v>127</v>
      </c>
      <c r="B141" s="25" t="s">
        <v>212</v>
      </c>
      <c r="C141" s="10" t="s">
        <v>213</v>
      </c>
      <c r="D141" s="85">
        <f t="shared" si="3"/>
        <v>744124886</v>
      </c>
      <c r="E141" s="85">
        <v>384346097</v>
      </c>
      <c r="F141" s="85">
        <v>0</v>
      </c>
      <c r="G141" s="85">
        <v>359778789</v>
      </c>
      <c r="H141" s="85"/>
    </row>
    <row r="142" spans="1:8" x14ac:dyDescent="0.2">
      <c r="A142" s="24">
        <v>128</v>
      </c>
      <c r="B142" s="11" t="s">
        <v>214</v>
      </c>
      <c r="C142" s="10" t="s">
        <v>215</v>
      </c>
      <c r="D142" s="85">
        <f t="shared" si="3"/>
        <v>0</v>
      </c>
      <c r="E142" s="85"/>
      <c r="F142" s="85"/>
      <c r="G142" s="85"/>
      <c r="H142" s="85"/>
    </row>
    <row r="143" spans="1:8" ht="12.75" x14ac:dyDescent="0.2">
      <c r="A143" s="24">
        <v>129</v>
      </c>
      <c r="B143" s="19" t="s">
        <v>216</v>
      </c>
      <c r="C143" s="12" t="s">
        <v>217</v>
      </c>
      <c r="D143" s="85">
        <f t="shared" si="3"/>
        <v>0</v>
      </c>
      <c r="E143" s="85"/>
      <c r="F143" s="85"/>
      <c r="G143" s="85"/>
      <c r="H143" s="85"/>
    </row>
    <row r="144" spans="1:8" ht="12.75" x14ac:dyDescent="0.2">
      <c r="A144" s="24">
        <v>130</v>
      </c>
      <c r="B144" s="35" t="s">
        <v>261</v>
      </c>
      <c r="C144" s="36" t="s">
        <v>262</v>
      </c>
      <c r="D144" s="85">
        <f t="shared" si="3"/>
        <v>0</v>
      </c>
      <c r="E144" s="85"/>
      <c r="F144" s="85"/>
      <c r="G144" s="85"/>
      <c r="H144" s="85"/>
    </row>
    <row r="145" spans="1:72" ht="12.75" x14ac:dyDescent="0.2">
      <c r="A145" s="24">
        <v>131</v>
      </c>
      <c r="B145" s="37" t="s">
        <v>263</v>
      </c>
      <c r="C145" s="38" t="s">
        <v>264</v>
      </c>
      <c r="D145" s="85">
        <f t="shared" si="3"/>
        <v>0</v>
      </c>
      <c r="E145" s="85"/>
      <c r="F145" s="85"/>
      <c r="G145" s="85"/>
      <c r="H145" s="85"/>
    </row>
    <row r="146" spans="1:72" ht="12.75" x14ac:dyDescent="0.2">
      <c r="A146" s="24">
        <v>132</v>
      </c>
      <c r="B146" s="94" t="s">
        <v>265</v>
      </c>
      <c r="C146" s="95" t="s">
        <v>266</v>
      </c>
      <c r="D146" s="85">
        <f t="shared" si="3"/>
        <v>0</v>
      </c>
      <c r="E146" s="85"/>
      <c r="F146" s="85"/>
      <c r="G146" s="85"/>
      <c r="H146" s="85"/>
    </row>
    <row r="147" spans="1:72" x14ac:dyDescent="0.2">
      <c r="A147" s="24">
        <v>133</v>
      </c>
      <c r="B147" s="24" t="s">
        <v>271</v>
      </c>
      <c r="C147" s="41" t="s">
        <v>272</v>
      </c>
      <c r="D147" s="85">
        <f t="shared" si="3"/>
        <v>0</v>
      </c>
      <c r="E147" s="85"/>
      <c r="F147" s="85"/>
      <c r="G147" s="85"/>
      <c r="H147" s="85"/>
    </row>
    <row r="148" spans="1:72" x14ac:dyDescent="0.2">
      <c r="A148" s="24">
        <v>134</v>
      </c>
      <c r="B148" s="91" t="s">
        <v>362</v>
      </c>
      <c r="C148" s="41" t="s">
        <v>361</v>
      </c>
      <c r="D148" s="85">
        <f t="shared" si="3"/>
        <v>0</v>
      </c>
      <c r="E148" s="85"/>
      <c r="F148" s="85"/>
      <c r="G148" s="85"/>
      <c r="H148" s="85"/>
    </row>
    <row r="149" spans="1:72" x14ac:dyDescent="0.2">
      <c r="A149" s="24">
        <v>135</v>
      </c>
      <c r="B149" s="88" t="s">
        <v>389</v>
      </c>
      <c r="C149" s="41" t="s">
        <v>383</v>
      </c>
      <c r="D149" s="85">
        <f t="shared" ref="D149:D150" si="4">E149+F149+G149+H149</f>
        <v>0</v>
      </c>
      <c r="E149" s="85"/>
      <c r="F149" s="85"/>
      <c r="G149" s="85"/>
      <c r="H149" s="85"/>
    </row>
    <row r="150" spans="1:72" s="4" customFormat="1" x14ac:dyDescent="0.2">
      <c r="A150" s="169">
        <v>136</v>
      </c>
      <c r="B150" s="88" t="s">
        <v>407</v>
      </c>
      <c r="C150" s="41" t="s">
        <v>406</v>
      </c>
      <c r="D150" s="85">
        <f t="shared" si="4"/>
        <v>0</v>
      </c>
      <c r="E150" s="85"/>
      <c r="F150" s="85"/>
      <c r="G150" s="85"/>
      <c r="H150" s="85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</row>
    <row r="151" spans="1:72" s="4" customFormat="1" x14ac:dyDescent="0.2">
      <c r="A151" s="6"/>
      <c r="B151" s="6"/>
      <c r="C151" s="7"/>
      <c r="D151" s="49"/>
      <c r="E151" s="49"/>
      <c r="F151" s="49"/>
      <c r="G151" s="49"/>
      <c r="H151" s="49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</row>
    <row r="152" spans="1:72" s="4" customFormat="1" x14ac:dyDescent="0.2">
      <c r="A152" s="6"/>
      <c r="B152" s="6"/>
      <c r="C152" s="7"/>
      <c r="D152" s="49"/>
      <c r="E152" s="49"/>
      <c r="F152" s="49"/>
      <c r="G152" s="49"/>
      <c r="H152" s="49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</row>
    <row r="154" spans="1:72" s="4" customFormat="1" x14ac:dyDescent="0.2">
      <c r="A154" s="6"/>
      <c r="B154" s="6"/>
      <c r="C154" s="7"/>
      <c r="D154" s="49"/>
      <c r="E154" s="49"/>
      <c r="F154" s="49"/>
      <c r="G154" s="49"/>
      <c r="H154" s="49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</row>
    <row r="155" spans="1:72" s="4" customFormat="1" x14ac:dyDescent="0.2">
      <c r="A155" s="6"/>
      <c r="B155" s="6"/>
      <c r="C155" s="7"/>
      <c r="D155" s="49"/>
      <c r="E155" s="49"/>
      <c r="F155" s="49"/>
      <c r="G155" s="49"/>
      <c r="H155" s="49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</row>
  </sheetData>
  <mergeCells count="14">
    <mergeCell ref="A90:A93"/>
    <mergeCell ref="B90:B93"/>
    <mergeCell ref="A2:H2"/>
    <mergeCell ref="A4:A7"/>
    <mergeCell ref="B4:B7"/>
    <mergeCell ref="C4:C7"/>
    <mergeCell ref="E5:E7"/>
    <mergeCell ref="F5:F7"/>
    <mergeCell ref="G5:G7"/>
    <mergeCell ref="D4:H4"/>
    <mergeCell ref="D5:D7"/>
    <mergeCell ref="H5:H7"/>
    <mergeCell ref="A8:C8"/>
    <mergeCell ref="A11:C11"/>
  </mergeCells>
  <pageMargins left="0" right="0" top="0" bottom="0" header="0" footer="0"/>
  <pageSetup paperSize="9" scale="85" orientation="portrait" r:id="rId1"/>
  <headerFooter alignWithMargins="0"/>
  <ignoredErrors>
    <ignoredError sqref="B37:B61 B94:B113 B62:B90 B114:B119 B120:B126 B127:B147 B14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51"/>
  <sheetViews>
    <sheetView zoomScale="98" zoomScaleNormal="98" workbookViewId="0">
      <pane xSplit="3" ySplit="12" topLeftCell="D66" activePane="bottomRight" state="frozen"/>
      <selection pane="topRight" activeCell="D1" sqref="D1"/>
      <selection pane="bottomLeft" activeCell="A14" sqref="A14"/>
      <selection pane="bottomRight" activeCell="C69" sqref="C69"/>
    </sheetView>
  </sheetViews>
  <sheetFormatPr defaultRowHeight="12" x14ac:dyDescent="0.2"/>
  <cols>
    <col min="1" max="1" width="4.7109375" style="29" customWidth="1"/>
    <col min="2" max="2" width="9.28515625" style="29" customWidth="1"/>
    <col min="3" max="3" width="43.5703125" style="34" customWidth="1"/>
    <col min="4" max="4" width="12.28515625" style="31" customWidth="1"/>
    <col min="5" max="5" width="12.42578125" style="31" customWidth="1"/>
    <col min="6" max="6" width="13" style="31" customWidth="1"/>
    <col min="7" max="7" width="15" style="31" customWidth="1"/>
    <col min="8" max="9" width="23.28515625" style="31" customWidth="1"/>
    <col min="10" max="10" width="17" style="31" customWidth="1"/>
    <col min="11" max="11" width="13.140625" style="31" customWidth="1"/>
    <col min="12" max="13" width="12.5703125" style="31" customWidth="1"/>
    <col min="14" max="15" width="12.42578125" style="31" customWidth="1"/>
    <col min="16" max="16384" width="9.140625" style="28"/>
  </cols>
  <sheetData>
    <row r="1" spans="1:15" ht="35.25" customHeight="1" x14ac:dyDescent="0.2">
      <c r="A1" s="222" t="s">
        <v>369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5" ht="12.75" customHeight="1" x14ac:dyDescent="0.2">
      <c r="C2" s="30"/>
      <c r="O2" s="31" t="s">
        <v>291</v>
      </c>
    </row>
    <row r="3" spans="1:15" s="32" customFormat="1" ht="20.25" customHeight="1" x14ac:dyDescent="0.2">
      <c r="A3" s="224" t="s">
        <v>46</v>
      </c>
      <c r="B3" s="224" t="s">
        <v>58</v>
      </c>
      <c r="C3" s="224" t="s">
        <v>47</v>
      </c>
      <c r="D3" s="223" t="s">
        <v>292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15" s="32" customFormat="1" ht="17.25" customHeight="1" x14ac:dyDescent="0.2">
      <c r="A4" s="224"/>
      <c r="B4" s="224"/>
      <c r="C4" s="224"/>
      <c r="D4" s="221" t="s">
        <v>274</v>
      </c>
      <c r="E4" s="223" t="s">
        <v>287</v>
      </c>
      <c r="F4" s="223"/>
      <c r="G4" s="223"/>
      <c r="H4" s="223"/>
      <c r="I4" s="223"/>
      <c r="J4" s="223"/>
      <c r="K4" s="223"/>
      <c r="L4" s="223"/>
      <c r="M4" s="223"/>
      <c r="N4" s="223"/>
      <c r="O4" s="223"/>
    </row>
    <row r="5" spans="1:15" s="32" customFormat="1" ht="24.75" customHeight="1" x14ac:dyDescent="0.2">
      <c r="A5" s="224"/>
      <c r="B5" s="224"/>
      <c r="C5" s="224"/>
      <c r="D5" s="223"/>
      <c r="E5" s="225" t="s">
        <v>293</v>
      </c>
      <c r="F5" s="225"/>
      <c r="G5" s="221"/>
      <c r="H5" s="221"/>
      <c r="I5" s="221"/>
      <c r="J5" s="221"/>
      <c r="K5" s="223" t="s">
        <v>294</v>
      </c>
      <c r="L5" s="223"/>
      <c r="M5" s="223"/>
      <c r="N5" s="223"/>
      <c r="O5" s="223"/>
    </row>
    <row r="6" spans="1:15" s="32" customFormat="1" ht="24.75" customHeight="1" x14ac:dyDescent="0.2">
      <c r="A6" s="224"/>
      <c r="B6" s="224"/>
      <c r="C6" s="224"/>
      <c r="D6" s="223"/>
      <c r="E6" s="220" t="s">
        <v>295</v>
      </c>
      <c r="F6" s="220" t="s">
        <v>296</v>
      </c>
      <c r="G6" s="230" t="s">
        <v>287</v>
      </c>
      <c r="H6" s="231"/>
      <c r="I6" s="231"/>
      <c r="J6" s="232"/>
      <c r="K6" s="226" t="s">
        <v>239</v>
      </c>
      <c r="L6" s="223" t="s">
        <v>287</v>
      </c>
      <c r="M6" s="223"/>
      <c r="N6" s="223"/>
      <c r="O6" s="223"/>
    </row>
    <row r="7" spans="1:15" ht="49.5" customHeight="1" x14ac:dyDescent="0.2">
      <c r="A7" s="224"/>
      <c r="B7" s="224"/>
      <c r="C7" s="224"/>
      <c r="D7" s="223"/>
      <c r="E7" s="226"/>
      <c r="F7" s="226"/>
      <c r="G7" s="220" t="s">
        <v>401</v>
      </c>
      <c r="H7" s="162" t="s">
        <v>297</v>
      </c>
      <c r="I7" s="220" t="s">
        <v>402</v>
      </c>
      <c r="J7" s="221" t="s">
        <v>403</v>
      </c>
      <c r="K7" s="226"/>
      <c r="L7" s="216" t="s">
        <v>382</v>
      </c>
      <c r="M7" s="217"/>
      <c r="N7" s="218" t="s">
        <v>359</v>
      </c>
      <c r="O7" s="218" t="s">
        <v>360</v>
      </c>
    </row>
    <row r="8" spans="1:15" ht="60.75" customHeight="1" x14ac:dyDescent="0.2">
      <c r="A8" s="224"/>
      <c r="B8" s="224"/>
      <c r="C8" s="224"/>
      <c r="D8" s="223"/>
      <c r="E8" s="221"/>
      <c r="F8" s="221"/>
      <c r="G8" s="221"/>
      <c r="H8" s="163" t="s">
        <v>298</v>
      </c>
      <c r="I8" s="221"/>
      <c r="J8" s="223"/>
      <c r="K8" s="221"/>
      <c r="L8" s="117" t="s">
        <v>380</v>
      </c>
      <c r="M8" s="117" t="s">
        <v>381</v>
      </c>
      <c r="N8" s="219"/>
      <c r="O8" s="219"/>
    </row>
    <row r="9" spans="1:15" ht="21" customHeight="1" x14ac:dyDescent="0.2">
      <c r="A9" s="233" t="s">
        <v>239</v>
      </c>
      <c r="B9" s="233"/>
      <c r="C9" s="233"/>
      <c r="D9" s="119">
        <f>D10+D11+D12</f>
        <v>10295675012</v>
      </c>
      <c r="E9" s="119">
        <f t="shared" ref="E9:O9" si="0">E10+E11+E12</f>
        <v>3012430256</v>
      </c>
      <c r="F9" s="119">
        <f t="shared" si="0"/>
        <v>4589619583</v>
      </c>
      <c r="G9" s="119">
        <f t="shared" si="0"/>
        <v>3616474340</v>
      </c>
      <c r="H9" s="119">
        <f t="shared" si="0"/>
        <v>172918867</v>
      </c>
      <c r="I9" s="119">
        <f t="shared" si="0"/>
        <v>542467948</v>
      </c>
      <c r="J9" s="119">
        <f t="shared" si="0"/>
        <v>257758428</v>
      </c>
      <c r="K9" s="119">
        <f t="shared" si="0"/>
        <v>2693625173</v>
      </c>
      <c r="L9" s="119">
        <f t="shared" si="0"/>
        <v>327939136</v>
      </c>
      <c r="M9" s="119">
        <f t="shared" si="0"/>
        <v>1035122278</v>
      </c>
      <c r="N9" s="119">
        <f t="shared" si="0"/>
        <v>1263161164</v>
      </c>
      <c r="O9" s="119">
        <f t="shared" si="0"/>
        <v>67402595</v>
      </c>
    </row>
    <row r="10" spans="1:15" ht="17.25" customHeight="1" x14ac:dyDescent="0.2">
      <c r="A10" s="261" t="s">
        <v>56</v>
      </c>
      <c r="B10" s="262"/>
      <c r="C10" s="263"/>
      <c r="D10" s="75">
        <v>194703852</v>
      </c>
      <c r="E10" s="75">
        <v>0</v>
      </c>
      <c r="F10" s="75">
        <v>65125013</v>
      </c>
      <c r="G10" s="75">
        <v>0</v>
      </c>
      <c r="H10" s="75">
        <v>0</v>
      </c>
      <c r="I10" s="75">
        <v>0</v>
      </c>
      <c r="J10" s="75">
        <v>65125013</v>
      </c>
      <c r="K10" s="75">
        <v>129578839</v>
      </c>
      <c r="L10" s="75">
        <v>16074026</v>
      </c>
      <c r="M10" s="75">
        <v>0</v>
      </c>
      <c r="N10" s="75">
        <v>113504813</v>
      </c>
      <c r="O10" s="33">
        <v>0</v>
      </c>
    </row>
    <row r="11" spans="1:15" ht="16.5" customHeight="1" x14ac:dyDescent="0.2">
      <c r="A11" s="261" t="s">
        <v>299</v>
      </c>
      <c r="B11" s="262"/>
      <c r="C11" s="262"/>
      <c r="D11" s="75">
        <f t="shared" ref="D11" si="1">E11+F11+K11</f>
        <v>10351223</v>
      </c>
      <c r="E11" s="75"/>
      <c r="F11" s="75">
        <f t="shared" ref="F11" si="2">G11+H11+I11+J11</f>
        <v>0</v>
      </c>
      <c r="G11" s="75"/>
      <c r="H11" s="75"/>
      <c r="I11" s="75"/>
      <c r="J11" s="75"/>
      <c r="K11" s="75">
        <f t="shared" ref="K11" si="3">SUM(L11:O11)</f>
        <v>10351223</v>
      </c>
      <c r="L11" s="75"/>
      <c r="M11" s="75">
        <v>10351223</v>
      </c>
      <c r="N11" s="75"/>
      <c r="O11" s="33"/>
    </row>
    <row r="12" spans="1:15" ht="15.75" customHeight="1" x14ac:dyDescent="0.2">
      <c r="A12" s="234" t="s">
        <v>233</v>
      </c>
      <c r="B12" s="235"/>
      <c r="C12" s="236"/>
      <c r="D12" s="119">
        <f>SUM(D13:D150)-D91</f>
        <v>10090619937</v>
      </c>
      <c r="E12" s="119">
        <f>SUM(E13:E150)-E91</f>
        <v>3012430256</v>
      </c>
      <c r="F12" s="119">
        <f t="shared" ref="F12:O12" si="4">SUM(F13:F150)-F91</f>
        <v>4524494570</v>
      </c>
      <c r="G12" s="119">
        <f t="shared" si="4"/>
        <v>3616474340</v>
      </c>
      <c r="H12" s="119">
        <f t="shared" si="4"/>
        <v>172918867</v>
      </c>
      <c r="I12" s="119">
        <f t="shared" si="4"/>
        <v>542467948</v>
      </c>
      <c r="J12" s="119">
        <f t="shared" si="4"/>
        <v>192633415</v>
      </c>
      <c r="K12" s="119">
        <f t="shared" si="4"/>
        <v>2553695111</v>
      </c>
      <c r="L12" s="119">
        <f t="shared" si="4"/>
        <v>311865110</v>
      </c>
      <c r="M12" s="119">
        <f t="shared" si="4"/>
        <v>1024771055</v>
      </c>
      <c r="N12" s="119">
        <f t="shared" si="4"/>
        <v>1149656351</v>
      </c>
      <c r="O12" s="119">
        <f t="shared" si="4"/>
        <v>67402595</v>
      </c>
    </row>
    <row r="13" spans="1:15" ht="12" customHeight="1" x14ac:dyDescent="0.2">
      <c r="A13" s="24">
        <v>1</v>
      </c>
      <c r="B13" s="120" t="s">
        <v>59</v>
      </c>
      <c r="C13" s="121" t="s">
        <v>44</v>
      </c>
      <c r="D13" s="75">
        <f>E13+F13+K13</f>
        <v>42736398</v>
      </c>
      <c r="E13" s="75">
        <v>13629011</v>
      </c>
      <c r="F13" s="75">
        <f>G13+H13+I13+J13</f>
        <v>21315338</v>
      </c>
      <c r="G13" s="75">
        <v>16475289</v>
      </c>
      <c r="H13" s="75">
        <v>1714883</v>
      </c>
      <c r="I13" s="75">
        <v>2251109</v>
      </c>
      <c r="J13" s="75">
        <v>874057</v>
      </c>
      <c r="K13" s="75">
        <f t="shared" ref="K13:K74" si="5">SUM(L13:O13)</f>
        <v>7792049</v>
      </c>
      <c r="L13" s="75">
        <v>1515696</v>
      </c>
      <c r="M13" s="75">
        <v>4940495</v>
      </c>
      <c r="N13" s="75">
        <v>1322262</v>
      </c>
      <c r="O13" s="75">
        <v>13596</v>
      </c>
    </row>
    <row r="14" spans="1:15" ht="12" customHeight="1" x14ac:dyDescent="0.2">
      <c r="A14" s="24">
        <v>2</v>
      </c>
      <c r="B14" s="122" t="s">
        <v>60</v>
      </c>
      <c r="C14" s="121" t="s">
        <v>218</v>
      </c>
      <c r="D14" s="75">
        <f t="shared" ref="D14:D75" si="6">E14+F14+K14</f>
        <v>41381623</v>
      </c>
      <c r="E14" s="75">
        <v>11923355</v>
      </c>
      <c r="F14" s="75">
        <f t="shared" ref="F14:F77" si="7">G14+H14+I14+J14</f>
        <v>20492027</v>
      </c>
      <c r="G14" s="75">
        <v>17419371</v>
      </c>
      <c r="H14" s="75">
        <v>0</v>
      </c>
      <c r="I14" s="75">
        <v>2166389</v>
      </c>
      <c r="J14" s="75">
        <v>906267</v>
      </c>
      <c r="K14" s="75">
        <f t="shared" si="5"/>
        <v>8966241</v>
      </c>
      <c r="L14" s="75">
        <v>1538052</v>
      </c>
      <c r="M14" s="75">
        <v>5085847</v>
      </c>
      <c r="N14" s="118">
        <v>1436084</v>
      </c>
      <c r="O14" s="118">
        <v>906258</v>
      </c>
    </row>
    <row r="15" spans="1:15" ht="12" customHeight="1" x14ac:dyDescent="0.2">
      <c r="A15" s="24">
        <v>3</v>
      </c>
      <c r="B15" s="123" t="s">
        <v>61</v>
      </c>
      <c r="C15" s="124" t="s">
        <v>5</v>
      </c>
      <c r="D15" s="75">
        <f t="shared" si="6"/>
        <v>143417566</v>
      </c>
      <c r="E15" s="75">
        <v>46159926</v>
      </c>
      <c r="F15" s="75">
        <f t="shared" si="7"/>
        <v>62902205</v>
      </c>
      <c r="G15" s="75">
        <v>52793447</v>
      </c>
      <c r="H15" s="75">
        <v>0</v>
      </c>
      <c r="I15" s="75">
        <v>7444747</v>
      </c>
      <c r="J15" s="75">
        <v>2664011</v>
      </c>
      <c r="K15" s="75">
        <f t="shared" si="5"/>
        <v>34355435</v>
      </c>
      <c r="L15" s="75">
        <v>4608845</v>
      </c>
      <c r="M15" s="75">
        <v>14532273</v>
      </c>
      <c r="N15" s="118">
        <v>13618105</v>
      </c>
      <c r="O15" s="118">
        <v>1596212</v>
      </c>
    </row>
    <row r="16" spans="1:15" ht="12" customHeight="1" x14ac:dyDescent="0.2">
      <c r="A16" s="24">
        <v>4</v>
      </c>
      <c r="B16" s="120" t="s">
        <v>62</v>
      </c>
      <c r="C16" s="121" t="s">
        <v>219</v>
      </c>
      <c r="D16" s="75">
        <f t="shared" si="6"/>
        <v>43612428</v>
      </c>
      <c r="E16" s="75">
        <v>12758822</v>
      </c>
      <c r="F16" s="75">
        <f t="shared" si="7"/>
        <v>22339316</v>
      </c>
      <c r="G16" s="75">
        <v>19016672</v>
      </c>
      <c r="H16" s="75">
        <v>0</v>
      </c>
      <c r="I16" s="75">
        <v>2312996</v>
      </c>
      <c r="J16" s="75">
        <v>1009648</v>
      </c>
      <c r="K16" s="75">
        <f t="shared" si="5"/>
        <v>8514290</v>
      </c>
      <c r="L16" s="75">
        <v>1651519</v>
      </c>
      <c r="M16" s="75">
        <v>5569880</v>
      </c>
      <c r="N16" s="118">
        <v>1292891</v>
      </c>
      <c r="O16" s="118">
        <v>0</v>
      </c>
    </row>
    <row r="17" spans="1:15" ht="12" customHeight="1" x14ac:dyDescent="0.2">
      <c r="A17" s="24">
        <v>5</v>
      </c>
      <c r="B17" s="120" t="s">
        <v>63</v>
      </c>
      <c r="C17" s="121" t="s">
        <v>8</v>
      </c>
      <c r="D17" s="75">
        <f t="shared" si="6"/>
        <v>52915974</v>
      </c>
      <c r="E17" s="75">
        <v>19198629</v>
      </c>
      <c r="F17" s="75">
        <f t="shared" si="7"/>
        <v>23866030</v>
      </c>
      <c r="G17" s="75">
        <v>20045828</v>
      </c>
      <c r="H17" s="75">
        <v>0</v>
      </c>
      <c r="I17" s="75">
        <v>2758381</v>
      </c>
      <c r="J17" s="75">
        <v>1061821</v>
      </c>
      <c r="K17" s="75">
        <f t="shared" si="5"/>
        <v>9851315</v>
      </c>
      <c r="L17" s="75">
        <v>1821329</v>
      </c>
      <c r="M17" s="75">
        <v>5967322</v>
      </c>
      <c r="N17" s="118">
        <v>2049068</v>
      </c>
      <c r="O17" s="118">
        <v>13596</v>
      </c>
    </row>
    <row r="18" spans="1:15" ht="12" customHeight="1" x14ac:dyDescent="0.2">
      <c r="A18" s="24">
        <v>6</v>
      </c>
      <c r="B18" s="123" t="s">
        <v>64</v>
      </c>
      <c r="C18" s="124" t="s">
        <v>65</v>
      </c>
      <c r="D18" s="75">
        <f t="shared" si="6"/>
        <v>371331347</v>
      </c>
      <c r="E18" s="75">
        <v>119151427</v>
      </c>
      <c r="F18" s="75">
        <f t="shared" si="7"/>
        <v>167202625</v>
      </c>
      <c r="G18" s="75">
        <v>138741917</v>
      </c>
      <c r="H18" s="75">
        <v>0</v>
      </c>
      <c r="I18" s="75">
        <v>21076598</v>
      </c>
      <c r="J18" s="75">
        <v>7384110</v>
      </c>
      <c r="K18" s="75">
        <f t="shared" si="5"/>
        <v>84977295</v>
      </c>
      <c r="L18" s="75">
        <v>10108188</v>
      </c>
      <c r="M18" s="75">
        <v>39154025</v>
      </c>
      <c r="N18" s="118">
        <v>31514104</v>
      </c>
      <c r="O18" s="118">
        <v>4200978</v>
      </c>
    </row>
    <row r="19" spans="1:15" ht="12" customHeight="1" x14ac:dyDescent="0.2">
      <c r="A19" s="24">
        <v>7</v>
      </c>
      <c r="B19" s="125" t="s">
        <v>66</v>
      </c>
      <c r="C19" s="126" t="s">
        <v>220</v>
      </c>
      <c r="D19" s="75">
        <f t="shared" si="6"/>
        <v>137251722</v>
      </c>
      <c r="E19" s="75">
        <v>40496799</v>
      </c>
      <c r="F19" s="75">
        <f t="shared" si="7"/>
        <v>61211098</v>
      </c>
      <c r="G19" s="75">
        <v>51520354</v>
      </c>
      <c r="H19" s="75">
        <v>0</v>
      </c>
      <c r="I19" s="75">
        <v>6963246</v>
      </c>
      <c r="J19" s="75">
        <v>2727498</v>
      </c>
      <c r="K19" s="75">
        <f t="shared" si="5"/>
        <v>35543825</v>
      </c>
      <c r="L19" s="75">
        <v>4770751</v>
      </c>
      <c r="M19" s="75">
        <v>14885410</v>
      </c>
      <c r="N19" s="118">
        <v>14401130</v>
      </c>
      <c r="O19" s="118">
        <v>1486534</v>
      </c>
    </row>
    <row r="20" spans="1:15" ht="12" customHeight="1" x14ac:dyDescent="0.2">
      <c r="A20" s="24">
        <v>8</v>
      </c>
      <c r="B20" s="123" t="s">
        <v>67</v>
      </c>
      <c r="C20" s="124" t="s">
        <v>17</v>
      </c>
      <c r="D20" s="75">
        <f t="shared" si="6"/>
        <v>52153007</v>
      </c>
      <c r="E20" s="75">
        <v>15726523</v>
      </c>
      <c r="F20" s="75">
        <f t="shared" si="7"/>
        <v>25955220</v>
      </c>
      <c r="G20" s="75">
        <v>21867351</v>
      </c>
      <c r="H20" s="75">
        <v>0</v>
      </c>
      <c r="I20" s="75">
        <v>2960349</v>
      </c>
      <c r="J20" s="75">
        <v>1127520</v>
      </c>
      <c r="K20" s="75">
        <f t="shared" si="5"/>
        <v>10471264</v>
      </c>
      <c r="L20" s="75">
        <v>1923157</v>
      </c>
      <c r="M20" s="75">
        <v>6322084</v>
      </c>
      <c r="N20" s="118">
        <v>2216959</v>
      </c>
      <c r="O20" s="118">
        <v>9064</v>
      </c>
    </row>
    <row r="21" spans="1:15" ht="12" customHeight="1" x14ac:dyDescent="0.2">
      <c r="A21" s="24">
        <v>9</v>
      </c>
      <c r="B21" s="123" t="s">
        <v>68</v>
      </c>
      <c r="C21" s="124" t="s">
        <v>6</v>
      </c>
      <c r="D21" s="75">
        <f t="shared" si="6"/>
        <v>45680274</v>
      </c>
      <c r="E21" s="75">
        <v>14312547</v>
      </c>
      <c r="F21" s="75">
        <f t="shared" si="7"/>
        <v>22497133</v>
      </c>
      <c r="G21" s="75">
        <v>18950733</v>
      </c>
      <c r="H21" s="75">
        <v>0</v>
      </c>
      <c r="I21" s="75">
        <v>2537080</v>
      </c>
      <c r="J21" s="75">
        <v>1009320</v>
      </c>
      <c r="K21" s="75">
        <f t="shared" si="5"/>
        <v>8870594</v>
      </c>
      <c r="L21" s="75">
        <v>1561243</v>
      </c>
      <c r="M21" s="75">
        <v>5622804</v>
      </c>
      <c r="N21" s="118">
        <v>1666154</v>
      </c>
      <c r="O21" s="118">
        <v>20393</v>
      </c>
    </row>
    <row r="22" spans="1:15" ht="12" customHeight="1" x14ac:dyDescent="0.2">
      <c r="A22" s="24">
        <v>10</v>
      </c>
      <c r="B22" s="123" t="s">
        <v>69</v>
      </c>
      <c r="C22" s="124" t="s">
        <v>18</v>
      </c>
      <c r="D22" s="75">
        <f t="shared" si="6"/>
        <v>57457120</v>
      </c>
      <c r="E22" s="75">
        <v>16834832</v>
      </c>
      <c r="F22" s="75">
        <f t="shared" si="7"/>
        <v>30460909</v>
      </c>
      <c r="G22" s="75">
        <v>25447934</v>
      </c>
      <c r="H22" s="75">
        <v>0</v>
      </c>
      <c r="I22" s="75">
        <v>3636183</v>
      </c>
      <c r="J22" s="75">
        <v>1376792</v>
      </c>
      <c r="K22" s="75">
        <f t="shared" si="5"/>
        <v>10161379</v>
      </c>
      <c r="L22" s="75">
        <v>1922049</v>
      </c>
      <c r="M22" s="75">
        <v>6929369</v>
      </c>
      <c r="N22" s="118">
        <v>1287302</v>
      </c>
      <c r="O22" s="118">
        <v>22659</v>
      </c>
    </row>
    <row r="23" spans="1:15" ht="12" customHeight="1" x14ac:dyDescent="0.2">
      <c r="A23" s="24">
        <v>11</v>
      </c>
      <c r="B23" s="123" t="s">
        <v>70</v>
      </c>
      <c r="C23" s="124" t="s">
        <v>7</v>
      </c>
      <c r="D23" s="75">
        <f t="shared" si="6"/>
        <v>46648208</v>
      </c>
      <c r="E23" s="75">
        <v>15163893</v>
      </c>
      <c r="F23" s="75">
        <f t="shared" si="7"/>
        <v>22652362</v>
      </c>
      <c r="G23" s="75">
        <v>19005101</v>
      </c>
      <c r="H23" s="75">
        <v>0</v>
      </c>
      <c r="I23" s="75">
        <v>2638580</v>
      </c>
      <c r="J23" s="75">
        <v>1008681</v>
      </c>
      <c r="K23" s="75">
        <f t="shared" si="5"/>
        <v>8831953</v>
      </c>
      <c r="L23" s="75">
        <v>1703663</v>
      </c>
      <c r="M23" s="75">
        <v>5735598</v>
      </c>
      <c r="N23" s="118">
        <v>1383628</v>
      </c>
      <c r="O23" s="118">
        <v>9064</v>
      </c>
    </row>
    <row r="24" spans="1:15" ht="12" customHeight="1" x14ac:dyDescent="0.2">
      <c r="A24" s="24">
        <v>12</v>
      </c>
      <c r="B24" s="123" t="s">
        <v>71</v>
      </c>
      <c r="C24" s="124" t="s">
        <v>19</v>
      </c>
      <c r="D24" s="75">
        <f t="shared" si="6"/>
        <v>95034889</v>
      </c>
      <c r="E24" s="75">
        <v>29910084</v>
      </c>
      <c r="F24" s="75">
        <f t="shared" si="7"/>
        <v>46408893</v>
      </c>
      <c r="G24" s="75">
        <v>39005271</v>
      </c>
      <c r="H24" s="75">
        <v>0</v>
      </c>
      <c r="I24" s="75">
        <v>5369834</v>
      </c>
      <c r="J24" s="75">
        <v>2033788</v>
      </c>
      <c r="K24" s="75">
        <f t="shared" si="5"/>
        <v>18715912</v>
      </c>
      <c r="L24" s="75">
        <v>3486080</v>
      </c>
      <c r="M24" s="75">
        <v>11082587</v>
      </c>
      <c r="N24" s="118">
        <v>2620464</v>
      </c>
      <c r="O24" s="118">
        <v>1526781</v>
      </c>
    </row>
    <row r="25" spans="1:15" ht="12" customHeight="1" x14ac:dyDescent="0.2">
      <c r="A25" s="24">
        <v>13</v>
      </c>
      <c r="B25" s="123" t="s">
        <v>240</v>
      </c>
      <c r="C25" s="121" t="s">
        <v>241</v>
      </c>
      <c r="D25" s="75">
        <f t="shared" si="6"/>
        <v>0</v>
      </c>
      <c r="E25" s="75">
        <v>0</v>
      </c>
      <c r="F25" s="75">
        <f t="shared" si="7"/>
        <v>0</v>
      </c>
      <c r="G25" s="75">
        <v>0</v>
      </c>
      <c r="H25" s="75">
        <v>0</v>
      </c>
      <c r="I25" s="75">
        <v>0</v>
      </c>
      <c r="J25" s="75">
        <v>0</v>
      </c>
      <c r="K25" s="75">
        <f t="shared" si="5"/>
        <v>0</v>
      </c>
      <c r="L25" s="75">
        <v>0</v>
      </c>
      <c r="M25" s="75">
        <v>0</v>
      </c>
      <c r="N25" s="118">
        <v>0</v>
      </c>
      <c r="O25" s="118">
        <v>0</v>
      </c>
    </row>
    <row r="26" spans="1:15" ht="12" customHeight="1" x14ac:dyDescent="0.2">
      <c r="A26" s="24">
        <v>14</v>
      </c>
      <c r="B26" s="123" t="s">
        <v>72</v>
      </c>
      <c r="C26" s="124" t="s">
        <v>22</v>
      </c>
      <c r="D26" s="75">
        <f t="shared" si="6"/>
        <v>64351049</v>
      </c>
      <c r="E26" s="75">
        <v>22691436</v>
      </c>
      <c r="F26" s="75">
        <f t="shared" si="7"/>
        <v>29703075</v>
      </c>
      <c r="G26" s="75">
        <v>24776870</v>
      </c>
      <c r="H26" s="75">
        <v>0</v>
      </c>
      <c r="I26" s="75">
        <v>3627034</v>
      </c>
      <c r="J26" s="75">
        <v>1299171</v>
      </c>
      <c r="K26" s="75">
        <f t="shared" si="5"/>
        <v>11956538</v>
      </c>
      <c r="L26" s="75">
        <v>2318009</v>
      </c>
      <c r="M26" s="75">
        <v>7530937</v>
      </c>
      <c r="N26" s="118">
        <v>1594622</v>
      </c>
      <c r="O26" s="118">
        <v>512970</v>
      </c>
    </row>
    <row r="27" spans="1:15" ht="12" customHeight="1" x14ac:dyDescent="0.2">
      <c r="A27" s="24">
        <v>15</v>
      </c>
      <c r="B27" s="123" t="s">
        <v>73</v>
      </c>
      <c r="C27" s="124" t="s">
        <v>10</v>
      </c>
      <c r="D27" s="75">
        <f t="shared" si="6"/>
        <v>92143243</v>
      </c>
      <c r="E27" s="75">
        <v>34203048</v>
      </c>
      <c r="F27" s="75">
        <f t="shared" si="7"/>
        <v>40585509</v>
      </c>
      <c r="G27" s="75">
        <v>33797299</v>
      </c>
      <c r="H27" s="75">
        <v>0</v>
      </c>
      <c r="I27" s="75">
        <v>5021100</v>
      </c>
      <c r="J27" s="75">
        <v>1767110</v>
      </c>
      <c r="K27" s="75">
        <f t="shared" si="5"/>
        <v>17354686</v>
      </c>
      <c r="L27" s="75">
        <v>3238708</v>
      </c>
      <c r="M27" s="75">
        <v>10713357</v>
      </c>
      <c r="N27" s="118">
        <v>3359569</v>
      </c>
      <c r="O27" s="118">
        <v>43052</v>
      </c>
    </row>
    <row r="28" spans="1:15" ht="12" customHeight="1" x14ac:dyDescent="0.2">
      <c r="A28" s="24">
        <v>16</v>
      </c>
      <c r="B28" s="123" t="s">
        <v>74</v>
      </c>
      <c r="C28" s="124" t="s">
        <v>221</v>
      </c>
      <c r="D28" s="75">
        <f t="shared" si="6"/>
        <v>119942230</v>
      </c>
      <c r="E28" s="75">
        <v>43743931</v>
      </c>
      <c r="F28" s="75">
        <f t="shared" si="7"/>
        <v>54728239</v>
      </c>
      <c r="G28" s="75">
        <v>45578845</v>
      </c>
      <c r="H28" s="75">
        <v>0</v>
      </c>
      <c r="I28" s="75">
        <v>6729138</v>
      </c>
      <c r="J28" s="75">
        <v>2420256</v>
      </c>
      <c r="K28" s="75">
        <f t="shared" si="5"/>
        <v>21470060</v>
      </c>
      <c r="L28" s="75">
        <v>4232576</v>
      </c>
      <c r="M28" s="75">
        <v>13904217</v>
      </c>
      <c r="N28" s="118">
        <v>3285683</v>
      </c>
      <c r="O28" s="118">
        <v>47584</v>
      </c>
    </row>
    <row r="29" spans="1:15" ht="12" customHeight="1" x14ac:dyDescent="0.2">
      <c r="A29" s="24">
        <v>17</v>
      </c>
      <c r="B29" s="123" t="s">
        <v>75</v>
      </c>
      <c r="C29" s="124" t="s">
        <v>9</v>
      </c>
      <c r="D29" s="75">
        <f t="shared" si="6"/>
        <v>257025902</v>
      </c>
      <c r="E29" s="75">
        <v>75219451</v>
      </c>
      <c r="F29" s="75">
        <f t="shared" si="7"/>
        <v>121668968</v>
      </c>
      <c r="G29" s="75">
        <v>91580942</v>
      </c>
      <c r="H29" s="75">
        <v>12371014</v>
      </c>
      <c r="I29" s="75">
        <v>13036043</v>
      </c>
      <c r="J29" s="75">
        <v>4680969</v>
      </c>
      <c r="K29" s="75">
        <f t="shared" si="5"/>
        <v>60137483</v>
      </c>
      <c r="L29" s="75">
        <v>7801417</v>
      </c>
      <c r="M29" s="75">
        <v>25301995</v>
      </c>
      <c r="N29" s="118">
        <v>25562454</v>
      </c>
      <c r="O29" s="118">
        <v>1471617</v>
      </c>
    </row>
    <row r="30" spans="1:15" ht="12" customHeight="1" x14ac:dyDescent="0.2">
      <c r="A30" s="24">
        <v>18</v>
      </c>
      <c r="B30" s="120" t="s">
        <v>76</v>
      </c>
      <c r="C30" s="121" t="s">
        <v>11</v>
      </c>
      <c r="D30" s="75">
        <f t="shared" si="6"/>
        <v>40544562</v>
      </c>
      <c r="E30" s="75">
        <v>16449373</v>
      </c>
      <c r="F30" s="75">
        <f t="shared" si="7"/>
        <v>16724112</v>
      </c>
      <c r="G30" s="75">
        <v>13852899</v>
      </c>
      <c r="H30" s="75">
        <v>0</v>
      </c>
      <c r="I30" s="75">
        <v>2126296</v>
      </c>
      <c r="J30" s="75">
        <v>744917</v>
      </c>
      <c r="K30" s="75">
        <f t="shared" si="5"/>
        <v>7371077</v>
      </c>
      <c r="L30" s="75">
        <v>1363623</v>
      </c>
      <c r="M30" s="75">
        <v>4516371</v>
      </c>
      <c r="N30" s="118">
        <v>1491083</v>
      </c>
      <c r="O30" s="118">
        <v>0</v>
      </c>
    </row>
    <row r="31" spans="1:15" ht="12" customHeight="1" x14ac:dyDescent="0.2">
      <c r="A31" s="24">
        <v>19</v>
      </c>
      <c r="B31" s="120" t="s">
        <v>77</v>
      </c>
      <c r="C31" s="121" t="s">
        <v>222</v>
      </c>
      <c r="D31" s="75">
        <f t="shared" si="6"/>
        <v>30617361</v>
      </c>
      <c r="E31" s="75">
        <v>9024638</v>
      </c>
      <c r="F31" s="75">
        <f t="shared" si="7"/>
        <v>15050028</v>
      </c>
      <c r="G31" s="75">
        <v>12852040</v>
      </c>
      <c r="H31" s="75">
        <v>0</v>
      </c>
      <c r="I31" s="75">
        <v>1580605</v>
      </c>
      <c r="J31" s="75">
        <v>617383</v>
      </c>
      <c r="K31" s="75">
        <f t="shared" si="5"/>
        <v>6542695</v>
      </c>
      <c r="L31" s="75">
        <v>1075409</v>
      </c>
      <c r="M31" s="75">
        <v>3514598</v>
      </c>
      <c r="N31" s="118">
        <v>1945890</v>
      </c>
      <c r="O31" s="118">
        <v>6798</v>
      </c>
    </row>
    <row r="32" spans="1:15" ht="12" customHeight="1" x14ac:dyDescent="0.2">
      <c r="A32" s="24">
        <v>20</v>
      </c>
      <c r="B32" s="120" t="s">
        <v>78</v>
      </c>
      <c r="C32" s="121" t="s">
        <v>79</v>
      </c>
      <c r="D32" s="75">
        <f t="shared" si="6"/>
        <v>155953372</v>
      </c>
      <c r="E32" s="75">
        <v>52353907</v>
      </c>
      <c r="F32" s="75">
        <f t="shared" si="7"/>
        <v>72794109</v>
      </c>
      <c r="G32" s="75">
        <v>60947745</v>
      </c>
      <c r="H32" s="75">
        <v>0</v>
      </c>
      <c r="I32" s="75">
        <v>8644477</v>
      </c>
      <c r="J32" s="75">
        <v>3201887</v>
      </c>
      <c r="K32" s="75">
        <f t="shared" si="5"/>
        <v>30805356</v>
      </c>
      <c r="L32" s="75">
        <v>4978267</v>
      </c>
      <c r="M32" s="75">
        <v>17973679</v>
      </c>
      <c r="N32" s="118">
        <v>6349309</v>
      </c>
      <c r="O32" s="118">
        <v>1504101</v>
      </c>
    </row>
    <row r="33" spans="1:15" ht="12" customHeight="1" x14ac:dyDescent="0.2">
      <c r="A33" s="24">
        <v>21</v>
      </c>
      <c r="B33" s="120" t="s">
        <v>80</v>
      </c>
      <c r="C33" s="121" t="s">
        <v>40</v>
      </c>
      <c r="D33" s="75">
        <f t="shared" si="6"/>
        <v>147377680</v>
      </c>
      <c r="E33" s="75">
        <v>48109332</v>
      </c>
      <c r="F33" s="75">
        <f t="shared" si="7"/>
        <v>62923779</v>
      </c>
      <c r="G33" s="75">
        <v>52120629</v>
      </c>
      <c r="H33" s="75">
        <v>0</v>
      </c>
      <c r="I33" s="75">
        <v>8044532</v>
      </c>
      <c r="J33" s="75">
        <v>2758618</v>
      </c>
      <c r="K33" s="75">
        <f t="shared" si="5"/>
        <v>36344569</v>
      </c>
      <c r="L33" s="75">
        <v>4801749</v>
      </c>
      <c r="M33" s="75">
        <v>14774328</v>
      </c>
      <c r="N33" s="118">
        <v>15198810</v>
      </c>
      <c r="O33" s="118">
        <v>1569682</v>
      </c>
    </row>
    <row r="34" spans="1:15" ht="12" customHeight="1" x14ac:dyDescent="0.2">
      <c r="A34" s="24">
        <v>22</v>
      </c>
      <c r="B34" s="123" t="s">
        <v>81</v>
      </c>
      <c r="C34" s="124" t="s">
        <v>82</v>
      </c>
      <c r="D34" s="75">
        <f t="shared" si="6"/>
        <v>57432700</v>
      </c>
      <c r="E34" s="75">
        <v>17905333</v>
      </c>
      <c r="F34" s="75">
        <f t="shared" si="7"/>
        <v>27857866</v>
      </c>
      <c r="G34" s="75">
        <v>23337204</v>
      </c>
      <c r="H34" s="75">
        <v>0</v>
      </c>
      <c r="I34" s="75">
        <v>3290905</v>
      </c>
      <c r="J34" s="75">
        <v>1229757</v>
      </c>
      <c r="K34" s="75">
        <f t="shared" si="5"/>
        <v>11669501</v>
      </c>
      <c r="L34" s="75">
        <v>2024731</v>
      </c>
      <c r="M34" s="75">
        <v>6740008</v>
      </c>
      <c r="N34" s="118">
        <v>2879970</v>
      </c>
      <c r="O34" s="118">
        <v>24792</v>
      </c>
    </row>
    <row r="35" spans="1:15" ht="12" customHeight="1" x14ac:dyDescent="0.2">
      <c r="A35" s="24">
        <v>23</v>
      </c>
      <c r="B35" s="123" t="s">
        <v>83</v>
      </c>
      <c r="C35" s="124" t="s">
        <v>84</v>
      </c>
      <c r="D35" s="75">
        <f t="shared" si="6"/>
        <v>0</v>
      </c>
      <c r="E35" s="75">
        <v>0</v>
      </c>
      <c r="F35" s="75">
        <f t="shared" si="7"/>
        <v>0</v>
      </c>
      <c r="G35" s="75">
        <v>0</v>
      </c>
      <c r="H35" s="75">
        <v>0</v>
      </c>
      <c r="I35" s="75">
        <v>0</v>
      </c>
      <c r="J35" s="75">
        <v>0</v>
      </c>
      <c r="K35" s="75">
        <f t="shared" si="5"/>
        <v>0</v>
      </c>
      <c r="L35" s="75">
        <v>0</v>
      </c>
      <c r="M35" s="75">
        <v>0</v>
      </c>
      <c r="N35" s="118">
        <v>0</v>
      </c>
      <c r="O35" s="118">
        <v>0</v>
      </c>
    </row>
    <row r="36" spans="1:15" ht="12" customHeight="1" x14ac:dyDescent="0.2">
      <c r="A36" s="24">
        <v>24</v>
      </c>
      <c r="B36" s="123" t="s">
        <v>85</v>
      </c>
      <c r="C36" s="124" t="s">
        <v>86</v>
      </c>
      <c r="D36" s="75">
        <f t="shared" si="6"/>
        <v>0</v>
      </c>
      <c r="E36" s="75">
        <v>0</v>
      </c>
      <c r="F36" s="75">
        <f t="shared" si="7"/>
        <v>0</v>
      </c>
      <c r="G36" s="75">
        <v>0</v>
      </c>
      <c r="H36" s="75">
        <v>0</v>
      </c>
      <c r="I36" s="75">
        <v>0</v>
      </c>
      <c r="J36" s="75">
        <v>0</v>
      </c>
      <c r="K36" s="75">
        <f t="shared" si="5"/>
        <v>0</v>
      </c>
      <c r="L36" s="75">
        <v>0</v>
      </c>
      <c r="M36" s="75">
        <v>0</v>
      </c>
      <c r="N36" s="118">
        <v>0</v>
      </c>
      <c r="O36" s="118">
        <v>0</v>
      </c>
    </row>
    <row r="37" spans="1:15" ht="12" customHeight="1" x14ac:dyDescent="0.2">
      <c r="A37" s="24">
        <v>25</v>
      </c>
      <c r="B37" s="120" t="s">
        <v>87</v>
      </c>
      <c r="C37" s="126" t="s">
        <v>88</v>
      </c>
      <c r="D37" s="75">
        <f t="shared" si="6"/>
        <v>581540402</v>
      </c>
      <c r="E37" s="75">
        <v>103479707</v>
      </c>
      <c r="F37" s="75">
        <f t="shared" si="7"/>
        <v>356511270</v>
      </c>
      <c r="G37" s="75">
        <v>262528015</v>
      </c>
      <c r="H37" s="75">
        <v>38999495</v>
      </c>
      <c r="I37" s="75">
        <v>40819664</v>
      </c>
      <c r="J37" s="75">
        <v>14164096</v>
      </c>
      <c r="K37" s="75">
        <f t="shared" si="5"/>
        <v>121549425</v>
      </c>
      <c r="L37" s="75">
        <v>2976915</v>
      </c>
      <c r="M37" s="75">
        <v>63602832</v>
      </c>
      <c r="N37" s="118">
        <v>49634128</v>
      </c>
      <c r="O37" s="118">
        <v>5335550</v>
      </c>
    </row>
    <row r="38" spans="1:15" ht="12" customHeight="1" x14ac:dyDescent="0.2">
      <c r="A38" s="24">
        <v>26</v>
      </c>
      <c r="B38" s="123" t="s">
        <v>89</v>
      </c>
      <c r="C38" s="124" t="s">
        <v>90</v>
      </c>
      <c r="D38" s="75">
        <f t="shared" si="6"/>
        <v>163120562</v>
      </c>
      <c r="E38" s="75">
        <v>140552297</v>
      </c>
      <c r="F38" s="75">
        <f t="shared" si="7"/>
        <v>2016371</v>
      </c>
      <c r="G38" s="75">
        <v>2016371</v>
      </c>
      <c r="H38" s="75">
        <v>0</v>
      </c>
      <c r="I38" s="75">
        <v>0</v>
      </c>
      <c r="J38" s="75">
        <v>0</v>
      </c>
      <c r="K38" s="75">
        <f t="shared" si="5"/>
        <v>20551894</v>
      </c>
      <c r="L38" s="75">
        <v>0</v>
      </c>
      <c r="M38" s="75">
        <v>11303016</v>
      </c>
      <c r="N38" s="118">
        <v>9058541</v>
      </c>
      <c r="O38" s="118">
        <v>190337</v>
      </c>
    </row>
    <row r="39" spans="1:15" ht="12" customHeight="1" x14ac:dyDescent="0.2">
      <c r="A39" s="24">
        <v>27</v>
      </c>
      <c r="B39" s="122" t="s">
        <v>91</v>
      </c>
      <c r="C39" s="126" t="s">
        <v>92</v>
      </c>
      <c r="D39" s="75">
        <f t="shared" si="6"/>
        <v>22607645</v>
      </c>
      <c r="E39" s="75">
        <v>0</v>
      </c>
      <c r="F39" s="75">
        <f t="shared" si="7"/>
        <v>0</v>
      </c>
      <c r="G39" s="75">
        <v>0</v>
      </c>
      <c r="H39" s="75">
        <v>0</v>
      </c>
      <c r="I39" s="75">
        <v>0</v>
      </c>
      <c r="J39" s="75">
        <v>0</v>
      </c>
      <c r="K39" s="75">
        <f t="shared" si="5"/>
        <v>22607645</v>
      </c>
      <c r="L39" s="75">
        <v>21148890</v>
      </c>
      <c r="M39" s="75">
        <v>0</v>
      </c>
      <c r="N39" s="118">
        <v>1458755</v>
      </c>
      <c r="O39" s="118">
        <v>0</v>
      </c>
    </row>
    <row r="40" spans="1:15" ht="12" customHeight="1" x14ac:dyDescent="0.2">
      <c r="A40" s="24">
        <v>28</v>
      </c>
      <c r="B40" s="120" t="s">
        <v>93</v>
      </c>
      <c r="C40" s="121" t="s">
        <v>23</v>
      </c>
      <c r="D40" s="75">
        <f t="shared" si="6"/>
        <v>0</v>
      </c>
      <c r="E40" s="75">
        <v>0</v>
      </c>
      <c r="F40" s="75">
        <f t="shared" si="7"/>
        <v>0</v>
      </c>
      <c r="G40" s="75">
        <v>0</v>
      </c>
      <c r="H40" s="75">
        <v>0</v>
      </c>
      <c r="I40" s="75">
        <v>0</v>
      </c>
      <c r="J40" s="75">
        <v>0</v>
      </c>
      <c r="K40" s="75">
        <f t="shared" si="5"/>
        <v>0</v>
      </c>
      <c r="L40" s="75">
        <v>0</v>
      </c>
      <c r="M40" s="75">
        <v>0</v>
      </c>
      <c r="N40" s="118">
        <v>0</v>
      </c>
      <c r="O40" s="118">
        <v>0</v>
      </c>
    </row>
    <row r="41" spans="1:15" ht="12" customHeight="1" x14ac:dyDescent="0.2">
      <c r="A41" s="24">
        <v>29</v>
      </c>
      <c r="B41" s="122" t="s">
        <v>94</v>
      </c>
      <c r="C41" s="121" t="s">
        <v>41</v>
      </c>
      <c r="D41" s="75">
        <f t="shared" si="6"/>
        <v>194512579</v>
      </c>
      <c r="E41" s="75">
        <v>60160817</v>
      </c>
      <c r="F41" s="75">
        <f t="shared" si="7"/>
        <v>89958544</v>
      </c>
      <c r="G41" s="75">
        <v>75503135</v>
      </c>
      <c r="H41" s="75">
        <v>0</v>
      </c>
      <c r="I41" s="75">
        <v>10533725</v>
      </c>
      <c r="J41" s="75">
        <v>3921684</v>
      </c>
      <c r="K41" s="75">
        <f t="shared" si="5"/>
        <v>44393218</v>
      </c>
      <c r="L41" s="75">
        <v>6303157</v>
      </c>
      <c r="M41" s="75">
        <v>20817719</v>
      </c>
      <c r="N41" s="118">
        <v>16149244</v>
      </c>
      <c r="O41" s="118">
        <v>1123098</v>
      </c>
    </row>
    <row r="42" spans="1:15" ht="12" customHeight="1" x14ac:dyDescent="0.2">
      <c r="A42" s="24">
        <v>30</v>
      </c>
      <c r="B42" s="125" t="s">
        <v>95</v>
      </c>
      <c r="C42" s="126" t="s">
        <v>39</v>
      </c>
      <c r="D42" s="75">
        <f t="shared" si="6"/>
        <v>300537126</v>
      </c>
      <c r="E42" s="75">
        <v>95491150</v>
      </c>
      <c r="F42" s="75">
        <f t="shared" si="7"/>
        <v>134243380</v>
      </c>
      <c r="G42" s="75">
        <v>111443297</v>
      </c>
      <c r="H42" s="75">
        <v>0</v>
      </c>
      <c r="I42" s="75">
        <v>16910311</v>
      </c>
      <c r="J42" s="75">
        <v>5889772</v>
      </c>
      <c r="K42" s="75">
        <f t="shared" si="5"/>
        <v>70802596</v>
      </c>
      <c r="L42" s="75">
        <v>10547851</v>
      </c>
      <c r="M42" s="75">
        <v>30521786</v>
      </c>
      <c r="N42" s="118">
        <v>27390694</v>
      </c>
      <c r="O42" s="118">
        <v>2342265</v>
      </c>
    </row>
    <row r="43" spans="1:15" ht="12" customHeight="1" x14ac:dyDescent="0.2">
      <c r="A43" s="24">
        <v>31</v>
      </c>
      <c r="B43" s="122" t="s">
        <v>96</v>
      </c>
      <c r="C43" s="121" t="s">
        <v>16</v>
      </c>
      <c r="D43" s="75">
        <f t="shared" si="6"/>
        <v>53894075</v>
      </c>
      <c r="E43" s="75">
        <v>19229537</v>
      </c>
      <c r="F43" s="75">
        <f t="shared" si="7"/>
        <v>24708570</v>
      </c>
      <c r="G43" s="75">
        <v>20697659</v>
      </c>
      <c r="H43" s="75">
        <v>0</v>
      </c>
      <c r="I43" s="75">
        <v>2899815</v>
      </c>
      <c r="J43" s="75">
        <v>1111096</v>
      </c>
      <c r="K43" s="75">
        <f t="shared" si="5"/>
        <v>9955968</v>
      </c>
      <c r="L43" s="75">
        <v>1982061</v>
      </c>
      <c r="M43" s="75">
        <v>6409666</v>
      </c>
      <c r="N43" s="118">
        <v>1550645</v>
      </c>
      <c r="O43" s="118">
        <v>13596</v>
      </c>
    </row>
    <row r="44" spans="1:15" ht="12" customHeight="1" x14ac:dyDescent="0.2">
      <c r="A44" s="24">
        <v>32</v>
      </c>
      <c r="B44" s="123" t="s">
        <v>97</v>
      </c>
      <c r="C44" s="124" t="s">
        <v>21</v>
      </c>
      <c r="D44" s="75">
        <f t="shared" si="6"/>
        <v>189498541</v>
      </c>
      <c r="E44" s="75">
        <v>59185010</v>
      </c>
      <c r="F44" s="75">
        <f t="shared" si="7"/>
        <v>90573388</v>
      </c>
      <c r="G44" s="75">
        <v>75744037</v>
      </c>
      <c r="H44" s="75">
        <v>0</v>
      </c>
      <c r="I44" s="75">
        <v>10846502</v>
      </c>
      <c r="J44" s="75">
        <v>3982849</v>
      </c>
      <c r="K44" s="75">
        <f t="shared" si="5"/>
        <v>39740143</v>
      </c>
      <c r="L44" s="75">
        <v>6600337</v>
      </c>
      <c r="M44" s="75">
        <v>21042195</v>
      </c>
      <c r="N44" s="118">
        <v>10655281</v>
      </c>
      <c r="O44" s="118">
        <v>1442330</v>
      </c>
    </row>
    <row r="45" spans="1:15" ht="12" customHeight="1" x14ac:dyDescent="0.2">
      <c r="A45" s="24">
        <v>33</v>
      </c>
      <c r="B45" s="122" t="s">
        <v>98</v>
      </c>
      <c r="C45" s="121" t="s">
        <v>25</v>
      </c>
      <c r="D45" s="75">
        <f t="shared" si="6"/>
        <v>70479025</v>
      </c>
      <c r="E45" s="75">
        <v>23453346</v>
      </c>
      <c r="F45" s="75">
        <f t="shared" si="7"/>
        <v>32890369</v>
      </c>
      <c r="G45" s="75">
        <v>27583423</v>
      </c>
      <c r="H45" s="75">
        <v>0</v>
      </c>
      <c r="I45" s="75">
        <v>3835531</v>
      </c>
      <c r="J45" s="75">
        <v>1471415</v>
      </c>
      <c r="K45" s="75">
        <f t="shared" si="5"/>
        <v>14135310</v>
      </c>
      <c r="L45" s="75">
        <v>2584170</v>
      </c>
      <c r="M45" s="75">
        <v>8446087</v>
      </c>
      <c r="N45" s="118">
        <v>2412722</v>
      </c>
      <c r="O45" s="118">
        <v>692331</v>
      </c>
    </row>
    <row r="46" spans="1:15" ht="12" customHeight="1" x14ac:dyDescent="0.2">
      <c r="A46" s="24">
        <v>34</v>
      </c>
      <c r="B46" s="120" t="s">
        <v>99</v>
      </c>
      <c r="C46" s="121" t="s">
        <v>223</v>
      </c>
      <c r="D46" s="75">
        <f t="shared" si="6"/>
        <v>177818423</v>
      </c>
      <c r="E46" s="75">
        <v>57447309</v>
      </c>
      <c r="F46" s="75">
        <f t="shared" si="7"/>
        <v>87363417</v>
      </c>
      <c r="G46" s="75">
        <v>72948680</v>
      </c>
      <c r="H46" s="75">
        <v>0</v>
      </c>
      <c r="I46" s="75">
        <v>10600625</v>
      </c>
      <c r="J46" s="75">
        <v>3814112</v>
      </c>
      <c r="K46" s="75">
        <f t="shared" si="5"/>
        <v>33007697</v>
      </c>
      <c r="L46" s="75">
        <v>6270510</v>
      </c>
      <c r="M46" s="75">
        <v>20203909</v>
      </c>
      <c r="N46" s="118">
        <v>4710726</v>
      </c>
      <c r="O46" s="118">
        <v>1822552</v>
      </c>
    </row>
    <row r="47" spans="1:15" ht="12" customHeight="1" x14ac:dyDescent="0.2">
      <c r="A47" s="24">
        <v>35</v>
      </c>
      <c r="B47" s="127" t="s">
        <v>100</v>
      </c>
      <c r="C47" s="128" t="s">
        <v>224</v>
      </c>
      <c r="D47" s="75">
        <f t="shared" si="6"/>
        <v>62236591</v>
      </c>
      <c r="E47" s="75">
        <v>21247619</v>
      </c>
      <c r="F47" s="75">
        <f t="shared" si="7"/>
        <v>29505669</v>
      </c>
      <c r="G47" s="75">
        <v>24745290</v>
      </c>
      <c r="H47" s="75">
        <v>0</v>
      </c>
      <c r="I47" s="75">
        <v>3432861</v>
      </c>
      <c r="J47" s="75">
        <v>1327518</v>
      </c>
      <c r="K47" s="75">
        <f t="shared" si="5"/>
        <v>11483303</v>
      </c>
      <c r="L47" s="75">
        <v>2214452</v>
      </c>
      <c r="M47" s="75">
        <v>7577238</v>
      </c>
      <c r="N47" s="118">
        <v>1297668</v>
      </c>
      <c r="O47" s="118">
        <v>393945</v>
      </c>
    </row>
    <row r="48" spans="1:15" ht="12" customHeight="1" x14ac:dyDescent="0.2">
      <c r="A48" s="24">
        <v>36</v>
      </c>
      <c r="B48" s="120" t="s">
        <v>101</v>
      </c>
      <c r="C48" s="121" t="s">
        <v>225</v>
      </c>
      <c r="D48" s="75">
        <f t="shared" si="6"/>
        <v>39139922</v>
      </c>
      <c r="E48" s="75">
        <v>11936929</v>
      </c>
      <c r="F48" s="75">
        <f t="shared" si="7"/>
        <v>20135937</v>
      </c>
      <c r="G48" s="75">
        <v>17197097</v>
      </c>
      <c r="H48" s="75">
        <v>0</v>
      </c>
      <c r="I48" s="75">
        <v>2060591</v>
      </c>
      <c r="J48" s="75">
        <v>878249</v>
      </c>
      <c r="K48" s="75">
        <f t="shared" si="5"/>
        <v>7067056</v>
      </c>
      <c r="L48" s="75">
        <v>1450073</v>
      </c>
      <c r="M48" s="75">
        <v>4918749</v>
      </c>
      <c r="N48" s="118">
        <v>695968</v>
      </c>
      <c r="O48" s="118">
        <v>2266</v>
      </c>
    </row>
    <row r="49" spans="1:15" ht="12" customHeight="1" x14ac:dyDescent="0.2">
      <c r="A49" s="24">
        <v>37</v>
      </c>
      <c r="B49" s="125" t="s">
        <v>102</v>
      </c>
      <c r="C49" s="126" t="s">
        <v>24</v>
      </c>
      <c r="D49" s="75">
        <f t="shared" si="6"/>
        <v>70669540</v>
      </c>
      <c r="E49" s="75">
        <v>24342491</v>
      </c>
      <c r="F49" s="75">
        <f t="shared" si="7"/>
        <v>33384975</v>
      </c>
      <c r="G49" s="75">
        <v>28220624</v>
      </c>
      <c r="H49" s="75">
        <v>0</v>
      </c>
      <c r="I49" s="75">
        <v>3661957</v>
      </c>
      <c r="J49" s="75">
        <v>1502394</v>
      </c>
      <c r="K49" s="75">
        <f t="shared" si="5"/>
        <v>12942074</v>
      </c>
      <c r="L49" s="75">
        <v>2433339</v>
      </c>
      <c r="M49" s="75">
        <v>8447334</v>
      </c>
      <c r="N49" s="118">
        <v>2043274</v>
      </c>
      <c r="O49" s="118">
        <v>18127</v>
      </c>
    </row>
    <row r="50" spans="1:15" ht="12" customHeight="1" x14ac:dyDescent="0.2">
      <c r="A50" s="24">
        <v>38</v>
      </c>
      <c r="B50" s="123" t="s">
        <v>103</v>
      </c>
      <c r="C50" s="124" t="s">
        <v>20</v>
      </c>
      <c r="D50" s="75">
        <f t="shared" si="6"/>
        <v>29375313</v>
      </c>
      <c r="E50" s="75">
        <v>7291692</v>
      </c>
      <c r="F50" s="75">
        <f t="shared" si="7"/>
        <v>16002578</v>
      </c>
      <c r="G50" s="75">
        <v>13613757</v>
      </c>
      <c r="H50" s="75">
        <v>0</v>
      </c>
      <c r="I50" s="75">
        <v>1671923</v>
      </c>
      <c r="J50" s="75">
        <v>716898</v>
      </c>
      <c r="K50" s="75">
        <f t="shared" si="5"/>
        <v>6081043</v>
      </c>
      <c r="L50" s="75">
        <v>1153478</v>
      </c>
      <c r="M50" s="75">
        <v>3901210</v>
      </c>
      <c r="N50" s="118">
        <v>1021823</v>
      </c>
      <c r="O50" s="118">
        <v>4532</v>
      </c>
    </row>
    <row r="51" spans="1:15" ht="12" customHeight="1" x14ac:dyDescent="0.2">
      <c r="A51" s="24">
        <v>39</v>
      </c>
      <c r="B51" s="122" t="s">
        <v>104</v>
      </c>
      <c r="C51" s="121" t="s">
        <v>105</v>
      </c>
      <c r="D51" s="75">
        <f t="shared" si="6"/>
        <v>29790710</v>
      </c>
      <c r="E51" s="75">
        <v>2218614</v>
      </c>
      <c r="F51" s="75">
        <f t="shared" si="7"/>
        <v>22715939</v>
      </c>
      <c r="G51" s="75">
        <v>19068092</v>
      </c>
      <c r="H51" s="75">
        <v>0</v>
      </c>
      <c r="I51" s="75">
        <v>2594831</v>
      </c>
      <c r="J51" s="75">
        <v>1053016</v>
      </c>
      <c r="K51" s="75">
        <f t="shared" si="5"/>
        <v>4856157</v>
      </c>
      <c r="L51" s="75">
        <v>51693</v>
      </c>
      <c r="M51" s="75">
        <v>4363306</v>
      </c>
      <c r="N51" s="118">
        <v>441158</v>
      </c>
      <c r="O51" s="118">
        <v>0</v>
      </c>
    </row>
    <row r="52" spans="1:15" ht="12" customHeight="1" x14ac:dyDescent="0.2">
      <c r="A52" s="24">
        <v>40</v>
      </c>
      <c r="B52" s="123" t="s">
        <v>106</v>
      </c>
      <c r="C52" s="124" t="s">
        <v>107</v>
      </c>
      <c r="D52" s="75">
        <f t="shared" si="6"/>
        <v>287906834</v>
      </c>
      <c r="E52" s="75">
        <v>83588572</v>
      </c>
      <c r="F52" s="75">
        <f t="shared" si="7"/>
        <v>133774262</v>
      </c>
      <c r="G52" s="75">
        <v>96882097</v>
      </c>
      <c r="H52" s="75">
        <v>17518931</v>
      </c>
      <c r="I52" s="75">
        <v>14320492</v>
      </c>
      <c r="J52" s="75">
        <v>5052742</v>
      </c>
      <c r="K52" s="75">
        <f t="shared" si="5"/>
        <v>70544000</v>
      </c>
      <c r="L52" s="75">
        <v>8428467</v>
      </c>
      <c r="M52" s="75">
        <v>26876609</v>
      </c>
      <c r="N52" s="118">
        <v>33301823</v>
      </c>
      <c r="O52" s="118">
        <v>1937101</v>
      </c>
    </row>
    <row r="53" spans="1:15" ht="12" customHeight="1" x14ac:dyDescent="0.2">
      <c r="A53" s="24">
        <v>41</v>
      </c>
      <c r="B53" s="120" t="s">
        <v>108</v>
      </c>
      <c r="C53" s="121" t="s">
        <v>230</v>
      </c>
      <c r="D53" s="75">
        <f t="shared" si="6"/>
        <v>53250726</v>
      </c>
      <c r="E53" s="75">
        <v>15372733</v>
      </c>
      <c r="F53" s="75">
        <f t="shared" si="7"/>
        <v>27853731</v>
      </c>
      <c r="G53" s="75">
        <v>23616850</v>
      </c>
      <c r="H53" s="75">
        <v>0</v>
      </c>
      <c r="I53" s="75">
        <v>3001477</v>
      </c>
      <c r="J53" s="75">
        <v>1235404</v>
      </c>
      <c r="K53" s="75">
        <f t="shared" si="5"/>
        <v>10024262</v>
      </c>
      <c r="L53" s="75">
        <v>2005717</v>
      </c>
      <c r="M53" s="75">
        <v>6556361</v>
      </c>
      <c r="N53" s="118">
        <v>1441791</v>
      </c>
      <c r="O53" s="118">
        <v>20393</v>
      </c>
    </row>
    <row r="54" spans="1:15" ht="12" customHeight="1" x14ac:dyDescent="0.2">
      <c r="A54" s="24">
        <v>42</v>
      </c>
      <c r="B54" s="120" t="s">
        <v>109</v>
      </c>
      <c r="C54" s="121" t="s">
        <v>2</v>
      </c>
      <c r="D54" s="75">
        <f t="shared" si="6"/>
        <v>186105937</v>
      </c>
      <c r="E54" s="75">
        <v>57772581</v>
      </c>
      <c r="F54" s="75">
        <f t="shared" si="7"/>
        <v>92541664</v>
      </c>
      <c r="G54" s="75">
        <v>77464014</v>
      </c>
      <c r="H54" s="75">
        <v>0</v>
      </c>
      <c r="I54" s="75">
        <v>10975292</v>
      </c>
      <c r="J54" s="75">
        <v>4102358</v>
      </c>
      <c r="K54" s="75">
        <f t="shared" si="5"/>
        <v>35791692</v>
      </c>
      <c r="L54" s="75">
        <v>6794605</v>
      </c>
      <c r="M54" s="75">
        <v>21811351</v>
      </c>
      <c r="N54" s="118">
        <v>5661662</v>
      </c>
      <c r="O54" s="118">
        <v>1524074</v>
      </c>
    </row>
    <row r="55" spans="1:15" ht="12" customHeight="1" x14ac:dyDescent="0.2">
      <c r="A55" s="24">
        <v>43</v>
      </c>
      <c r="B55" s="123" t="s">
        <v>110</v>
      </c>
      <c r="C55" s="124" t="s">
        <v>3</v>
      </c>
      <c r="D55" s="75">
        <f t="shared" si="6"/>
        <v>41219873</v>
      </c>
      <c r="E55" s="75">
        <v>11848249</v>
      </c>
      <c r="F55" s="75">
        <f t="shared" si="7"/>
        <v>21272611</v>
      </c>
      <c r="G55" s="75">
        <v>18199734</v>
      </c>
      <c r="H55" s="75">
        <v>0</v>
      </c>
      <c r="I55" s="75">
        <v>2148252</v>
      </c>
      <c r="J55" s="75">
        <v>924625</v>
      </c>
      <c r="K55" s="75">
        <f t="shared" si="5"/>
        <v>8099013</v>
      </c>
      <c r="L55" s="75">
        <v>1569563</v>
      </c>
      <c r="M55" s="75">
        <v>5243314</v>
      </c>
      <c r="N55" s="118">
        <v>1274806</v>
      </c>
      <c r="O55" s="118">
        <v>11330</v>
      </c>
    </row>
    <row r="56" spans="1:15" ht="12" customHeight="1" x14ac:dyDescent="0.2">
      <c r="A56" s="24">
        <v>44</v>
      </c>
      <c r="B56" s="123" t="s">
        <v>111</v>
      </c>
      <c r="C56" s="124" t="s">
        <v>226</v>
      </c>
      <c r="D56" s="75">
        <f t="shared" si="6"/>
        <v>65260810</v>
      </c>
      <c r="E56" s="75">
        <v>19752430</v>
      </c>
      <c r="F56" s="75">
        <f t="shared" si="7"/>
        <v>33073180</v>
      </c>
      <c r="G56" s="75">
        <v>27935913</v>
      </c>
      <c r="H56" s="75">
        <v>0</v>
      </c>
      <c r="I56" s="75">
        <v>3661957</v>
      </c>
      <c r="J56" s="75">
        <v>1475310</v>
      </c>
      <c r="K56" s="75">
        <f t="shared" si="5"/>
        <v>12435200</v>
      </c>
      <c r="L56" s="75">
        <v>2346936</v>
      </c>
      <c r="M56" s="75">
        <v>7932021</v>
      </c>
      <c r="N56" s="118">
        <v>2131318</v>
      </c>
      <c r="O56" s="118">
        <v>24925</v>
      </c>
    </row>
    <row r="57" spans="1:15" ht="12" customHeight="1" x14ac:dyDescent="0.2">
      <c r="A57" s="24">
        <v>45</v>
      </c>
      <c r="B57" s="122" t="s">
        <v>112</v>
      </c>
      <c r="C57" s="121" t="s">
        <v>0</v>
      </c>
      <c r="D57" s="75">
        <f t="shared" si="6"/>
        <v>79918405</v>
      </c>
      <c r="E57" s="75">
        <v>25640733</v>
      </c>
      <c r="F57" s="75">
        <f t="shared" si="7"/>
        <v>38933531</v>
      </c>
      <c r="G57" s="75">
        <v>32721830</v>
      </c>
      <c r="H57" s="75">
        <v>0</v>
      </c>
      <c r="I57" s="75">
        <v>4488054</v>
      </c>
      <c r="J57" s="75">
        <v>1723647</v>
      </c>
      <c r="K57" s="75">
        <f t="shared" si="5"/>
        <v>15344141</v>
      </c>
      <c r="L57" s="75">
        <v>2894779</v>
      </c>
      <c r="M57" s="75">
        <v>9326635</v>
      </c>
      <c r="N57" s="118">
        <v>3081940</v>
      </c>
      <c r="O57" s="118">
        <v>40787</v>
      </c>
    </row>
    <row r="58" spans="1:15" ht="12" customHeight="1" x14ac:dyDescent="0.2">
      <c r="A58" s="24">
        <v>46</v>
      </c>
      <c r="B58" s="123" t="s">
        <v>113</v>
      </c>
      <c r="C58" s="124" t="s">
        <v>4</v>
      </c>
      <c r="D58" s="75">
        <f t="shared" si="6"/>
        <v>24944423</v>
      </c>
      <c r="E58" s="75">
        <v>6590543</v>
      </c>
      <c r="F58" s="75">
        <f t="shared" si="7"/>
        <v>13614964</v>
      </c>
      <c r="G58" s="75">
        <v>11654815</v>
      </c>
      <c r="H58" s="75">
        <v>0</v>
      </c>
      <c r="I58" s="75">
        <v>1355327</v>
      </c>
      <c r="J58" s="75">
        <v>604822</v>
      </c>
      <c r="K58" s="75">
        <f t="shared" si="5"/>
        <v>4738916</v>
      </c>
      <c r="L58" s="75">
        <v>912610</v>
      </c>
      <c r="M58" s="75">
        <v>3335312</v>
      </c>
      <c r="N58" s="118">
        <v>484196</v>
      </c>
      <c r="O58" s="118">
        <v>6798</v>
      </c>
    </row>
    <row r="59" spans="1:15" ht="12" customHeight="1" x14ac:dyDescent="0.2">
      <c r="A59" s="24">
        <v>47</v>
      </c>
      <c r="B59" s="122" t="s">
        <v>114</v>
      </c>
      <c r="C59" s="121" t="s">
        <v>1</v>
      </c>
      <c r="D59" s="75">
        <f t="shared" si="6"/>
        <v>55336068</v>
      </c>
      <c r="E59" s="75">
        <v>17342434</v>
      </c>
      <c r="F59" s="75">
        <f t="shared" si="7"/>
        <v>25540957</v>
      </c>
      <c r="G59" s="75">
        <v>21641139</v>
      </c>
      <c r="H59" s="75">
        <v>0</v>
      </c>
      <c r="I59" s="75">
        <v>2723459</v>
      </c>
      <c r="J59" s="75">
        <v>1176359</v>
      </c>
      <c r="K59" s="75">
        <f t="shared" si="5"/>
        <v>12452677</v>
      </c>
      <c r="L59" s="75">
        <v>2032742</v>
      </c>
      <c r="M59" s="75">
        <v>6683423</v>
      </c>
      <c r="N59" s="118">
        <v>2254496</v>
      </c>
      <c r="O59" s="118">
        <v>1482016</v>
      </c>
    </row>
    <row r="60" spans="1:15" ht="12" customHeight="1" x14ac:dyDescent="0.2">
      <c r="A60" s="24">
        <v>48</v>
      </c>
      <c r="B60" s="123" t="s">
        <v>115</v>
      </c>
      <c r="C60" s="124" t="s">
        <v>227</v>
      </c>
      <c r="D60" s="75">
        <f t="shared" si="6"/>
        <v>82715430</v>
      </c>
      <c r="E60" s="75">
        <v>26932715</v>
      </c>
      <c r="F60" s="75">
        <f t="shared" si="7"/>
        <v>40568451</v>
      </c>
      <c r="G60" s="75">
        <v>34124334</v>
      </c>
      <c r="H60" s="75">
        <v>0</v>
      </c>
      <c r="I60" s="75">
        <v>4629650</v>
      </c>
      <c r="J60" s="75">
        <v>1814467</v>
      </c>
      <c r="K60" s="75">
        <f t="shared" si="5"/>
        <v>15214264</v>
      </c>
      <c r="L60" s="75">
        <v>2876951</v>
      </c>
      <c r="M60" s="75">
        <v>9651822</v>
      </c>
      <c r="N60" s="118">
        <v>2665098</v>
      </c>
      <c r="O60" s="118">
        <v>20393</v>
      </c>
    </row>
    <row r="61" spans="1:15" ht="12" customHeight="1" x14ac:dyDescent="0.2">
      <c r="A61" s="24">
        <v>49</v>
      </c>
      <c r="B61" s="123" t="s">
        <v>116</v>
      </c>
      <c r="C61" s="124" t="s">
        <v>26</v>
      </c>
      <c r="D61" s="75">
        <f t="shared" si="6"/>
        <v>293085009</v>
      </c>
      <c r="E61" s="75">
        <v>92879042</v>
      </c>
      <c r="F61" s="75">
        <f t="shared" si="7"/>
        <v>137981804</v>
      </c>
      <c r="G61" s="75">
        <v>115054994</v>
      </c>
      <c r="H61" s="75">
        <v>0</v>
      </c>
      <c r="I61" s="75">
        <v>16764739</v>
      </c>
      <c r="J61" s="75">
        <v>6162071</v>
      </c>
      <c r="K61" s="75">
        <f t="shared" si="5"/>
        <v>62224163</v>
      </c>
      <c r="L61" s="75">
        <v>10215071</v>
      </c>
      <c r="M61" s="75">
        <v>32940562</v>
      </c>
      <c r="N61" s="118">
        <v>16659447</v>
      </c>
      <c r="O61" s="118">
        <v>2409083</v>
      </c>
    </row>
    <row r="62" spans="1:15" ht="12" customHeight="1" x14ac:dyDescent="0.2">
      <c r="A62" s="24">
        <v>50</v>
      </c>
      <c r="B62" s="123" t="s">
        <v>117</v>
      </c>
      <c r="C62" s="124" t="s">
        <v>228</v>
      </c>
      <c r="D62" s="75">
        <f t="shared" si="6"/>
        <v>43887050</v>
      </c>
      <c r="E62" s="75">
        <v>13092826</v>
      </c>
      <c r="F62" s="75">
        <f t="shared" si="7"/>
        <v>21941193</v>
      </c>
      <c r="G62" s="75">
        <v>18471601</v>
      </c>
      <c r="H62" s="75">
        <v>0</v>
      </c>
      <c r="I62" s="75">
        <v>2496986</v>
      </c>
      <c r="J62" s="75">
        <v>972606</v>
      </c>
      <c r="K62" s="75">
        <f t="shared" si="5"/>
        <v>8853031</v>
      </c>
      <c r="L62" s="75">
        <v>1611821</v>
      </c>
      <c r="M62" s="75">
        <v>5418440</v>
      </c>
      <c r="N62" s="118">
        <v>1809174</v>
      </c>
      <c r="O62" s="118">
        <v>13596</v>
      </c>
    </row>
    <row r="63" spans="1:15" ht="12" customHeight="1" x14ac:dyDescent="0.2">
      <c r="A63" s="24">
        <v>51</v>
      </c>
      <c r="B63" s="123" t="s">
        <v>232</v>
      </c>
      <c r="C63" s="124" t="s">
        <v>231</v>
      </c>
      <c r="D63" s="75">
        <f t="shared" si="6"/>
        <v>0</v>
      </c>
      <c r="E63" s="75">
        <v>0</v>
      </c>
      <c r="F63" s="75">
        <f t="shared" si="7"/>
        <v>0</v>
      </c>
      <c r="G63" s="75">
        <v>0</v>
      </c>
      <c r="H63" s="75">
        <v>0</v>
      </c>
      <c r="I63" s="75">
        <v>0</v>
      </c>
      <c r="J63" s="75">
        <v>0</v>
      </c>
      <c r="K63" s="75">
        <f t="shared" si="5"/>
        <v>0</v>
      </c>
      <c r="L63" s="75">
        <v>0</v>
      </c>
      <c r="M63" s="75">
        <v>0</v>
      </c>
      <c r="N63" s="118">
        <v>0</v>
      </c>
      <c r="O63" s="118">
        <v>0</v>
      </c>
    </row>
    <row r="64" spans="1:15" ht="12" customHeight="1" x14ac:dyDescent="0.2">
      <c r="A64" s="24">
        <v>52</v>
      </c>
      <c r="B64" s="129" t="s">
        <v>242</v>
      </c>
      <c r="C64" s="126" t="s">
        <v>243</v>
      </c>
      <c r="D64" s="75">
        <f t="shared" si="6"/>
        <v>0</v>
      </c>
      <c r="E64" s="75">
        <v>0</v>
      </c>
      <c r="F64" s="75">
        <f t="shared" si="7"/>
        <v>0</v>
      </c>
      <c r="G64" s="75">
        <v>0</v>
      </c>
      <c r="H64" s="75">
        <v>0</v>
      </c>
      <c r="I64" s="75">
        <v>0</v>
      </c>
      <c r="J64" s="75">
        <v>0</v>
      </c>
      <c r="K64" s="75">
        <f t="shared" si="5"/>
        <v>0</v>
      </c>
      <c r="L64" s="75">
        <v>0</v>
      </c>
      <c r="M64" s="75">
        <v>0</v>
      </c>
      <c r="N64" s="118">
        <v>0</v>
      </c>
      <c r="O64" s="118">
        <v>0</v>
      </c>
    </row>
    <row r="65" spans="1:15" ht="12" customHeight="1" x14ac:dyDescent="0.2">
      <c r="A65" s="24">
        <v>53</v>
      </c>
      <c r="B65" s="123" t="s">
        <v>118</v>
      </c>
      <c r="C65" s="124" t="s">
        <v>54</v>
      </c>
      <c r="D65" s="75">
        <f t="shared" si="6"/>
        <v>150383961</v>
      </c>
      <c r="E65" s="75">
        <v>134998464</v>
      </c>
      <c r="F65" s="75">
        <f t="shared" si="7"/>
        <v>2511687</v>
      </c>
      <c r="G65" s="75">
        <v>2511687</v>
      </c>
      <c r="H65" s="75">
        <v>0</v>
      </c>
      <c r="I65" s="75">
        <v>0</v>
      </c>
      <c r="J65" s="75">
        <v>0</v>
      </c>
      <c r="K65" s="75">
        <f t="shared" si="5"/>
        <v>12873810</v>
      </c>
      <c r="L65" s="75">
        <v>0</v>
      </c>
      <c r="M65" s="75">
        <v>10263564</v>
      </c>
      <c r="N65" s="118">
        <v>2404047</v>
      </c>
      <c r="O65" s="118">
        <v>206199</v>
      </c>
    </row>
    <row r="66" spans="1:15" ht="12" customHeight="1" x14ac:dyDescent="0.2">
      <c r="A66" s="24">
        <v>54</v>
      </c>
      <c r="B66" s="122" t="s">
        <v>119</v>
      </c>
      <c r="C66" s="124" t="s">
        <v>300</v>
      </c>
      <c r="D66" s="75">
        <f t="shared" si="6"/>
        <v>105127108</v>
      </c>
      <c r="E66" s="75">
        <v>92499339</v>
      </c>
      <c r="F66" s="75">
        <f t="shared" si="7"/>
        <v>2963193</v>
      </c>
      <c r="G66" s="75">
        <v>2963193</v>
      </c>
      <c r="H66" s="75">
        <v>0</v>
      </c>
      <c r="I66" s="75">
        <v>0</v>
      </c>
      <c r="J66" s="75"/>
      <c r="K66" s="75">
        <f t="shared" si="5"/>
        <v>9664576</v>
      </c>
      <c r="L66" s="75">
        <v>0</v>
      </c>
      <c r="M66" s="75">
        <v>8006479</v>
      </c>
      <c r="N66" s="118">
        <v>1447366</v>
      </c>
      <c r="O66" s="118">
        <v>210731</v>
      </c>
    </row>
    <row r="67" spans="1:15" ht="12" customHeight="1" x14ac:dyDescent="0.2">
      <c r="A67" s="24">
        <v>55</v>
      </c>
      <c r="B67" s="125" t="s">
        <v>120</v>
      </c>
      <c r="C67" s="126" t="s">
        <v>121</v>
      </c>
      <c r="D67" s="75">
        <f t="shared" si="6"/>
        <v>150813094</v>
      </c>
      <c r="E67" s="75">
        <v>131552220</v>
      </c>
      <c r="F67" s="75">
        <f t="shared" si="7"/>
        <v>1137474</v>
      </c>
      <c r="G67" s="75">
        <v>1137474</v>
      </c>
      <c r="H67" s="75">
        <v>0</v>
      </c>
      <c r="I67" s="75">
        <v>0</v>
      </c>
      <c r="J67" s="75">
        <v>0</v>
      </c>
      <c r="K67" s="75">
        <f t="shared" si="5"/>
        <v>18123400</v>
      </c>
      <c r="L67" s="75">
        <v>4588417</v>
      </c>
      <c r="M67" s="75">
        <v>11391594</v>
      </c>
      <c r="N67" s="118">
        <v>1937190</v>
      </c>
      <c r="O67" s="118">
        <v>206199</v>
      </c>
    </row>
    <row r="68" spans="1:15" ht="12" customHeight="1" x14ac:dyDescent="0.2">
      <c r="A68" s="24">
        <v>56</v>
      </c>
      <c r="B68" s="122" t="s">
        <v>122</v>
      </c>
      <c r="C68" s="124" t="s">
        <v>301</v>
      </c>
      <c r="D68" s="75">
        <f t="shared" si="6"/>
        <v>197552976</v>
      </c>
      <c r="E68" s="75">
        <v>167191004</v>
      </c>
      <c r="F68" s="75">
        <f t="shared" si="7"/>
        <v>1997162</v>
      </c>
      <c r="G68" s="75">
        <v>1997162</v>
      </c>
      <c r="H68" s="75">
        <v>0</v>
      </c>
      <c r="I68" s="75">
        <v>0</v>
      </c>
      <c r="J68" s="75">
        <v>0</v>
      </c>
      <c r="K68" s="75">
        <f t="shared" si="5"/>
        <v>28364810</v>
      </c>
      <c r="L68" s="75">
        <v>0</v>
      </c>
      <c r="M68" s="75">
        <v>14624190</v>
      </c>
      <c r="N68" s="118">
        <v>13407520</v>
      </c>
      <c r="O68" s="118">
        <v>333100</v>
      </c>
    </row>
    <row r="69" spans="1:15" ht="12" customHeight="1" x14ac:dyDescent="0.2">
      <c r="A69" s="24">
        <v>57</v>
      </c>
      <c r="B69" s="123" t="s">
        <v>123</v>
      </c>
      <c r="C69" s="10" t="s">
        <v>408</v>
      </c>
      <c r="D69" s="75">
        <f t="shared" si="6"/>
        <v>123133619</v>
      </c>
      <c r="E69" s="75">
        <v>104731028</v>
      </c>
      <c r="F69" s="75">
        <f t="shared" si="7"/>
        <v>1265577</v>
      </c>
      <c r="G69" s="75">
        <v>1265577</v>
      </c>
      <c r="H69" s="75">
        <v>0</v>
      </c>
      <c r="I69" s="75">
        <v>0</v>
      </c>
      <c r="J69" s="75">
        <v>0</v>
      </c>
      <c r="K69" s="75">
        <f t="shared" si="5"/>
        <v>17137014</v>
      </c>
      <c r="L69" s="75">
        <v>2153126</v>
      </c>
      <c r="M69" s="75">
        <v>8825557</v>
      </c>
      <c r="N69" s="118">
        <v>6067694</v>
      </c>
      <c r="O69" s="118">
        <v>90637</v>
      </c>
    </row>
    <row r="70" spans="1:15" ht="12" customHeight="1" x14ac:dyDescent="0.2">
      <c r="A70" s="24">
        <v>58</v>
      </c>
      <c r="B70" s="120" t="s">
        <v>124</v>
      </c>
      <c r="C70" s="124" t="s">
        <v>302</v>
      </c>
      <c r="D70" s="75">
        <f t="shared" si="6"/>
        <v>14721388</v>
      </c>
      <c r="E70" s="75">
        <v>0</v>
      </c>
      <c r="F70" s="75">
        <f t="shared" si="7"/>
        <v>0</v>
      </c>
      <c r="G70" s="75">
        <v>0</v>
      </c>
      <c r="H70" s="75">
        <v>0</v>
      </c>
      <c r="I70" s="75">
        <v>0</v>
      </c>
      <c r="J70" s="75">
        <v>0</v>
      </c>
      <c r="K70" s="75">
        <f t="shared" si="5"/>
        <v>14721388</v>
      </c>
      <c r="L70" s="75">
        <v>8161422</v>
      </c>
      <c r="M70" s="75">
        <v>0</v>
      </c>
      <c r="N70" s="118">
        <v>6559966</v>
      </c>
      <c r="O70" s="118">
        <v>0</v>
      </c>
    </row>
    <row r="71" spans="1:15" ht="12" customHeight="1" x14ac:dyDescent="0.2">
      <c r="A71" s="24">
        <v>59</v>
      </c>
      <c r="B71" s="120" t="s">
        <v>125</v>
      </c>
      <c r="C71" s="124" t="s">
        <v>303</v>
      </c>
      <c r="D71" s="75">
        <f t="shared" si="6"/>
        <v>9907150</v>
      </c>
      <c r="E71" s="75">
        <v>0</v>
      </c>
      <c r="F71" s="75">
        <f t="shared" si="7"/>
        <v>0</v>
      </c>
      <c r="G71" s="75">
        <v>0</v>
      </c>
      <c r="H71" s="75">
        <v>0</v>
      </c>
      <c r="I71" s="75">
        <v>0</v>
      </c>
      <c r="J71" s="75">
        <v>0</v>
      </c>
      <c r="K71" s="75">
        <f t="shared" si="5"/>
        <v>9907150</v>
      </c>
      <c r="L71" s="75">
        <v>6701844</v>
      </c>
      <c r="M71" s="75">
        <v>0</v>
      </c>
      <c r="N71" s="118">
        <v>3205306</v>
      </c>
      <c r="O71" s="118">
        <v>0</v>
      </c>
    </row>
    <row r="72" spans="1:15" ht="12" customHeight="1" x14ac:dyDescent="0.2">
      <c r="A72" s="24">
        <v>60</v>
      </c>
      <c r="B72" s="122" t="s">
        <v>126</v>
      </c>
      <c r="C72" s="124" t="s">
        <v>304</v>
      </c>
      <c r="D72" s="75">
        <f t="shared" si="6"/>
        <v>158205079</v>
      </c>
      <c r="E72" s="75">
        <v>11685985</v>
      </c>
      <c r="F72" s="75">
        <f t="shared" si="7"/>
        <v>116434281</v>
      </c>
      <c r="G72" s="75">
        <v>95858963</v>
      </c>
      <c r="H72" s="75">
        <v>0</v>
      </c>
      <c r="I72" s="75">
        <v>15472335</v>
      </c>
      <c r="J72" s="75">
        <v>5102983</v>
      </c>
      <c r="K72" s="75">
        <f t="shared" si="5"/>
        <v>30084813</v>
      </c>
      <c r="L72" s="75">
        <v>0</v>
      </c>
      <c r="M72" s="75">
        <v>20563000</v>
      </c>
      <c r="N72" s="118">
        <v>7463615</v>
      </c>
      <c r="O72" s="118">
        <v>2058198</v>
      </c>
    </row>
    <row r="73" spans="1:15" ht="12" customHeight="1" x14ac:dyDescent="0.2">
      <c r="A73" s="24">
        <v>61</v>
      </c>
      <c r="B73" s="122" t="s">
        <v>127</v>
      </c>
      <c r="C73" s="121" t="s">
        <v>53</v>
      </c>
      <c r="D73" s="75">
        <f t="shared" si="6"/>
        <v>107647361</v>
      </c>
      <c r="E73" s="75">
        <v>7103211</v>
      </c>
      <c r="F73" s="75">
        <f t="shared" si="7"/>
        <v>71136095</v>
      </c>
      <c r="G73" s="75">
        <v>58420436</v>
      </c>
      <c r="H73" s="75">
        <v>0</v>
      </c>
      <c r="I73" s="75">
        <v>9592998</v>
      </c>
      <c r="J73" s="75">
        <v>3122661</v>
      </c>
      <c r="K73" s="75">
        <f t="shared" si="5"/>
        <v>29408055</v>
      </c>
      <c r="L73" s="75">
        <v>0</v>
      </c>
      <c r="M73" s="75">
        <v>12682763</v>
      </c>
      <c r="N73" s="118">
        <v>15569198</v>
      </c>
      <c r="O73" s="118">
        <v>1156094</v>
      </c>
    </row>
    <row r="74" spans="1:15" ht="12" customHeight="1" x14ac:dyDescent="0.2">
      <c r="A74" s="24">
        <v>62</v>
      </c>
      <c r="B74" s="122" t="s">
        <v>128</v>
      </c>
      <c r="C74" s="124" t="s">
        <v>305</v>
      </c>
      <c r="D74" s="75">
        <f t="shared" si="6"/>
        <v>212428208</v>
      </c>
      <c r="E74" s="75">
        <v>15427766</v>
      </c>
      <c r="F74" s="75">
        <f t="shared" si="7"/>
        <v>154648052</v>
      </c>
      <c r="G74" s="75">
        <v>127536393</v>
      </c>
      <c r="H74" s="75">
        <v>0</v>
      </c>
      <c r="I74" s="75">
        <v>20211600</v>
      </c>
      <c r="J74" s="75">
        <v>6900059</v>
      </c>
      <c r="K74" s="75">
        <f t="shared" si="5"/>
        <v>42352390</v>
      </c>
      <c r="L74" s="75">
        <v>0</v>
      </c>
      <c r="M74" s="75">
        <v>27938663</v>
      </c>
      <c r="N74" s="118">
        <v>12244923</v>
      </c>
      <c r="O74" s="118">
        <v>2168804</v>
      </c>
    </row>
    <row r="75" spans="1:15" ht="12" customHeight="1" x14ac:dyDescent="0.2">
      <c r="A75" s="24">
        <v>63</v>
      </c>
      <c r="B75" s="122" t="s">
        <v>129</v>
      </c>
      <c r="C75" s="124" t="s">
        <v>306</v>
      </c>
      <c r="D75" s="75">
        <f t="shared" si="6"/>
        <v>6006994</v>
      </c>
      <c r="E75" s="75">
        <v>0</v>
      </c>
      <c r="F75" s="75">
        <f t="shared" si="7"/>
        <v>0</v>
      </c>
      <c r="G75" s="75">
        <v>0</v>
      </c>
      <c r="H75" s="75">
        <v>0</v>
      </c>
      <c r="I75" s="75">
        <v>0</v>
      </c>
      <c r="J75" s="75">
        <v>0</v>
      </c>
      <c r="K75" s="75">
        <f t="shared" ref="K75:K135" si="8">SUM(L75:O75)</f>
        <v>6006994</v>
      </c>
      <c r="L75" s="75">
        <v>6006994</v>
      </c>
      <c r="M75" s="75">
        <v>0</v>
      </c>
      <c r="N75" s="118">
        <v>0</v>
      </c>
      <c r="O75" s="118">
        <v>0</v>
      </c>
    </row>
    <row r="76" spans="1:15" ht="12" customHeight="1" x14ac:dyDescent="0.2">
      <c r="A76" s="24">
        <v>64</v>
      </c>
      <c r="B76" s="120" t="s">
        <v>130</v>
      </c>
      <c r="C76" s="124" t="s">
        <v>307</v>
      </c>
      <c r="D76" s="75">
        <f t="shared" ref="D76:D136" si="9">E76+F76+K76</f>
        <v>6079142</v>
      </c>
      <c r="E76" s="75">
        <v>0</v>
      </c>
      <c r="F76" s="75">
        <f t="shared" si="7"/>
        <v>0</v>
      </c>
      <c r="G76" s="75">
        <v>0</v>
      </c>
      <c r="H76" s="75">
        <v>0</v>
      </c>
      <c r="I76" s="75">
        <v>0</v>
      </c>
      <c r="J76" s="75">
        <v>0</v>
      </c>
      <c r="K76" s="75">
        <f t="shared" si="8"/>
        <v>6079142</v>
      </c>
      <c r="L76" s="75">
        <v>6079142</v>
      </c>
      <c r="M76" s="75">
        <v>0</v>
      </c>
      <c r="N76" s="118">
        <v>0</v>
      </c>
      <c r="O76" s="118">
        <v>0</v>
      </c>
    </row>
    <row r="77" spans="1:15" ht="12" customHeight="1" x14ac:dyDescent="0.2">
      <c r="A77" s="24">
        <v>65</v>
      </c>
      <c r="B77" s="122" t="s">
        <v>131</v>
      </c>
      <c r="C77" s="124" t="s">
        <v>308</v>
      </c>
      <c r="D77" s="75">
        <f t="shared" si="9"/>
        <v>7584336</v>
      </c>
      <c r="E77" s="75">
        <v>0</v>
      </c>
      <c r="F77" s="75">
        <f t="shared" si="7"/>
        <v>0</v>
      </c>
      <c r="G77" s="75">
        <v>0</v>
      </c>
      <c r="H77" s="75">
        <v>0</v>
      </c>
      <c r="I77" s="75">
        <v>0</v>
      </c>
      <c r="J77" s="75">
        <v>0</v>
      </c>
      <c r="K77" s="75">
        <f t="shared" si="8"/>
        <v>7584336</v>
      </c>
      <c r="L77" s="75">
        <v>7584336</v>
      </c>
      <c r="M77" s="75">
        <v>0</v>
      </c>
      <c r="N77" s="118">
        <v>0</v>
      </c>
      <c r="O77" s="118">
        <v>0</v>
      </c>
    </row>
    <row r="78" spans="1:15" ht="12" customHeight="1" x14ac:dyDescent="0.2">
      <c r="A78" s="24">
        <v>66</v>
      </c>
      <c r="B78" s="122" t="s">
        <v>132</v>
      </c>
      <c r="C78" s="124" t="s">
        <v>309</v>
      </c>
      <c r="D78" s="75">
        <f t="shared" si="9"/>
        <v>8334138</v>
      </c>
      <c r="E78" s="75">
        <v>0</v>
      </c>
      <c r="F78" s="75">
        <f t="shared" ref="F78:F141" si="10">G78+H78+I78+J78</f>
        <v>0</v>
      </c>
      <c r="G78" s="75">
        <v>0</v>
      </c>
      <c r="H78" s="75">
        <v>0</v>
      </c>
      <c r="I78" s="75">
        <v>0</v>
      </c>
      <c r="J78" s="75">
        <v>0</v>
      </c>
      <c r="K78" s="75">
        <f t="shared" si="8"/>
        <v>8334138</v>
      </c>
      <c r="L78" s="75">
        <v>8334138</v>
      </c>
      <c r="M78" s="75">
        <v>0</v>
      </c>
      <c r="N78" s="118">
        <v>0</v>
      </c>
      <c r="O78" s="118">
        <v>0</v>
      </c>
    </row>
    <row r="79" spans="1:15" ht="12" customHeight="1" x14ac:dyDescent="0.2">
      <c r="A79" s="24">
        <v>67</v>
      </c>
      <c r="B79" s="120" t="s">
        <v>133</v>
      </c>
      <c r="C79" s="124" t="s">
        <v>310</v>
      </c>
      <c r="D79" s="75">
        <f t="shared" si="9"/>
        <v>11548121</v>
      </c>
      <c r="E79" s="75">
        <v>0</v>
      </c>
      <c r="F79" s="75">
        <f t="shared" si="10"/>
        <v>0</v>
      </c>
      <c r="G79" s="75">
        <v>0</v>
      </c>
      <c r="H79" s="75">
        <v>0</v>
      </c>
      <c r="I79" s="75">
        <v>0</v>
      </c>
      <c r="J79" s="75">
        <v>0</v>
      </c>
      <c r="K79" s="75">
        <f t="shared" si="8"/>
        <v>11548121</v>
      </c>
      <c r="L79" s="75">
        <v>10135058</v>
      </c>
      <c r="M79" s="75">
        <v>0</v>
      </c>
      <c r="N79" s="118">
        <v>1413063</v>
      </c>
      <c r="O79" s="118">
        <v>0</v>
      </c>
    </row>
    <row r="80" spans="1:15" ht="12" customHeight="1" x14ac:dyDescent="0.2">
      <c r="A80" s="24">
        <v>68</v>
      </c>
      <c r="B80" s="120" t="s">
        <v>134</v>
      </c>
      <c r="C80" s="124" t="s">
        <v>311</v>
      </c>
      <c r="D80" s="75">
        <f t="shared" si="9"/>
        <v>7792932</v>
      </c>
      <c r="E80" s="75">
        <v>0</v>
      </c>
      <c r="F80" s="75">
        <f t="shared" si="10"/>
        <v>0</v>
      </c>
      <c r="G80" s="75">
        <v>0</v>
      </c>
      <c r="H80" s="75">
        <v>0</v>
      </c>
      <c r="I80" s="75">
        <v>0</v>
      </c>
      <c r="J80" s="75">
        <v>0</v>
      </c>
      <c r="K80" s="75">
        <f t="shared" si="8"/>
        <v>7792932</v>
      </c>
      <c r="L80" s="75">
        <v>7792932</v>
      </c>
      <c r="M80" s="75">
        <v>0</v>
      </c>
      <c r="N80" s="118">
        <v>0</v>
      </c>
      <c r="O80" s="118">
        <v>0</v>
      </c>
    </row>
    <row r="81" spans="1:15" ht="12" customHeight="1" x14ac:dyDescent="0.2">
      <c r="A81" s="24">
        <v>69</v>
      </c>
      <c r="B81" s="120" t="s">
        <v>135</v>
      </c>
      <c r="C81" s="124" t="s">
        <v>312</v>
      </c>
      <c r="D81" s="75">
        <f t="shared" si="9"/>
        <v>6192734</v>
      </c>
      <c r="E81" s="75">
        <v>0</v>
      </c>
      <c r="F81" s="75">
        <f t="shared" si="10"/>
        <v>0</v>
      </c>
      <c r="G81" s="75">
        <v>0</v>
      </c>
      <c r="H81" s="75">
        <v>0</v>
      </c>
      <c r="I81" s="75">
        <v>0</v>
      </c>
      <c r="J81" s="75">
        <v>0</v>
      </c>
      <c r="K81" s="75">
        <f t="shared" si="8"/>
        <v>6192734</v>
      </c>
      <c r="L81" s="75">
        <v>6192734</v>
      </c>
      <c r="M81" s="75">
        <v>0</v>
      </c>
      <c r="N81" s="118">
        <v>0</v>
      </c>
      <c r="O81" s="118">
        <v>0</v>
      </c>
    </row>
    <row r="82" spans="1:15" ht="12" customHeight="1" x14ac:dyDescent="0.2">
      <c r="A82" s="24">
        <v>70</v>
      </c>
      <c r="B82" s="123" t="s">
        <v>136</v>
      </c>
      <c r="C82" s="124" t="s">
        <v>137</v>
      </c>
      <c r="D82" s="75">
        <f t="shared" si="9"/>
        <v>228268795</v>
      </c>
      <c r="E82" s="75">
        <v>89362232</v>
      </c>
      <c r="F82" s="75">
        <f t="shared" si="10"/>
        <v>88767093</v>
      </c>
      <c r="G82" s="75">
        <v>72561320</v>
      </c>
      <c r="H82" s="75">
        <v>0</v>
      </c>
      <c r="I82" s="75">
        <v>12311285</v>
      </c>
      <c r="J82" s="75">
        <v>3894488</v>
      </c>
      <c r="K82" s="75">
        <f t="shared" si="8"/>
        <v>50139470</v>
      </c>
      <c r="L82" s="75">
        <v>6707432</v>
      </c>
      <c r="M82" s="75">
        <v>21893832</v>
      </c>
      <c r="N82" s="118">
        <v>19813633</v>
      </c>
      <c r="O82" s="118">
        <v>1724573</v>
      </c>
    </row>
    <row r="83" spans="1:15" ht="12" customHeight="1" x14ac:dyDescent="0.2">
      <c r="A83" s="24">
        <v>71</v>
      </c>
      <c r="B83" s="120" t="s">
        <v>138</v>
      </c>
      <c r="C83" s="124" t="s">
        <v>313</v>
      </c>
      <c r="D83" s="75">
        <f t="shared" si="9"/>
        <v>313978712</v>
      </c>
      <c r="E83" s="75">
        <v>41441747</v>
      </c>
      <c r="F83" s="75">
        <f t="shared" si="10"/>
        <v>208841561</v>
      </c>
      <c r="G83" s="75">
        <v>170097635</v>
      </c>
      <c r="H83" s="75">
        <v>0</v>
      </c>
      <c r="I83" s="75">
        <v>29424920</v>
      </c>
      <c r="J83" s="75">
        <v>9319006</v>
      </c>
      <c r="K83" s="75">
        <f t="shared" si="8"/>
        <v>63695404</v>
      </c>
      <c r="L83" s="75">
        <v>0</v>
      </c>
      <c r="M83" s="75">
        <v>38186065</v>
      </c>
      <c r="N83" s="118">
        <v>23148667</v>
      </c>
      <c r="O83" s="118">
        <v>2360672</v>
      </c>
    </row>
    <row r="84" spans="1:15" ht="12" customHeight="1" x14ac:dyDescent="0.2">
      <c r="A84" s="24">
        <v>72</v>
      </c>
      <c r="B84" s="123" t="s">
        <v>139</v>
      </c>
      <c r="C84" s="124" t="s">
        <v>36</v>
      </c>
      <c r="D84" s="75">
        <f t="shared" si="9"/>
        <v>182297541</v>
      </c>
      <c r="E84" s="75">
        <v>12089816</v>
      </c>
      <c r="F84" s="75">
        <f t="shared" si="10"/>
        <v>123779648</v>
      </c>
      <c r="G84" s="75">
        <v>101784995</v>
      </c>
      <c r="H84" s="75">
        <v>0</v>
      </c>
      <c r="I84" s="75">
        <v>16570405</v>
      </c>
      <c r="J84" s="75">
        <v>5424248</v>
      </c>
      <c r="K84" s="75">
        <f t="shared" si="8"/>
        <v>46428077</v>
      </c>
      <c r="L84" s="75">
        <v>4679751</v>
      </c>
      <c r="M84" s="75">
        <v>21473647</v>
      </c>
      <c r="N84" s="118">
        <v>18079053</v>
      </c>
      <c r="O84" s="118">
        <v>2195626</v>
      </c>
    </row>
    <row r="85" spans="1:15" ht="12" customHeight="1" x14ac:dyDescent="0.2">
      <c r="A85" s="24">
        <v>73</v>
      </c>
      <c r="B85" s="125" t="s">
        <v>140</v>
      </c>
      <c r="C85" s="126" t="s">
        <v>38</v>
      </c>
      <c r="D85" s="75">
        <f t="shared" si="9"/>
        <v>106747319</v>
      </c>
      <c r="E85" s="75">
        <v>7655072</v>
      </c>
      <c r="F85" s="75">
        <f t="shared" si="10"/>
        <v>76711750</v>
      </c>
      <c r="G85" s="75">
        <v>62813331</v>
      </c>
      <c r="H85" s="75">
        <v>0</v>
      </c>
      <c r="I85" s="75">
        <v>10519723</v>
      </c>
      <c r="J85" s="75">
        <v>3378696</v>
      </c>
      <c r="K85" s="75">
        <f t="shared" si="8"/>
        <v>22380497</v>
      </c>
      <c r="L85" s="75">
        <v>3753425</v>
      </c>
      <c r="M85" s="75">
        <v>14231285</v>
      </c>
      <c r="N85" s="118">
        <v>4395787</v>
      </c>
      <c r="O85" s="118">
        <v>0</v>
      </c>
    </row>
    <row r="86" spans="1:15" ht="12" customHeight="1" x14ac:dyDescent="0.2">
      <c r="A86" s="24">
        <v>74</v>
      </c>
      <c r="B86" s="120" t="s">
        <v>141</v>
      </c>
      <c r="C86" s="124" t="s">
        <v>37</v>
      </c>
      <c r="D86" s="75">
        <f t="shared" si="9"/>
        <v>391247104</v>
      </c>
      <c r="E86" s="75">
        <v>20073145</v>
      </c>
      <c r="F86" s="75">
        <f t="shared" si="10"/>
        <v>305473336</v>
      </c>
      <c r="G86" s="75">
        <v>166620260</v>
      </c>
      <c r="H86" s="75">
        <v>102314544</v>
      </c>
      <c r="I86" s="75">
        <v>26813146</v>
      </c>
      <c r="J86" s="75">
        <v>9725386</v>
      </c>
      <c r="K86" s="75">
        <f t="shared" si="8"/>
        <v>65700623</v>
      </c>
      <c r="L86" s="75">
        <v>5481681</v>
      </c>
      <c r="M86" s="75">
        <v>35861052</v>
      </c>
      <c r="N86" s="118">
        <v>21793985</v>
      </c>
      <c r="O86" s="118">
        <v>2563905</v>
      </c>
    </row>
    <row r="87" spans="1:15" ht="12" customHeight="1" x14ac:dyDescent="0.2">
      <c r="A87" s="24">
        <v>75</v>
      </c>
      <c r="B87" s="125" t="s">
        <v>142</v>
      </c>
      <c r="C87" s="126" t="s">
        <v>52</v>
      </c>
      <c r="D87" s="75">
        <f t="shared" si="9"/>
        <v>113993084</v>
      </c>
      <c r="E87" s="75">
        <v>93617595</v>
      </c>
      <c r="F87" s="75">
        <f t="shared" si="10"/>
        <v>2274379</v>
      </c>
      <c r="G87" s="75">
        <v>2274379</v>
      </c>
      <c r="H87" s="75">
        <v>0</v>
      </c>
      <c r="I87" s="75">
        <v>0</v>
      </c>
      <c r="J87" s="75">
        <v>0</v>
      </c>
      <c r="K87" s="75">
        <f t="shared" si="8"/>
        <v>18101110</v>
      </c>
      <c r="L87" s="75">
        <v>0</v>
      </c>
      <c r="M87" s="75">
        <v>8388677</v>
      </c>
      <c r="N87" s="118">
        <v>9599137</v>
      </c>
      <c r="O87" s="118">
        <v>113296</v>
      </c>
    </row>
    <row r="88" spans="1:15" ht="12" customHeight="1" x14ac:dyDescent="0.2">
      <c r="A88" s="24">
        <v>76</v>
      </c>
      <c r="B88" s="120" t="s">
        <v>143</v>
      </c>
      <c r="C88" s="124" t="s">
        <v>314</v>
      </c>
      <c r="D88" s="75">
        <f t="shared" si="9"/>
        <v>268625052</v>
      </c>
      <c r="E88" s="75">
        <v>15976888</v>
      </c>
      <c r="F88" s="75">
        <f t="shared" si="10"/>
        <v>163097868</v>
      </c>
      <c r="G88" s="75">
        <v>133200615</v>
      </c>
      <c r="H88" s="75">
        <v>0</v>
      </c>
      <c r="I88" s="75">
        <v>22421740</v>
      </c>
      <c r="J88" s="75">
        <v>7475513</v>
      </c>
      <c r="K88" s="75">
        <f t="shared" si="8"/>
        <v>89550296</v>
      </c>
      <c r="L88" s="75">
        <v>1093346</v>
      </c>
      <c r="M88" s="75">
        <v>28401337</v>
      </c>
      <c r="N88" s="118">
        <v>57397240</v>
      </c>
      <c r="O88" s="118">
        <v>2658373</v>
      </c>
    </row>
    <row r="89" spans="1:15" ht="12" customHeight="1" x14ac:dyDescent="0.2">
      <c r="A89" s="24">
        <v>77</v>
      </c>
      <c r="B89" s="125" t="s">
        <v>144</v>
      </c>
      <c r="C89" s="10" t="s">
        <v>355</v>
      </c>
      <c r="D89" s="75">
        <f t="shared" si="9"/>
        <v>12957138</v>
      </c>
      <c r="E89" s="75">
        <v>0</v>
      </c>
      <c r="F89" s="75">
        <f t="shared" si="10"/>
        <v>0</v>
      </c>
      <c r="G89" s="75">
        <v>0</v>
      </c>
      <c r="H89" s="75">
        <v>0</v>
      </c>
      <c r="I89" s="75">
        <v>0</v>
      </c>
      <c r="J89" s="75">
        <v>0</v>
      </c>
      <c r="K89" s="75">
        <f t="shared" si="8"/>
        <v>12957138</v>
      </c>
      <c r="L89" s="75">
        <v>0</v>
      </c>
      <c r="M89" s="75">
        <v>0</v>
      </c>
      <c r="N89" s="118">
        <v>12957138</v>
      </c>
      <c r="O89" s="118">
        <v>0</v>
      </c>
    </row>
    <row r="90" spans="1:15" ht="12" customHeight="1" x14ac:dyDescent="0.2">
      <c r="A90" s="24">
        <v>78</v>
      </c>
      <c r="B90" s="122" t="s">
        <v>145</v>
      </c>
      <c r="C90" s="130" t="s">
        <v>270</v>
      </c>
      <c r="D90" s="75">
        <f t="shared" si="9"/>
        <v>0</v>
      </c>
      <c r="E90" s="75">
        <v>0</v>
      </c>
      <c r="F90" s="75">
        <f t="shared" si="10"/>
        <v>0</v>
      </c>
      <c r="G90" s="75">
        <v>0</v>
      </c>
      <c r="H90" s="75">
        <v>0</v>
      </c>
      <c r="I90" s="75">
        <v>0</v>
      </c>
      <c r="J90" s="75">
        <v>0</v>
      </c>
      <c r="K90" s="75">
        <f t="shared" si="8"/>
        <v>0</v>
      </c>
      <c r="L90" s="75">
        <v>0</v>
      </c>
      <c r="M90" s="75">
        <v>0</v>
      </c>
      <c r="N90" s="118">
        <v>0</v>
      </c>
      <c r="O90" s="118">
        <v>0</v>
      </c>
    </row>
    <row r="91" spans="1:15" ht="22.5" customHeight="1" x14ac:dyDescent="0.2">
      <c r="A91" s="176">
        <v>79</v>
      </c>
      <c r="B91" s="227" t="s">
        <v>146</v>
      </c>
      <c r="C91" s="124" t="s">
        <v>258</v>
      </c>
      <c r="D91" s="75">
        <f t="shared" si="9"/>
        <v>16965277</v>
      </c>
      <c r="E91" s="75">
        <v>908331</v>
      </c>
      <c r="F91" s="75">
        <f t="shared" si="10"/>
        <v>7750306</v>
      </c>
      <c r="G91" s="75">
        <v>5595625</v>
      </c>
      <c r="H91" s="75">
        <v>0</v>
      </c>
      <c r="I91" s="75">
        <v>1751788</v>
      </c>
      <c r="J91" s="75">
        <v>402893</v>
      </c>
      <c r="K91" s="75">
        <f t="shared" si="8"/>
        <v>8306640</v>
      </c>
      <c r="L91" s="75">
        <v>0</v>
      </c>
      <c r="M91" s="75">
        <v>1558961</v>
      </c>
      <c r="N91" s="75">
        <v>6747679</v>
      </c>
      <c r="O91" s="75">
        <v>0</v>
      </c>
    </row>
    <row r="92" spans="1:15" ht="36" customHeight="1" x14ac:dyDescent="0.2">
      <c r="A92" s="177"/>
      <c r="B92" s="228"/>
      <c r="C92" s="10" t="s">
        <v>353</v>
      </c>
      <c r="D92" s="75">
        <f t="shared" si="9"/>
        <v>12701909</v>
      </c>
      <c r="E92" s="75">
        <v>908331</v>
      </c>
      <c r="F92" s="75">
        <f t="shared" si="10"/>
        <v>7750306</v>
      </c>
      <c r="G92" s="75">
        <v>5595625</v>
      </c>
      <c r="H92" s="75">
        <v>0</v>
      </c>
      <c r="I92" s="75">
        <v>1751788</v>
      </c>
      <c r="J92" s="75">
        <v>402893</v>
      </c>
      <c r="K92" s="75">
        <f t="shared" si="8"/>
        <v>4043272</v>
      </c>
      <c r="L92" s="75">
        <v>0</v>
      </c>
      <c r="M92" s="75">
        <v>1558961</v>
      </c>
      <c r="N92" s="118">
        <v>2484311</v>
      </c>
      <c r="O92" s="118">
        <v>0</v>
      </c>
    </row>
    <row r="93" spans="1:15" ht="25.5" customHeight="1" x14ac:dyDescent="0.2">
      <c r="A93" s="177"/>
      <c r="B93" s="228"/>
      <c r="C93" s="10" t="s">
        <v>259</v>
      </c>
      <c r="D93" s="75">
        <f t="shared" si="9"/>
        <v>2455128</v>
      </c>
      <c r="E93" s="75">
        <v>0</v>
      </c>
      <c r="F93" s="75">
        <f t="shared" si="10"/>
        <v>0</v>
      </c>
      <c r="G93" s="75">
        <v>0</v>
      </c>
      <c r="H93" s="75">
        <v>0</v>
      </c>
      <c r="I93" s="75">
        <v>0</v>
      </c>
      <c r="J93" s="75">
        <v>0</v>
      </c>
      <c r="K93" s="75">
        <f t="shared" si="8"/>
        <v>2455128</v>
      </c>
      <c r="L93" s="75">
        <v>0</v>
      </c>
      <c r="M93" s="75">
        <v>0</v>
      </c>
      <c r="N93" s="118">
        <v>2455128</v>
      </c>
      <c r="O93" s="118">
        <v>0</v>
      </c>
    </row>
    <row r="94" spans="1:15" ht="38.25" customHeight="1" x14ac:dyDescent="0.2">
      <c r="A94" s="178"/>
      <c r="B94" s="229"/>
      <c r="C94" s="82" t="s">
        <v>354</v>
      </c>
      <c r="D94" s="75">
        <f t="shared" si="9"/>
        <v>1808240</v>
      </c>
      <c r="E94" s="75">
        <v>0</v>
      </c>
      <c r="F94" s="75">
        <f t="shared" si="10"/>
        <v>0</v>
      </c>
      <c r="G94" s="75">
        <v>0</v>
      </c>
      <c r="H94" s="75">
        <v>0</v>
      </c>
      <c r="I94" s="75">
        <v>0</v>
      </c>
      <c r="J94" s="75"/>
      <c r="K94" s="75">
        <f t="shared" si="8"/>
        <v>1808240</v>
      </c>
      <c r="L94" s="75">
        <v>0</v>
      </c>
      <c r="M94" s="75">
        <v>0</v>
      </c>
      <c r="N94" s="118">
        <v>1808240</v>
      </c>
      <c r="O94" s="118">
        <v>0</v>
      </c>
    </row>
    <row r="95" spans="1:15" ht="12" customHeight="1" x14ac:dyDescent="0.2">
      <c r="A95" s="24">
        <v>80</v>
      </c>
      <c r="B95" s="122" t="s">
        <v>147</v>
      </c>
      <c r="C95" s="121" t="s">
        <v>51</v>
      </c>
      <c r="D95" s="75">
        <f t="shared" si="9"/>
        <v>1734651</v>
      </c>
      <c r="E95" s="75">
        <v>0</v>
      </c>
      <c r="F95" s="75">
        <f t="shared" si="10"/>
        <v>0</v>
      </c>
      <c r="G95" s="75">
        <v>0</v>
      </c>
      <c r="H95" s="75">
        <v>0</v>
      </c>
      <c r="I95" s="75">
        <v>0</v>
      </c>
      <c r="J95" s="75">
        <v>0</v>
      </c>
      <c r="K95" s="75">
        <f t="shared" si="8"/>
        <v>1734651</v>
      </c>
      <c r="L95" s="75">
        <v>0</v>
      </c>
      <c r="M95" s="75">
        <v>0</v>
      </c>
      <c r="N95" s="118">
        <v>1734651</v>
      </c>
      <c r="O95" s="118">
        <v>0</v>
      </c>
    </row>
    <row r="96" spans="1:15" ht="12" customHeight="1" x14ac:dyDescent="0.2">
      <c r="A96" s="24">
        <v>81</v>
      </c>
      <c r="B96" s="122" t="s">
        <v>148</v>
      </c>
      <c r="C96" s="126" t="s">
        <v>149</v>
      </c>
      <c r="D96" s="75">
        <f t="shared" si="9"/>
        <v>10005257</v>
      </c>
      <c r="E96" s="75">
        <v>756089</v>
      </c>
      <c r="F96" s="75">
        <f t="shared" si="10"/>
        <v>7314978</v>
      </c>
      <c r="G96" s="75">
        <v>6188042</v>
      </c>
      <c r="H96" s="75">
        <v>0</v>
      </c>
      <c r="I96" s="75">
        <v>803269</v>
      </c>
      <c r="J96" s="75">
        <v>323667</v>
      </c>
      <c r="K96" s="75">
        <f t="shared" si="8"/>
        <v>1934190</v>
      </c>
      <c r="L96" s="75">
        <v>156108</v>
      </c>
      <c r="M96" s="75">
        <v>1389810</v>
      </c>
      <c r="N96" s="118">
        <v>388272</v>
      </c>
      <c r="O96" s="118">
        <v>0</v>
      </c>
    </row>
    <row r="97" spans="1:15" ht="12" customHeight="1" x14ac:dyDescent="0.2">
      <c r="A97" s="24">
        <v>82</v>
      </c>
      <c r="B97" s="123" t="s">
        <v>150</v>
      </c>
      <c r="C97" s="124" t="s">
        <v>151</v>
      </c>
      <c r="D97" s="75">
        <f t="shared" si="9"/>
        <v>58883580</v>
      </c>
      <c r="E97" s="75">
        <v>4168209</v>
      </c>
      <c r="F97" s="75">
        <f t="shared" si="10"/>
        <v>42539098</v>
      </c>
      <c r="G97" s="75">
        <v>34993459</v>
      </c>
      <c r="H97" s="75">
        <v>0</v>
      </c>
      <c r="I97" s="75">
        <v>5649047</v>
      </c>
      <c r="J97" s="75">
        <v>1896592</v>
      </c>
      <c r="K97" s="75">
        <f t="shared" si="8"/>
        <v>12176273</v>
      </c>
      <c r="L97" s="75">
        <v>2102027</v>
      </c>
      <c r="M97" s="75">
        <v>7405821</v>
      </c>
      <c r="N97" s="118">
        <v>2668425</v>
      </c>
      <c r="O97" s="118">
        <v>0</v>
      </c>
    </row>
    <row r="98" spans="1:15" ht="12" customHeight="1" x14ac:dyDescent="0.2">
      <c r="A98" s="24">
        <v>83</v>
      </c>
      <c r="B98" s="122" t="s">
        <v>152</v>
      </c>
      <c r="C98" s="121" t="s">
        <v>28</v>
      </c>
      <c r="D98" s="75">
        <f t="shared" si="9"/>
        <v>36963208</v>
      </c>
      <c r="E98" s="75">
        <v>11815087</v>
      </c>
      <c r="F98" s="75">
        <f t="shared" si="10"/>
        <v>17984131</v>
      </c>
      <c r="G98" s="75">
        <v>15144380</v>
      </c>
      <c r="H98" s="75">
        <v>0</v>
      </c>
      <c r="I98" s="75">
        <v>2038796</v>
      </c>
      <c r="J98" s="75">
        <v>800955</v>
      </c>
      <c r="K98" s="75">
        <f t="shared" si="8"/>
        <v>7163990</v>
      </c>
      <c r="L98" s="75">
        <v>1214008</v>
      </c>
      <c r="M98" s="75">
        <v>4570874</v>
      </c>
      <c r="N98" s="118">
        <v>1360981</v>
      </c>
      <c r="O98" s="118">
        <v>18127</v>
      </c>
    </row>
    <row r="99" spans="1:15" ht="12" customHeight="1" x14ac:dyDescent="0.2">
      <c r="A99" s="24">
        <v>84</v>
      </c>
      <c r="B99" s="123" t="s">
        <v>153</v>
      </c>
      <c r="C99" s="124" t="s">
        <v>12</v>
      </c>
      <c r="D99" s="75">
        <f t="shared" si="9"/>
        <v>39216274</v>
      </c>
      <c r="E99" s="75">
        <v>13857512</v>
      </c>
      <c r="F99" s="75">
        <f t="shared" si="10"/>
        <v>18062861</v>
      </c>
      <c r="G99" s="75">
        <v>15131810</v>
      </c>
      <c r="H99" s="75">
        <v>0</v>
      </c>
      <c r="I99" s="75">
        <v>2118502</v>
      </c>
      <c r="J99" s="75">
        <v>812549</v>
      </c>
      <c r="K99" s="75">
        <f t="shared" si="8"/>
        <v>7295901</v>
      </c>
      <c r="L99" s="75">
        <v>1435971</v>
      </c>
      <c r="M99" s="75">
        <v>4710056</v>
      </c>
      <c r="N99" s="118">
        <v>1140810</v>
      </c>
      <c r="O99" s="118">
        <v>9064</v>
      </c>
    </row>
    <row r="100" spans="1:15" ht="12" customHeight="1" x14ac:dyDescent="0.2">
      <c r="A100" s="24">
        <v>85</v>
      </c>
      <c r="B100" s="123" t="s">
        <v>154</v>
      </c>
      <c r="C100" s="124" t="s">
        <v>27</v>
      </c>
      <c r="D100" s="75">
        <f t="shared" si="9"/>
        <v>111445443</v>
      </c>
      <c r="E100" s="75">
        <v>37534663</v>
      </c>
      <c r="F100" s="75">
        <f t="shared" si="10"/>
        <v>52105773</v>
      </c>
      <c r="G100" s="75">
        <v>43124493</v>
      </c>
      <c r="H100" s="75">
        <v>0</v>
      </c>
      <c r="I100" s="75">
        <v>6729138</v>
      </c>
      <c r="J100" s="75">
        <v>2252142</v>
      </c>
      <c r="K100" s="75">
        <f t="shared" si="8"/>
        <v>21805007</v>
      </c>
      <c r="L100" s="75">
        <v>3853544</v>
      </c>
      <c r="M100" s="75">
        <v>12387184</v>
      </c>
      <c r="N100" s="118">
        <v>4414636</v>
      </c>
      <c r="O100" s="118">
        <v>1149643</v>
      </c>
    </row>
    <row r="101" spans="1:15" ht="12" customHeight="1" x14ac:dyDescent="0.2">
      <c r="A101" s="24">
        <v>86</v>
      </c>
      <c r="B101" s="122" t="s">
        <v>155</v>
      </c>
      <c r="C101" s="126" t="s">
        <v>45</v>
      </c>
      <c r="D101" s="75">
        <f t="shared" si="9"/>
        <v>47870505</v>
      </c>
      <c r="E101" s="75">
        <v>16755786</v>
      </c>
      <c r="F101" s="75">
        <f t="shared" si="10"/>
        <v>21868433</v>
      </c>
      <c r="G101" s="75">
        <v>18390396</v>
      </c>
      <c r="H101" s="75">
        <v>0</v>
      </c>
      <c r="I101" s="75">
        <v>2498341</v>
      </c>
      <c r="J101" s="75">
        <v>979696</v>
      </c>
      <c r="K101" s="75">
        <f t="shared" si="8"/>
        <v>9246286</v>
      </c>
      <c r="L101" s="75">
        <v>1704438</v>
      </c>
      <c r="M101" s="75">
        <v>5684307</v>
      </c>
      <c r="N101" s="118">
        <v>1850743</v>
      </c>
      <c r="O101" s="118">
        <v>6798</v>
      </c>
    </row>
    <row r="102" spans="1:15" ht="12" customHeight="1" x14ac:dyDescent="0.2">
      <c r="A102" s="24">
        <v>87</v>
      </c>
      <c r="B102" s="122" t="s">
        <v>156</v>
      </c>
      <c r="C102" s="121" t="s">
        <v>33</v>
      </c>
      <c r="D102" s="75">
        <f t="shared" si="9"/>
        <v>57357043</v>
      </c>
      <c r="E102" s="75">
        <v>15570655</v>
      </c>
      <c r="F102" s="75">
        <f t="shared" si="10"/>
        <v>27821312</v>
      </c>
      <c r="G102" s="75">
        <v>23552712</v>
      </c>
      <c r="H102" s="75">
        <v>0</v>
      </c>
      <c r="I102" s="75">
        <v>3013249</v>
      </c>
      <c r="J102" s="75">
        <v>1255351</v>
      </c>
      <c r="K102" s="75">
        <f t="shared" si="8"/>
        <v>13965076</v>
      </c>
      <c r="L102" s="75">
        <v>2028899</v>
      </c>
      <c r="M102" s="75">
        <v>6565802</v>
      </c>
      <c r="N102" s="118">
        <v>4157410</v>
      </c>
      <c r="O102" s="118">
        <v>1212965</v>
      </c>
    </row>
    <row r="103" spans="1:15" ht="12" customHeight="1" x14ac:dyDescent="0.2">
      <c r="A103" s="24">
        <v>88</v>
      </c>
      <c r="B103" s="120" t="s">
        <v>157</v>
      </c>
      <c r="C103" s="121" t="s">
        <v>29</v>
      </c>
      <c r="D103" s="75">
        <f t="shared" si="9"/>
        <v>132454718</v>
      </c>
      <c r="E103" s="75">
        <v>48275970</v>
      </c>
      <c r="F103" s="75">
        <f t="shared" si="10"/>
        <v>60723501</v>
      </c>
      <c r="G103" s="75">
        <v>50254310</v>
      </c>
      <c r="H103" s="75">
        <v>0</v>
      </c>
      <c r="I103" s="75">
        <v>7841209</v>
      </c>
      <c r="J103" s="75">
        <v>2627982</v>
      </c>
      <c r="K103" s="75">
        <f t="shared" si="8"/>
        <v>23455247</v>
      </c>
      <c r="L103" s="75">
        <v>4772925</v>
      </c>
      <c r="M103" s="75">
        <v>15294032</v>
      </c>
      <c r="N103" s="118">
        <v>2089073</v>
      </c>
      <c r="O103" s="118">
        <v>1299217</v>
      </c>
    </row>
    <row r="104" spans="1:15" ht="12" customHeight="1" x14ac:dyDescent="0.2">
      <c r="A104" s="24">
        <v>89</v>
      </c>
      <c r="B104" s="120" t="s">
        <v>158</v>
      </c>
      <c r="C104" s="121" t="s">
        <v>30</v>
      </c>
      <c r="D104" s="75">
        <f t="shared" si="9"/>
        <v>105925585</v>
      </c>
      <c r="E104" s="75">
        <v>36484586</v>
      </c>
      <c r="F104" s="75">
        <f t="shared" si="10"/>
        <v>47491733</v>
      </c>
      <c r="G104" s="75">
        <v>39642945</v>
      </c>
      <c r="H104" s="75">
        <v>0</v>
      </c>
      <c r="I104" s="75">
        <v>5732891</v>
      </c>
      <c r="J104" s="75">
        <v>2115897</v>
      </c>
      <c r="K104" s="75">
        <f t="shared" si="8"/>
        <v>21949266</v>
      </c>
      <c r="L104" s="75">
        <v>3608968</v>
      </c>
      <c r="M104" s="75">
        <v>12248483</v>
      </c>
      <c r="N104" s="118">
        <v>4827544</v>
      </c>
      <c r="O104" s="118">
        <v>1264271</v>
      </c>
    </row>
    <row r="105" spans="1:15" ht="12" customHeight="1" x14ac:dyDescent="0.2">
      <c r="A105" s="24">
        <v>90</v>
      </c>
      <c r="B105" s="123" t="s">
        <v>159</v>
      </c>
      <c r="C105" s="124" t="s">
        <v>14</v>
      </c>
      <c r="D105" s="75">
        <f t="shared" si="9"/>
        <v>35780940</v>
      </c>
      <c r="E105" s="75">
        <v>10966163</v>
      </c>
      <c r="F105" s="75">
        <f t="shared" si="10"/>
        <v>16963178</v>
      </c>
      <c r="G105" s="75">
        <v>14343640</v>
      </c>
      <c r="H105" s="75">
        <v>0</v>
      </c>
      <c r="I105" s="75">
        <v>1880418</v>
      </c>
      <c r="J105" s="75">
        <v>739120</v>
      </c>
      <c r="K105" s="75">
        <f t="shared" si="8"/>
        <v>7851599</v>
      </c>
      <c r="L105" s="75">
        <v>1317055</v>
      </c>
      <c r="M105" s="75">
        <v>4281274</v>
      </c>
      <c r="N105" s="118">
        <v>1307798</v>
      </c>
      <c r="O105" s="118">
        <v>945472</v>
      </c>
    </row>
    <row r="106" spans="1:15" ht="12" customHeight="1" x14ac:dyDescent="0.2">
      <c r="A106" s="24">
        <v>91</v>
      </c>
      <c r="B106" s="125" t="s">
        <v>160</v>
      </c>
      <c r="C106" s="126" t="s">
        <v>31</v>
      </c>
      <c r="D106" s="75">
        <f t="shared" si="9"/>
        <v>55344679</v>
      </c>
      <c r="E106" s="75">
        <v>18710711</v>
      </c>
      <c r="F106" s="75">
        <f t="shared" si="10"/>
        <v>25841627</v>
      </c>
      <c r="G106" s="75">
        <v>21777806</v>
      </c>
      <c r="H106" s="75">
        <v>0</v>
      </c>
      <c r="I106" s="75">
        <v>2898620</v>
      </c>
      <c r="J106" s="75">
        <v>1165201</v>
      </c>
      <c r="K106" s="75">
        <f t="shared" si="8"/>
        <v>10792341</v>
      </c>
      <c r="L106" s="75">
        <v>2030919</v>
      </c>
      <c r="M106" s="75">
        <v>6746101</v>
      </c>
      <c r="N106" s="118">
        <v>1997194</v>
      </c>
      <c r="O106" s="118">
        <v>18127</v>
      </c>
    </row>
    <row r="107" spans="1:15" ht="12" customHeight="1" x14ac:dyDescent="0.2">
      <c r="A107" s="24">
        <v>92</v>
      </c>
      <c r="B107" s="120" t="s">
        <v>161</v>
      </c>
      <c r="C107" s="121" t="s">
        <v>15</v>
      </c>
      <c r="D107" s="75">
        <f t="shared" si="9"/>
        <v>52256466</v>
      </c>
      <c r="E107" s="75">
        <v>17429699</v>
      </c>
      <c r="F107" s="75">
        <f t="shared" si="10"/>
        <v>24576871</v>
      </c>
      <c r="G107" s="75">
        <v>20562523</v>
      </c>
      <c r="H107" s="75">
        <v>0</v>
      </c>
      <c r="I107" s="75">
        <v>2921610</v>
      </c>
      <c r="J107" s="75">
        <v>1092738</v>
      </c>
      <c r="K107" s="75">
        <f t="shared" si="8"/>
        <v>10249896</v>
      </c>
      <c r="L107" s="75">
        <v>1980145</v>
      </c>
      <c r="M107" s="75">
        <v>6334355</v>
      </c>
      <c r="N107" s="118">
        <v>1926332</v>
      </c>
      <c r="O107" s="118">
        <v>9064</v>
      </c>
    </row>
    <row r="108" spans="1:15" ht="12" customHeight="1" x14ac:dyDescent="0.2">
      <c r="A108" s="24">
        <v>93</v>
      </c>
      <c r="B108" s="122" t="s">
        <v>162</v>
      </c>
      <c r="C108" s="121" t="s">
        <v>13</v>
      </c>
      <c r="D108" s="75">
        <f t="shared" si="9"/>
        <v>76681711</v>
      </c>
      <c r="E108" s="75">
        <v>25516685</v>
      </c>
      <c r="F108" s="75">
        <f t="shared" si="10"/>
        <v>29919672</v>
      </c>
      <c r="G108" s="75">
        <v>24894573</v>
      </c>
      <c r="H108" s="75">
        <v>0</v>
      </c>
      <c r="I108" s="75">
        <v>3712074</v>
      </c>
      <c r="J108" s="75">
        <v>1313025</v>
      </c>
      <c r="K108" s="75">
        <f t="shared" si="8"/>
        <v>21245354</v>
      </c>
      <c r="L108" s="75">
        <v>2397104</v>
      </c>
      <c r="M108" s="75">
        <v>7808308</v>
      </c>
      <c r="N108" s="118">
        <v>9981568</v>
      </c>
      <c r="O108" s="118">
        <v>1058374</v>
      </c>
    </row>
    <row r="109" spans="1:15" ht="12" customHeight="1" x14ac:dyDescent="0.2">
      <c r="A109" s="24">
        <v>94</v>
      </c>
      <c r="B109" s="123" t="s">
        <v>163</v>
      </c>
      <c r="C109" s="124" t="s">
        <v>32</v>
      </c>
      <c r="D109" s="75">
        <f t="shared" si="9"/>
        <v>42100330</v>
      </c>
      <c r="E109" s="75">
        <v>14249019</v>
      </c>
      <c r="F109" s="75">
        <f t="shared" si="10"/>
        <v>19141733</v>
      </c>
      <c r="G109" s="75">
        <v>16116957</v>
      </c>
      <c r="H109" s="75">
        <v>0</v>
      </c>
      <c r="I109" s="75">
        <v>2184208</v>
      </c>
      <c r="J109" s="75">
        <v>840568</v>
      </c>
      <c r="K109" s="75">
        <f t="shared" si="8"/>
        <v>8709578</v>
      </c>
      <c r="L109" s="75">
        <v>1535666</v>
      </c>
      <c r="M109" s="75">
        <v>4928329</v>
      </c>
      <c r="N109" s="118">
        <v>2218392</v>
      </c>
      <c r="O109" s="118">
        <v>27191</v>
      </c>
    </row>
    <row r="110" spans="1:15" ht="12" customHeight="1" x14ac:dyDescent="0.2">
      <c r="A110" s="24">
        <v>95</v>
      </c>
      <c r="B110" s="123" t="s">
        <v>164</v>
      </c>
      <c r="C110" s="124" t="s">
        <v>55</v>
      </c>
      <c r="D110" s="75">
        <f t="shared" si="9"/>
        <v>58953965</v>
      </c>
      <c r="E110" s="75">
        <v>17846018</v>
      </c>
      <c r="F110" s="75">
        <f t="shared" si="10"/>
        <v>28527303</v>
      </c>
      <c r="G110" s="75">
        <v>24101498</v>
      </c>
      <c r="H110" s="75">
        <v>0</v>
      </c>
      <c r="I110" s="75">
        <v>3137900</v>
      </c>
      <c r="J110" s="75">
        <v>1287905</v>
      </c>
      <c r="K110" s="75">
        <f t="shared" si="8"/>
        <v>12580644</v>
      </c>
      <c r="L110" s="75">
        <v>2103722</v>
      </c>
      <c r="M110" s="75">
        <v>6963253</v>
      </c>
      <c r="N110" s="118">
        <v>2094762</v>
      </c>
      <c r="O110" s="118">
        <v>1418907</v>
      </c>
    </row>
    <row r="111" spans="1:15" ht="12" customHeight="1" x14ac:dyDescent="0.2">
      <c r="A111" s="24">
        <v>96</v>
      </c>
      <c r="B111" s="120" t="s">
        <v>165</v>
      </c>
      <c r="C111" s="121" t="s">
        <v>34</v>
      </c>
      <c r="D111" s="75">
        <f t="shared" si="9"/>
        <v>103472821</v>
      </c>
      <c r="E111" s="75">
        <v>34390915</v>
      </c>
      <c r="F111" s="75">
        <f t="shared" si="10"/>
        <v>49969944</v>
      </c>
      <c r="G111" s="75">
        <v>41771028</v>
      </c>
      <c r="H111" s="75">
        <v>0</v>
      </c>
      <c r="I111" s="75">
        <v>5974793</v>
      </c>
      <c r="J111" s="75">
        <v>2224123</v>
      </c>
      <c r="K111" s="75">
        <f t="shared" si="8"/>
        <v>19111962</v>
      </c>
      <c r="L111" s="75">
        <v>3243874</v>
      </c>
      <c r="M111" s="75">
        <v>12230888</v>
      </c>
      <c r="N111" s="118">
        <v>2557442</v>
      </c>
      <c r="O111" s="118">
        <v>1079758</v>
      </c>
    </row>
    <row r="112" spans="1:15" ht="12" customHeight="1" x14ac:dyDescent="0.2">
      <c r="A112" s="24">
        <v>97</v>
      </c>
      <c r="B112" s="122" t="s">
        <v>166</v>
      </c>
      <c r="C112" s="121" t="s">
        <v>229</v>
      </c>
      <c r="D112" s="75">
        <f t="shared" si="9"/>
        <v>45497715</v>
      </c>
      <c r="E112" s="75">
        <v>13709335</v>
      </c>
      <c r="F112" s="75">
        <f t="shared" si="10"/>
        <v>22873862</v>
      </c>
      <c r="G112" s="75">
        <v>19162052</v>
      </c>
      <c r="H112" s="75">
        <v>0</v>
      </c>
      <c r="I112" s="75">
        <v>2692516</v>
      </c>
      <c r="J112" s="75">
        <v>1019294</v>
      </c>
      <c r="K112" s="75">
        <f t="shared" si="8"/>
        <v>8914518</v>
      </c>
      <c r="L112" s="75">
        <v>1700614</v>
      </c>
      <c r="M112" s="75">
        <v>5777022</v>
      </c>
      <c r="N112" s="118">
        <v>1414223</v>
      </c>
      <c r="O112" s="118">
        <v>22659</v>
      </c>
    </row>
    <row r="113" spans="1:15" ht="12" customHeight="1" x14ac:dyDescent="0.2">
      <c r="A113" s="24">
        <v>98</v>
      </c>
      <c r="B113" s="120" t="s">
        <v>167</v>
      </c>
      <c r="C113" s="124" t="s">
        <v>168</v>
      </c>
      <c r="D113" s="75">
        <f t="shared" si="9"/>
        <v>1658763</v>
      </c>
      <c r="E113" s="75">
        <v>0</v>
      </c>
      <c r="F113" s="75">
        <f t="shared" si="10"/>
        <v>0</v>
      </c>
      <c r="G113" s="75">
        <v>0</v>
      </c>
      <c r="H113" s="75">
        <v>0</v>
      </c>
      <c r="I113" s="75">
        <v>0</v>
      </c>
      <c r="J113" s="75">
        <v>0</v>
      </c>
      <c r="K113" s="75">
        <f t="shared" si="8"/>
        <v>1658763</v>
      </c>
      <c r="L113" s="75">
        <v>0</v>
      </c>
      <c r="M113" s="75">
        <v>0</v>
      </c>
      <c r="N113" s="118">
        <v>1658763</v>
      </c>
      <c r="O113" s="118">
        <v>0</v>
      </c>
    </row>
    <row r="114" spans="1:15" ht="12" customHeight="1" x14ac:dyDescent="0.2">
      <c r="A114" s="24">
        <v>99</v>
      </c>
      <c r="B114" s="120" t="s">
        <v>169</v>
      </c>
      <c r="C114" s="121" t="s">
        <v>170</v>
      </c>
      <c r="D114" s="75">
        <f t="shared" si="9"/>
        <v>0</v>
      </c>
      <c r="E114" s="75">
        <v>0</v>
      </c>
      <c r="F114" s="75">
        <f t="shared" si="10"/>
        <v>0</v>
      </c>
      <c r="G114" s="75">
        <v>0</v>
      </c>
      <c r="H114" s="75">
        <v>0</v>
      </c>
      <c r="I114" s="75">
        <v>0</v>
      </c>
      <c r="J114" s="75">
        <v>0</v>
      </c>
      <c r="K114" s="75">
        <f t="shared" si="8"/>
        <v>0</v>
      </c>
      <c r="L114" s="75">
        <v>0</v>
      </c>
      <c r="M114" s="75">
        <v>0</v>
      </c>
      <c r="N114" s="118">
        <v>0</v>
      </c>
      <c r="O114" s="118">
        <v>0</v>
      </c>
    </row>
    <row r="115" spans="1:15" ht="12" customHeight="1" x14ac:dyDescent="0.2">
      <c r="A115" s="24">
        <v>100</v>
      </c>
      <c r="B115" s="123" t="s">
        <v>171</v>
      </c>
      <c r="C115" s="124" t="s">
        <v>172</v>
      </c>
      <c r="D115" s="75">
        <f t="shared" si="9"/>
        <v>0</v>
      </c>
      <c r="E115" s="75">
        <v>0</v>
      </c>
      <c r="F115" s="75">
        <f t="shared" si="10"/>
        <v>0</v>
      </c>
      <c r="G115" s="75">
        <v>0</v>
      </c>
      <c r="H115" s="75">
        <v>0</v>
      </c>
      <c r="I115" s="75">
        <v>0</v>
      </c>
      <c r="J115" s="75">
        <v>0</v>
      </c>
      <c r="K115" s="75">
        <f t="shared" si="8"/>
        <v>0</v>
      </c>
      <c r="L115" s="75">
        <v>0</v>
      </c>
      <c r="M115" s="75">
        <v>0</v>
      </c>
      <c r="N115" s="118">
        <v>0</v>
      </c>
      <c r="O115" s="118">
        <v>0</v>
      </c>
    </row>
    <row r="116" spans="1:15" ht="12" customHeight="1" x14ac:dyDescent="0.2">
      <c r="A116" s="24">
        <v>101</v>
      </c>
      <c r="B116" s="123" t="s">
        <v>173</v>
      </c>
      <c r="C116" s="124" t="s">
        <v>174</v>
      </c>
      <c r="D116" s="75">
        <f t="shared" si="9"/>
        <v>0</v>
      </c>
      <c r="E116" s="75">
        <v>0</v>
      </c>
      <c r="F116" s="75">
        <f t="shared" si="10"/>
        <v>0</v>
      </c>
      <c r="G116" s="75">
        <v>0</v>
      </c>
      <c r="H116" s="75">
        <v>0</v>
      </c>
      <c r="I116" s="75">
        <v>0</v>
      </c>
      <c r="J116" s="75">
        <v>0</v>
      </c>
      <c r="K116" s="75">
        <f t="shared" si="8"/>
        <v>0</v>
      </c>
      <c r="L116" s="75">
        <v>0</v>
      </c>
      <c r="M116" s="75">
        <v>0</v>
      </c>
      <c r="N116" s="118">
        <v>0</v>
      </c>
      <c r="O116" s="118">
        <v>0</v>
      </c>
    </row>
    <row r="117" spans="1:15" ht="12" customHeight="1" x14ac:dyDescent="0.2">
      <c r="A117" s="24">
        <v>102</v>
      </c>
      <c r="B117" s="123" t="s">
        <v>175</v>
      </c>
      <c r="C117" s="124" t="s">
        <v>176</v>
      </c>
      <c r="D117" s="75">
        <f t="shared" si="9"/>
        <v>0</v>
      </c>
      <c r="E117" s="75">
        <v>0</v>
      </c>
      <c r="F117" s="75">
        <f t="shared" si="10"/>
        <v>0</v>
      </c>
      <c r="G117" s="75">
        <v>0</v>
      </c>
      <c r="H117" s="75">
        <v>0</v>
      </c>
      <c r="I117" s="75">
        <v>0</v>
      </c>
      <c r="J117" s="75">
        <v>0</v>
      </c>
      <c r="K117" s="75">
        <f t="shared" si="8"/>
        <v>0</v>
      </c>
      <c r="L117" s="75">
        <v>0</v>
      </c>
      <c r="M117" s="75">
        <v>0</v>
      </c>
      <c r="N117" s="118">
        <v>0</v>
      </c>
      <c r="O117" s="118">
        <v>0</v>
      </c>
    </row>
    <row r="118" spans="1:15" ht="12" customHeight="1" x14ac:dyDescent="0.2">
      <c r="A118" s="24">
        <v>103</v>
      </c>
      <c r="B118" s="123" t="s">
        <v>177</v>
      </c>
      <c r="C118" s="124" t="s">
        <v>178</v>
      </c>
      <c r="D118" s="75">
        <f t="shared" si="9"/>
        <v>0</v>
      </c>
      <c r="E118" s="75">
        <v>0</v>
      </c>
      <c r="F118" s="75">
        <f t="shared" si="10"/>
        <v>0</v>
      </c>
      <c r="G118" s="75">
        <v>0</v>
      </c>
      <c r="H118" s="75">
        <v>0</v>
      </c>
      <c r="I118" s="75">
        <v>0</v>
      </c>
      <c r="J118" s="75">
        <v>0</v>
      </c>
      <c r="K118" s="75">
        <f t="shared" si="8"/>
        <v>0</v>
      </c>
      <c r="L118" s="75">
        <v>0</v>
      </c>
      <c r="M118" s="75">
        <v>0</v>
      </c>
      <c r="N118" s="118">
        <v>0</v>
      </c>
      <c r="O118" s="118">
        <v>0</v>
      </c>
    </row>
    <row r="119" spans="1:15" ht="12" customHeight="1" x14ac:dyDescent="0.2">
      <c r="A119" s="24">
        <v>104</v>
      </c>
      <c r="B119" s="123" t="s">
        <v>179</v>
      </c>
      <c r="C119" s="124" t="s">
        <v>180</v>
      </c>
      <c r="D119" s="75">
        <f t="shared" si="9"/>
        <v>6248257</v>
      </c>
      <c r="E119" s="75">
        <v>0</v>
      </c>
      <c r="F119" s="75">
        <f t="shared" si="10"/>
        <v>0</v>
      </c>
      <c r="G119" s="75">
        <v>0</v>
      </c>
      <c r="H119" s="75">
        <v>0</v>
      </c>
      <c r="I119" s="75">
        <v>0</v>
      </c>
      <c r="J119" s="75">
        <v>0</v>
      </c>
      <c r="K119" s="75">
        <f t="shared" si="8"/>
        <v>6248257</v>
      </c>
      <c r="L119" s="75">
        <v>0</v>
      </c>
      <c r="M119" s="75">
        <v>0</v>
      </c>
      <c r="N119" s="118">
        <v>6248257</v>
      </c>
      <c r="O119" s="118">
        <v>0</v>
      </c>
    </row>
    <row r="120" spans="1:15" ht="12" customHeight="1" x14ac:dyDescent="0.2">
      <c r="A120" s="24">
        <v>105</v>
      </c>
      <c r="B120" s="131" t="s">
        <v>181</v>
      </c>
      <c r="C120" s="132" t="s">
        <v>182</v>
      </c>
      <c r="D120" s="75">
        <f t="shared" si="9"/>
        <v>0</v>
      </c>
      <c r="E120" s="75">
        <v>0</v>
      </c>
      <c r="F120" s="75">
        <f t="shared" si="10"/>
        <v>0</v>
      </c>
      <c r="G120" s="75">
        <v>0</v>
      </c>
      <c r="H120" s="75">
        <v>0</v>
      </c>
      <c r="I120" s="75">
        <v>0</v>
      </c>
      <c r="J120" s="75">
        <v>0</v>
      </c>
      <c r="K120" s="75">
        <f t="shared" si="8"/>
        <v>0</v>
      </c>
      <c r="L120" s="75">
        <v>0</v>
      </c>
      <c r="M120" s="75">
        <v>0</v>
      </c>
      <c r="N120" s="118">
        <v>0</v>
      </c>
      <c r="O120" s="118">
        <v>0</v>
      </c>
    </row>
    <row r="121" spans="1:15" ht="12" customHeight="1" x14ac:dyDescent="0.2">
      <c r="A121" s="24">
        <v>106</v>
      </c>
      <c r="B121" s="122" t="s">
        <v>183</v>
      </c>
      <c r="C121" s="121" t="s">
        <v>184</v>
      </c>
      <c r="D121" s="75">
        <f t="shared" si="9"/>
        <v>0</v>
      </c>
      <c r="E121" s="75">
        <v>0</v>
      </c>
      <c r="F121" s="75">
        <f t="shared" si="10"/>
        <v>0</v>
      </c>
      <c r="G121" s="75">
        <v>0</v>
      </c>
      <c r="H121" s="75">
        <v>0</v>
      </c>
      <c r="I121" s="75">
        <v>0</v>
      </c>
      <c r="J121" s="75">
        <v>0</v>
      </c>
      <c r="K121" s="75">
        <f t="shared" si="8"/>
        <v>0</v>
      </c>
      <c r="L121" s="75">
        <v>0</v>
      </c>
      <c r="M121" s="75">
        <v>0</v>
      </c>
      <c r="N121" s="118">
        <v>0</v>
      </c>
      <c r="O121" s="118">
        <v>0</v>
      </c>
    </row>
    <row r="122" spans="1:15" ht="12" customHeight="1" x14ac:dyDescent="0.2">
      <c r="A122" s="24">
        <v>107</v>
      </c>
      <c r="B122" s="123" t="s">
        <v>185</v>
      </c>
      <c r="C122" s="124" t="s">
        <v>186</v>
      </c>
      <c r="D122" s="75">
        <f t="shared" si="9"/>
        <v>0</v>
      </c>
      <c r="E122" s="75">
        <v>0</v>
      </c>
      <c r="F122" s="75">
        <f t="shared" si="10"/>
        <v>0</v>
      </c>
      <c r="G122" s="75">
        <v>0</v>
      </c>
      <c r="H122" s="75">
        <v>0</v>
      </c>
      <c r="I122" s="75">
        <v>0</v>
      </c>
      <c r="J122" s="75">
        <v>0</v>
      </c>
      <c r="K122" s="75">
        <f t="shared" si="8"/>
        <v>0</v>
      </c>
      <c r="L122" s="75">
        <v>0</v>
      </c>
      <c r="M122" s="75">
        <v>0</v>
      </c>
      <c r="N122" s="118">
        <v>0</v>
      </c>
      <c r="O122" s="118">
        <v>0</v>
      </c>
    </row>
    <row r="123" spans="1:15" ht="12" customHeight="1" x14ac:dyDescent="0.2">
      <c r="A123" s="24">
        <v>108</v>
      </c>
      <c r="B123" s="120" t="s">
        <v>187</v>
      </c>
      <c r="C123" s="133" t="s">
        <v>188</v>
      </c>
      <c r="D123" s="75">
        <f t="shared" si="9"/>
        <v>0</v>
      </c>
      <c r="E123" s="75">
        <v>0</v>
      </c>
      <c r="F123" s="75">
        <f t="shared" si="10"/>
        <v>0</v>
      </c>
      <c r="G123" s="75">
        <v>0</v>
      </c>
      <c r="H123" s="75">
        <v>0</v>
      </c>
      <c r="I123" s="75">
        <v>0</v>
      </c>
      <c r="J123" s="75">
        <v>0</v>
      </c>
      <c r="K123" s="75">
        <f t="shared" si="8"/>
        <v>0</v>
      </c>
      <c r="L123" s="75">
        <v>0</v>
      </c>
      <c r="M123" s="75">
        <v>0</v>
      </c>
      <c r="N123" s="118">
        <v>0</v>
      </c>
      <c r="O123" s="118">
        <v>0</v>
      </c>
    </row>
    <row r="124" spans="1:15" ht="12" customHeight="1" x14ac:dyDescent="0.2">
      <c r="A124" s="24">
        <v>109</v>
      </c>
      <c r="B124" s="123" t="s">
        <v>189</v>
      </c>
      <c r="C124" s="130" t="s">
        <v>273</v>
      </c>
      <c r="D124" s="75">
        <f t="shared" si="9"/>
        <v>0</v>
      </c>
      <c r="E124" s="75">
        <v>0</v>
      </c>
      <c r="F124" s="75">
        <f t="shared" si="10"/>
        <v>0</v>
      </c>
      <c r="G124" s="75">
        <v>0</v>
      </c>
      <c r="H124" s="75">
        <v>0</v>
      </c>
      <c r="I124" s="75">
        <v>0</v>
      </c>
      <c r="J124" s="75">
        <v>0</v>
      </c>
      <c r="K124" s="75">
        <f t="shared" si="8"/>
        <v>0</v>
      </c>
      <c r="L124" s="75">
        <v>0</v>
      </c>
      <c r="M124" s="75">
        <v>0</v>
      </c>
      <c r="N124" s="118">
        <v>0</v>
      </c>
      <c r="O124" s="118">
        <v>0</v>
      </c>
    </row>
    <row r="125" spans="1:15" ht="12" customHeight="1" x14ac:dyDescent="0.2">
      <c r="A125" s="24">
        <v>110</v>
      </c>
      <c r="B125" s="122" t="s">
        <v>190</v>
      </c>
      <c r="C125" s="124" t="s">
        <v>315</v>
      </c>
      <c r="D125" s="75">
        <f t="shared" si="9"/>
        <v>0</v>
      </c>
      <c r="E125" s="75">
        <v>0</v>
      </c>
      <c r="F125" s="75">
        <f t="shared" si="10"/>
        <v>0</v>
      </c>
      <c r="G125" s="75">
        <v>0</v>
      </c>
      <c r="H125" s="75">
        <v>0</v>
      </c>
      <c r="I125" s="75">
        <v>0</v>
      </c>
      <c r="J125" s="75">
        <v>0</v>
      </c>
      <c r="K125" s="75">
        <f t="shared" si="8"/>
        <v>0</v>
      </c>
      <c r="L125" s="75">
        <v>0</v>
      </c>
      <c r="M125" s="75">
        <v>0</v>
      </c>
      <c r="N125" s="118">
        <v>0</v>
      </c>
      <c r="O125" s="118">
        <v>0</v>
      </c>
    </row>
    <row r="126" spans="1:15" ht="12" customHeight="1" x14ac:dyDescent="0.2">
      <c r="A126" s="24">
        <v>111</v>
      </c>
      <c r="B126" s="122" t="s">
        <v>191</v>
      </c>
      <c r="C126" s="10" t="s">
        <v>385</v>
      </c>
      <c r="D126" s="75">
        <f t="shared" si="9"/>
        <v>0</v>
      </c>
      <c r="E126" s="75">
        <v>0</v>
      </c>
      <c r="F126" s="75">
        <f t="shared" si="10"/>
        <v>0</v>
      </c>
      <c r="G126" s="75">
        <v>0</v>
      </c>
      <c r="H126" s="75">
        <v>0</v>
      </c>
      <c r="I126" s="75">
        <v>0</v>
      </c>
      <c r="J126" s="75">
        <v>0</v>
      </c>
      <c r="K126" s="75">
        <f t="shared" si="8"/>
        <v>0</v>
      </c>
      <c r="L126" s="75">
        <v>0</v>
      </c>
      <c r="M126" s="75">
        <v>0</v>
      </c>
      <c r="N126" s="118">
        <v>0</v>
      </c>
      <c r="O126" s="118">
        <v>0</v>
      </c>
    </row>
    <row r="127" spans="1:15" ht="12" customHeight="1" x14ac:dyDescent="0.2">
      <c r="A127" s="24">
        <v>112</v>
      </c>
      <c r="B127" s="122" t="s">
        <v>192</v>
      </c>
      <c r="C127" s="124" t="s">
        <v>193</v>
      </c>
      <c r="D127" s="75">
        <f t="shared" si="9"/>
        <v>0</v>
      </c>
      <c r="E127" s="75">
        <v>0</v>
      </c>
      <c r="F127" s="75">
        <f t="shared" si="10"/>
        <v>0</v>
      </c>
      <c r="G127" s="75">
        <v>0</v>
      </c>
      <c r="H127" s="75">
        <v>0</v>
      </c>
      <c r="I127" s="75">
        <v>0</v>
      </c>
      <c r="J127" s="75">
        <v>0</v>
      </c>
      <c r="K127" s="75">
        <f t="shared" si="8"/>
        <v>0</v>
      </c>
      <c r="L127" s="75">
        <v>0</v>
      </c>
      <c r="M127" s="75">
        <v>0</v>
      </c>
      <c r="N127" s="118">
        <v>0</v>
      </c>
      <c r="O127" s="118">
        <v>0</v>
      </c>
    </row>
    <row r="128" spans="1:15" ht="12" customHeight="1" x14ac:dyDescent="0.2">
      <c r="A128" s="24">
        <v>113</v>
      </c>
      <c r="B128" s="122" t="s">
        <v>194</v>
      </c>
      <c r="C128" s="10" t="s">
        <v>394</v>
      </c>
      <c r="D128" s="75">
        <f t="shared" si="9"/>
        <v>0</v>
      </c>
      <c r="E128" s="75">
        <v>0</v>
      </c>
      <c r="F128" s="75">
        <f t="shared" si="10"/>
        <v>0</v>
      </c>
      <c r="G128" s="75">
        <v>0</v>
      </c>
      <c r="H128" s="75">
        <v>0</v>
      </c>
      <c r="I128" s="75">
        <v>0</v>
      </c>
      <c r="J128" s="75">
        <v>0</v>
      </c>
      <c r="K128" s="75">
        <f t="shared" si="8"/>
        <v>0</v>
      </c>
      <c r="L128" s="75">
        <v>0</v>
      </c>
      <c r="M128" s="75">
        <v>0</v>
      </c>
      <c r="N128" s="118">
        <v>0</v>
      </c>
      <c r="O128" s="118">
        <v>0</v>
      </c>
    </row>
    <row r="129" spans="1:15" ht="12" customHeight="1" x14ac:dyDescent="0.2">
      <c r="A129" s="24">
        <v>114</v>
      </c>
      <c r="B129" s="123" t="s">
        <v>195</v>
      </c>
      <c r="C129" s="124" t="s">
        <v>196</v>
      </c>
      <c r="D129" s="75">
        <f t="shared" si="9"/>
        <v>1777777</v>
      </c>
      <c r="E129" s="75">
        <v>0</v>
      </c>
      <c r="F129" s="75">
        <f t="shared" si="10"/>
        <v>0</v>
      </c>
      <c r="G129" s="75">
        <v>0</v>
      </c>
      <c r="H129" s="75">
        <v>0</v>
      </c>
      <c r="I129" s="75">
        <v>0</v>
      </c>
      <c r="J129" s="75">
        <v>0</v>
      </c>
      <c r="K129" s="75">
        <f t="shared" si="8"/>
        <v>1777777</v>
      </c>
      <c r="L129" s="75">
        <v>0</v>
      </c>
      <c r="M129" s="75">
        <v>0</v>
      </c>
      <c r="N129" s="118">
        <v>1777777</v>
      </c>
      <c r="O129" s="118">
        <v>0</v>
      </c>
    </row>
    <row r="130" spans="1:15" ht="12" customHeight="1" x14ac:dyDescent="0.2">
      <c r="A130" s="24">
        <v>115</v>
      </c>
      <c r="B130" s="123" t="s">
        <v>197</v>
      </c>
      <c r="C130" s="53" t="s">
        <v>352</v>
      </c>
      <c r="D130" s="75">
        <f t="shared" si="9"/>
        <v>0</v>
      </c>
      <c r="E130" s="75">
        <v>0</v>
      </c>
      <c r="F130" s="75">
        <f t="shared" si="10"/>
        <v>0</v>
      </c>
      <c r="G130" s="75">
        <v>0</v>
      </c>
      <c r="H130" s="75">
        <v>0</v>
      </c>
      <c r="I130" s="75">
        <v>0</v>
      </c>
      <c r="J130" s="75">
        <v>0</v>
      </c>
      <c r="K130" s="75">
        <f t="shared" si="8"/>
        <v>0</v>
      </c>
      <c r="L130" s="75">
        <v>0</v>
      </c>
      <c r="M130" s="75">
        <v>0</v>
      </c>
      <c r="N130" s="118">
        <v>0</v>
      </c>
      <c r="O130" s="118">
        <v>0</v>
      </c>
    </row>
    <row r="131" spans="1:15" ht="12" customHeight="1" x14ac:dyDescent="0.2">
      <c r="A131" s="24">
        <v>116</v>
      </c>
      <c r="B131" s="123" t="s">
        <v>198</v>
      </c>
      <c r="C131" s="124" t="s">
        <v>235</v>
      </c>
      <c r="D131" s="75">
        <f t="shared" si="9"/>
        <v>93213690</v>
      </c>
      <c r="E131" s="75">
        <v>0</v>
      </c>
      <c r="F131" s="75">
        <f t="shared" si="10"/>
        <v>0</v>
      </c>
      <c r="G131" s="75">
        <v>0</v>
      </c>
      <c r="H131" s="75">
        <v>0</v>
      </c>
      <c r="I131" s="75">
        <v>0</v>
      </c>
      <c r="J131" s="75">
        <v>0</v>
      </c>
      <c r="K131" s="75">
        <f t="shared" si="8"/>
        <v>93213690</v>
      </c>
      <c r="L131" s="75">
        <v>0</v>
      </c>
      <c r="M131" s="75">
        <v>0</v>
      </c>
      <c r="N131" s="118">
        <v>93213690</v>
      </c>
      <c r="O131" s="118">
        <v>0</v>
      </c>
    </row>
    <row r="132" spans="1:15" ht="12" customHeight="1" x14ac:dyDescent="0.2">
      <c r="A132" s="24">
        <v>117</v>
      </c>
      <c r="B132" s="123" t="s">
        <v>199</v>
      </c>
      <c r="C132" s="124" t="s">
        <v>200</v>
      </c>
      <c r="D132" s="75">
        <f t="shared" si="9"/>
        <v>191038500</v>
      </c>
      <c r="E132" s="75">
        <v>0</v>
      </c>
      <c r="F132" s="75">
        <f t="shared" si="10"/>
        <v>0</v>
      </c>
      <c r="G132" s="75">
        <v>0</v>
      </c>
      <c r="H132" s="75">
        <v>0</v>
      </c>
      <c r="I132" s="75">
        <v>0</v>
      </c>
      <c r="J132" s="75">
        <v>0</v>
      </c>
      <c r="K132" s="75">
        <f t="shared" si="8"/>
        <v>191038500</v>
      </c>
      <c r="L132" s="75">
        <v>0</v>
      </c>
      <c r="M132" s="75">
        <v>0</v>
      </c>
      <c r="N132" s="118">
        <v>191038500</v>
      </c>
      <c r="O132" s="118">
        <v>0</v>
      </c>
    </row>
    <row r="133" spans="1:15" ht="12" customHeight="1" x14ac:dyDescent="0.2">
      <c r="A133" s="24">
        <v>118</v>
      </c>
      <c r="B133" s="123" t="s">
        <v>201</v>
      </c>
      <c r="C133" s="124" t="s">
        <v>42</v>
      </c>
      <c r="D133" s="75">
        <f t="shared" si="9"/>
        <v>32690567</v>
      </c>
      <c r="E133" s="75">
        <v>0</v>
      </c>
      <c r="F133" s="75">
        <f t="shared" si="10"/>
        <v>0</v>
      </c>
      <c r="G133" s="75">
        <v>0</v>
      </c>
      <c r="H133" s="75">
        <v>0</v>
      </c>
      <c r="I133" s="75">
        <v>0</v>
      </c>
      <c r="J133" s="75">
        <v>0</v>
      </c>
      <c r="K133" s="75">
        <f t="shared" si="8"/>
        <v>32690567</v>
      </c>
      <c r="L133" s="75">
        <v>0</v>
      </c>
      <c r="M133" s="75">
        <v>0</v>
      </c>
      <c r="N133" s="118">
        <v>32690567</v>
      </c>
      <c r="O133" s="118">
        <v>0</v>
      </c>
    </row>
    <row r="134" spans="1:15" ht="12" customHeight="1" x14ac:dyDescent="0.2">
      <c r="A134" s="24">
        <v>119</v>
      </c>
      <c r="B134" s="120" t="s">
        <v>202</v>
      </c>
      <c r="C134" s="121" t="s">
        <v>48</v>
      </c>
      <c r="D134" s="75">
        <f t="shared" si="9"/>
        <v>52756717</v>
      </c>
      <c r="E134" s="75">
        <v>0</v>
      </c>
      <c r="F134" s="75">
        <f t="shared" si="10"/>
        <v>0</v>
      </c>
      <c r="G134" s="75">
        <v>0</v>
      </c>
      <c r="H134" s="75">
        <v>0</v>
      </c>
      <c r="I134" s="75">
        <v>0</v>
      </c>
      <c r="J134" s="75">
        <v>0</v>
      </c>
      <c r="K134" s="75">
        <f t="shared" si="8"/>
        <v>52756717</v>
      </c>
      <c r="L134" s="75">
        <v>0</v>
      </c>
      <c r="M134" s="75">
        <v>0</v>
      </c>
      <c r="N134" s="118">
        <v>52756717</v>
      </c>
      <c r="O134" s="118">
        <v>0</v>
      </c>
    </row>
    <row r="135" spans="1:15" ht="12" customHeight="1" x14ac:dyDescent="0.2">
      <c r="A135" s="24">
        <v>120</v>
      </c>
      <c r="B135" s="120" t="s">
        <v>203</v>
      </c>
      <c r="C135" s="124" t="s">
        <v>237</v>
      </c>
      <c r="D135" s="75">
        <f t="shared" si="9"/>
        <v>21369914</v>
      </c>
      <c r="E135" s="75">
        <v>0</v>
      </c>
      <c r="F135" s="75">
        <f t="shared" si="10"/>
        <v>0</v>
      </c>
      <c r="G135" s="75">
        <v>0</v>
      </c>
      <c r="H135" s="75">
        <v>0</v>
      </c>
      <c r="I135" s="75">
        <v>0</v>
      </c>
      <c r="J135" s="75">
        <v>0</v>
      </c>
      <c r="K135" s="75">
        <f t="shared" si="8"/>
        <v>21369914</v>
      </c>
      <c r="L135" s="75">
        <v>0</v>
      </c>
      <c r="M135" s="75">
        <v>0</v>
      </c>
      <c r="N135" s="118">
        <v>21369914</v>
      </c>
      <c r="O135" s="118">
        <v>0</v>
      </c>
    </row>
    <row r="136" spans="1:15" ht="12" customHeight="1" x14ac:dyDescent="0.2">
      <c r="A136" s="24">
        <v>121</v>
      </c>
      <c r="B136" s="125" t="s">
        <v>204</v>
      </c>
      <c r="C136" s="126" t="s">
        <v>50</v>
      </c>
      <c r="D136" s="75">
        <f t="shared" si="9"/>
        <v>19028648</v>
      </c>
      <c r="E136" s="75">
        <v>0</v>
      </c>
      <c r="F136" s="75">
        <f t="shared" si="10"/>
        <v>0</v>
      </c>
      <c r="G136" s="75">
        <v>0</v>
      </c>
      <c r="H136" s="75">
        <v>0</v>
      </c>
      <c r="I136" s="75">
        <v>0</v>
      </c>
      <c r="J136" s="75">
        <v>0</v>
      </c>
      <c r="K136" s="75">
        <f t="shared" ref="K136:K148" si="11">SUM(L136:O136)</f>
        <v>19028648</v>
      </c>
      <c r="L136" s="75">
        <v>0</v>
      </c>
      <c r="M136" s="75">
        <v>0</v>
      </c>
      <c r="N136" s="118">
        <v>19028648</v>
      </c>
      <c r="O136" s="118">
        <v>0</v>
      </c>
    </row>
    <row r="137" spans="1:15" ht="12" customHeight="1" x14ac:dyDescent="0.2">
      <c r="A137" s="24">
        <v>122</v>
      </c>
      <c r="B137" s="123" t="s">
        <v>205</v>
      </c>
      <c r="C137" s="124" t="s">
        <v>49</v>
      </c>
      <c r="D137" s="75">
        <f t="shared" ref="D137:D148" si="12">E137+F137+K137</f>
        <v>33594207</v>
      </c>
      <c r="E137" s="75">
        <v>0</v>
      </c>
      <c r="F137" s="75">
        <f t="shared" si="10"/>
        <v>0</v>
      </c>
      <c r="G137" s="75">
        <v>0</v>
      </c>
      <c r="H137" s="75">
        <v>0</v>
      </c>
      <c r="I137" s="75">
        <v>0</v>
      </c>
      <c r="J137" s="75">
        <v>0</v>
      </c>
      <c r="K137" s="75">
        <f t="shared" si="11"/>
        <v>33594207</v>
      </c>
      <c r="L137" s="75">
        <v>0</v>
      </c>
      <c r="M137" s="75">
        <v>0</v>
      </c>
      <c r="N137" s="118">
        <v>33594207</v>
      </c>
      <c r="O137" s="118">
        <v>0</v>
      </c>
    </row>
    <row r="138" spans="1:15" ht="12" customHeight="1" x14ac:dyDescent="0.2">
      <c r="A138" s="24">
        <v>123</v>
      </c>
      <c r="B138" s="123" t="s">
        <v>206</v>
      </c>
      <c r="C138" s="124" t="s">
        <v>207</v>
      </c>
      <c r="D138" s="75">
        <f t="shared" si="12"/>
        <v>11779529</v>
      </c>
      <c r="E138" s="75">
        <v>0</v>
      </c>
      <c r="F138" s="75">
        <f t="shared" si="10"/>
        <v>0</v>
      </c>
      <c r="G138" s="75">
        <v>0</v>
      </c>
      <c r="H138" s="75">
        <v>0</v>
      </c>
      <c r="I138" s="75">
        <v>0</v>
      </c>
      <c r="J138" s="75">
        <v>0</v>
      </c>
      <c r="K138" s="75">
        <f t="shared" si="11"/>
        <v>11779529</v>
      </c>
      <c r="L138" s="75">
        <v>0</v>
      </c>
      <c r="M138" s="75">
        <v>0</v>
      </c>
      <c r="N138" s="118">
        <v>11779529</v>
      </c>
      <c r="O138" s="118">
        <v>0</v>
      </c>
    </row>
    <row r="139" spans="1:15" ht="12" customHeight="1" x14ac:dyDescent="0.2">
      <c r="A139" s="24">
        <v>124</v>
      </c>
      <c r="B139" s="123" t="s">
        <v>208</v>
      </c>
      <c r="C139" s="124" t="s">
        <v>43</v>
      </c>
      <c r="D139" s="75">
        <f t="shared" si="12"/>
        <v>21416201</v>
      </c>
      <c r="E139" s="75">
        <v>0</v>
      </c>
      <c r="F139" s="75">
        <f t="shared" si="10"/>
        <v>0</v>
      </c>
      <c r="G139" s="75">
        <v>0</v>
      </c>
      <c r="H139" s="75">
        <v>0</v>
      </c>
      <c r="I139" s="75">
        <v>0</v>
      </c>
      <c r="J139" s="75">
        <v>0</v>
      </c>
      <c r="K139" s="75">
        <f t="shared" si="11"/>
        <v>21416201</v>
      </c>
      <c r="L139" s="75">
        <v>0</v>
      </c>
      <c r="M139" s="75">
        <v>0</v>
      </c>
      <c r="N139" s="118">
        <v>21416201</v>
      </c>
      <c r="O139" s="118">
        <v>0</v>
      </c>
    </row>
    <row r="140" spans="1:15" ht="12" customHeight="1" x14ac:dyDescent="0.2">
      <c r="A140" s="24">
        <v>125</v>
      </c>
      <c r="B140" s="125" t="s">
        <v>209</v>
      </c>
      <c r="C140" s="126" t="s">
        <v>236</v>
      </c>
      <c r="D140" s="75">
        <f t="shared" si="12"/>
        <v>119730099</v>
      </c>
      <c r="E140" s="75">
        <v>8795271</v>
      </c>
      <c r="F140" s="75">
        <f t="shared" si="10"/>
        <v>88811011</v>
      </c>
      <c r="G140" s="75">
        <v>72907391</v>
      </c>
      <c r="H140" s="75">
        <v>0</v>
      </c>
      <c r="I140" s="75">
        <v>12003519</v>
      </c>
      <c r="J140" s="75">
        <v>3900101</v>
      </c>
      <c r="K140" s="75">
        <f t="shared" si="11"/>
        <v>22123817</v>
      </c>
      <c r="L140" s="75">
        <v>0</v>
      </c>
      <c r="M140" s="75">
        <v>15655404</v>
      </c>
      <c r="N140" s="118">
        <v>5076650</v>
      </c>
      <c r="O140" s="118">
        <v>1391763</v>
      </c>
    </row>
    <row r="141" spans="1:15" ht="12" customHeight="1" x14ac:dyDescent="0.2">
      <c r="A141" s="24">
        <v>126</v>
      </c>
      <c r="B141" s="122" t="s">
        <v>210</v>
      </c>
      <c r="C141" s="126" t="s">
        <v>211</v>
      </c>
      <c r="D141" s="75">
        <f t="shared" si="12"/>
        <v>181342480</v>
      </c>
      <c r="E141" s="75">
        <v>47468367</v>
      </c>
      <c r="F141" s="75">
        <f t="shared" si="10"/>
        <v>96722491</v>
      </c>
      <c r="G141" s="75">
        <v>79564741</v>
      </c>
      <c r="H141" s="75">
        <v>0</v>
      </c>
      <c r="I141" s="75">
        <v>12898265</v>
      </c>
      <c r="J141" s="75">
        <v>4259485</v>
      </c>
      <c r="K141" s="75">
        <f t="shared" si="11"/>
        <v>37151622</v>
      </c>
      <c r="L141" s="75">
        <v>3382096</v>
      </c>
      <c r="M141" s="75">
        <v>21371005</v>
      </c>
      <c r="N141" s="118">
        <v>9830889</v>
      </c>
      <c r="O141" s="118">
        <v>2567632</v>
      </c>
    </row>
    <row r="142" spans="1:15" ht="12" customHeight="1" x14ac:dyDescent="0.2">
      <c r="A142" s="24">
        <v>127</v>
      </c>
      <c r="B142" s="123" t="s">
        <v>212</v>
      </c>
      <c r="C142" s="124" t="s">
        <v>213</v>
      </c>
      <c r="D142" s="75">
        <f t="shared" si="12"/>
        <v>3855622</v>
      </c>
      <c r="E142" s="75">
        <v>0</v>
      </c>
      <c r="F142" s="75">
        <f t="shared" ref="F142:F150" si="13">G142+H142+I142+J142</f>
        <v>0</v>
      </c>
      <c r="G142" s="75">
        <v>0</v>
      </c>
      <c r="H142" s="75">
        <v>0</v>
      </c>
      <c r="I142" s="75">
        <v>0</v>
      </c>
      <c r="J142" s="75">
        <v>0</v>
      </c>
      <c r="K142" s="75">
        <f t="shared" si="11"/>
        <v>3855622</v>
      </c>
      <c r="L142" s="75">
        <v>0</v>
      </c>
      <c r="M142" s="75">
        <v>0</v>
      </c>
      <c r="N142" s="118">
        <v>3855622</v>
      </c>
      <c r="O142" s="118">
        <v>0</v>
      </c>
    </row>
    <row r="143" spans="1:15" ht="12" customHeight="1" x14ac:dyDescent="0.2">
      <c r="A143" s="24">
        <v>128</v>
      </c>
      <c r="B143" s="120" t="s">
        <v>214</v>
      </c>
      <c r="C143" s="121" t="s">
        <v>215</v>
      </c>
      <c r="D143" s="75">
        <f t="shared" si="12"/>
        <v>14776038</v>
      </c>
      <c r="E143" s="75">
        <v>0</v>
      </c>
      <c r="F143" s="75">
        <f t="shared" si="13"/>
        <v>0</v>
      </c>
      <c r="G143" s="75">
        <v>0</v>
      </c>
      <c r="H143" s="75">
        <v>0</v>
      </c>
      <c r="I143" s="75">
        <v>0</v>
      </c>
      <c r="J143" s="75">
        <v>0</v>
      </c>
      <c r="K143" s="75">
        <f t="shared" si="11"/>
        <v>14776038</v>
      </c>
      <c r="L143" s="75">
        <v>0</v>
      </c>
      <c r="M143" s="75">
        <v>0</v>
      </c>
      <c r="N143" s="118">
        <v>14776038</v>
      </c>
      <c r="O143" s="118">
        <v>0</v>
      </c>
    </row>
    <row r="144" spans="1:15" ht="12" customHeight="1" x14ac:dyDescent="0.2">
      <c r="A144" s="24">
        <v>129</v>
      </c>
      <c r="B144" s="134" t="s">
        <v>216</v>
      </c>
      <c r="C144" s="135" t="s">
        <v>217</v>
      </c>
      <c r="D144" s="75">
        <f t="shared" si="12"/>
        <v>0</v>
      </c>
      <c r="E144" s="75">
        <v>0</v>
      </c>
      <c r="F144" s="75">
        <f t="shared" si="13"/>
        <v>0</v>
      </c>
      <c r="G144" s="75">
        <v>0</v>
      </c>
      <c r="H144" s="75">
        <v>0</v>
      </c>
      <c r="I144" s="75">
        <v>0</v>
      </c>
      <c r="J144" s="75">
        <v>0</v>
      </c>
      <c r="K144" s="75">
        <f t="shared" si="11"/>
        <v>0</v>
      </c>
      <c r="L144" s="75">
        <v>0</v>
      </c>
      <c r="M144" s="75">
        <v>0</v>
      </c>
      <c r="N144" s="118">
        <v>0</v>
      </c>
      <c r="O144" s="118">
        <v>0</v>
      </c>
    </row>
    <row r="145" spans="1:15" ht="12" customHeight="1" x14ac:dyDescent="0.2">
      <c r="A145" s="24">
        <v>130</v>
      </c>
      <c r="B145" s="136" t="s">
        <v>261</v>
      </c>
      <c r="C145" s="137" t="s">
        <v>262</v>
      </c>
      <c r="D145" s="75">
        <f t="shared" si="12"/>
        <v>0</v>
      </c>
      <c r="E145" s="75">
        <v>0</v>
      </c>
      <c r="F145" s="75">
        <f t="shared" si="13"/>
        <v>0</v>
      </c>
      <c r="G145" s="75">
        <v>0</v>
      </c>
      <c r="H145" s="75">
        <v>0</v>
      </c>
      <c r="I145" s="75">
        <v>0</v>
      </c>
      <c r="J145" s="75">
        <v>0</v>
      </c>
      <c r="K145" s="75">
        <f t="shared" si="11"/>
        <v>0</v>
      </c>
      <c r="L145" s="75">
        <v>0</v>
      </c>
      <c r="M145" s="75">
        <v>0</v>
      </c>
      <c r="N145" s="118">
        <v>0</v>
      </c>
      <c r="O145" s="118">
        <v>0</v>
      </c>
    </row>
    <row r="146" spans="1:15" ht="12" customHeight="1" x14ac:dyDescent="0.2">
      <c r="A146" s="24">
        <v>131</v>
      </c>
      <c r="B146" s="138" t="s">
        <v>263</v>
      </c>
      <c r="C146" s="139" t="s">
        <v>264</v>
      </c>
      <c r="D146" s="75">
        <f t="shared" si="12"/>
        <v>0</v>
      </c>
      <c r="E146" s="75">
        <v>0</v>
      </c>
      <c r="F146" s="75">
        <f t="shared" si="13"/>
        <v>0</v>
      </c>
      <c r="G146" s="75">
        <v>0</v>
      </c>
      <c r="H146" s="75">
        <v>0</v>
      </c>
      <c r="I146" s="75">
        <v>0</v>
      </c>
      <c r="J146" s="75">
        <v>0</v>
      </c>
      <c r="K146" s="75">
        <f t="shared" si="11"/>
        <v>0</v>
      </c>
      <c r="L146" s="75">
        <v>0</v>
      </c>
      <c r="M146" s="75">
        <v>0</v>
      </c>
      <c r="N146" s="118">
        <v>0</v>
      </c>
      <c r="O146" s="118">
        <v>0</v>
      </c>
    </row>
    <row r="147" spans="1:15" ht="12" customHeight="1" x14ac:dyDescent="0.2">
      <c r="A147" s="24">
        <v>132</v>
      </c>
      <c r="B147" s="97" t="s">
        <v>265</v>
      </c>
      <c r="C147" s="98" t="s">
        <v>266</v>
      </c>
      <c r="D147" s="75">
        <f t="shared" si="12"/>
        <v>0</v>
      </c>
      <c r="E147" s="75">
        <v>0</v>
      </c>
      <c r="F147" s="75">
        <f t="shared" si="13"/>
        <v>0</v>
      </c>
      <c r="G147" s="75">
        <v>0</v>
      </c>
      <c r="H147" s="75">
        <v>0</v>
      </c>
      <c r="I147" s="75">
        <v>0</v>
      </c>
      <c r="J147" s="75">
        <v>0</v>
      </c>
      <c r="K147" s="75">
        <f t="shared" si="11"/>
        <v>0</v>
      </c>
      <c r="L147" s="75">
        <v>0</v>
      </c>
      <c r="M147" s="75">
        <v>0</v>
      </c>
      <c r="N147" s="118">
        <v>0</v>
      </c>
      <c r="O147" s="118">
        <v>0</v>
      </c>
    </row>
    <row r="148" spans="1:15" x14ac:dyDescent="0.2">
      <c r="A148" s="24">
        <v>133</v>
      </c>
      <c r="B148" s="140" t="s">
        <v>271</v>
      </c>
      <c r="C148" s="141" t="s">
        <v>272</v>
      </c>
      <c r="D148" s="75">
        <f t="shared" si="12"/>
        <v>0</v>
      </c>
      <c r="E148" s="75">
        <v>0</v>
      </c>
      <c r="F148" s="75">
        <f>G148+H148+I148+J148</f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f t="shared" si="11"/>
        <v>0</v>
      </c>
      <c r="L148" s="75">
        <v>0</v>
      </c>
      <c r="M148" s="75">
        <v>0</v>
      </c>
      <c r="N148" s="118">
        <v>0</v>
      </c>
      <c r="O148" s="118">
        <v>0</v>
      </c>
    </row>
    <row r="149" spans="1:15" x14ac:dyDescent="0.2">
      <c r="A149" s="24">
        <v>134</v>
      </c>
      <c r="B149" s="88" t="s">
        <v>362</v>
      </c>
      <c r="C149" s="41" t="s">
        <v>361</v>
      </c>
      <c r="D149" s="75">
        <f t="shared" ref="D149:D150" si="14">E149+F149+K149</f>
        <v>0</v>
      </c>
      <c r="E149" s="75">
        <v>0</v>
      </c>
      <c r="F149" s="75">
        <f t="shared" si="13"/>
        <v>0</v>
      </c>
      <c r="G149" s="75">
        <v>0</v>
      </c>
      <c r="H149" s="75">
        <v>0</v>
      </c>
      <c r="I149" s="75">
        <v>0</v>
      </c>
      <c r="J149" s="75">
        <v>0</v>
      </c>
      <c r="K149" s="75">
        <f t="shared" ref="K149:K150" si="15">SUM(L149:O149)</f>
        <v>0</v>
      </c>
      <c r="L149" s="75">
        <v>0</v>
      </c>
      <c r="M149" s="75">
        <v>0</v>
      </c>
      <c r="N149" s="75">
        <v>0</v>
      </c>
      <c r="O149" s="75">
        <v>0</v>
      </c>
    </row>
    <row r="150" spans="1:15" x14ac:dyDescent="0.2">
      <c r="A150" s="24">
        <v>135</v>
      </c>
      <c r="B150" s="88" t="s">
        <v>389</v>
      </c>
      <c r="C150" s="41" t="s">
        <v>383</v>
      </c>
      <c r="D150" s="75">
        <f t="shared" si="14"/>
        <v>0</v>
      </c>
      <c r="E150" s="75">
        <v>0</v>
      </c>
      <c r="F150" s="75">
        <f t="shared" si="13"/>
        <v>0</v>
      </c>
      <c r="G150" s="75">
        <v>0</v>
      </c>
      <c r="H150" s="75">
        <v>0</v>
      </c>
      <c r="I150" s="75">
        <v>0</v>
      </c>
      <c r="J150" s="75">
        <v>0</v>
      </c>
      <c r="K150" s="75">
        <f t="shared" si="15"/>
        <v>0</v>
      </c>
      <c r="L150" s="75">
        <v>0</v>
      </c>
      <c r="M150" s="75">
        <v>0</v>
      </c>
      <c r="N150" s="75">
        <v>0</v>
      </c>
      <c r="O150" s="75">
        <v>0</v>
      </c>
    </row>
    <row r="151" spans="1:15" x14ac:dyDescent="0.2">
      <c r="A151" s="169">
        <v>136</v>
      </c>
      <c r="B151" s="88" t="s">
        <v>407</v>
      </c>
      <c r="C151" s="41" t="s">
        <v>406</v>
      </c>
      <c r="D151" s="75">
        <f t="shared" ref="D151" si="16">E151+F151+K151</f>
        <v>0</v>
      </c>
      <c r="E151" s="75">
        <v>0</v>
      </c>
      <c r="F151" s="75">
        <f t="shared" ref="F151" si="17">G151+H151+I151+J151</f>
        <v>0</v>
      </c>
      <c r="G151" s="75">
        <v>0</v>
      </c>
      <c r="H151" s="75">
        <v>0</v>
      </c>
      <c r="I151" s="75">
        <v>0</v>
      </c>
      <c r="J151" s="75">
        <v>0</v>
      </c>
      <c r="K151" s="75">
        <f t="shared" ref="K151" si="18">SUM(L151:O151)</f>
        <v>0</v>
      </c>
      <c r="L151" s="75">
        <v>0</v>
      </c>
      <c r="M151" s="75">
        <v>0</v>
      </c>
      <c r="N151" s="75">
        <v>0</v>
      </c>
      <c r="O151" s="75">
        <v>0</v>
      </c>
    </row>
  </sheetData>
  <mergeCells count="26">
    <mergeCell ref="A91:A94"/>
    <mergeCell ref="B91:B94"/>
    <mergeCell ref="E6:E8"/>
    <mergeCell ref="F6:F8"/>
    <mergeCell ref="G6:J6"/>
    <mergeCell ref="A9:C9"/>
    <mergeCell ref="A10:C10"/>
    <mergeCell ref="A11:C11"/>
    <mergeCell ref="A12:C12"/>
    <mergeCell ref="J7:J8"/>
    <mergeCell ref="L7:M7"/>
    <mergeCell ref="O7:O8"/>
    <mergeCell ref="N7:N8"/>
    <mergeCell ref="I7:I8"/>
    <mergeCell ref="A1:O1"/>
    <mergeCell ref="D3:O3"/>
    <mergeCell ref="E4:O4"/>
    <mergeCell ref="K5:O5"/>
    <mergeCell ref="L6:O6"/>
    <mergeCell ref="A3:A8"/>
    <mergeCell ref="B3:B8"/>
    <mergeCell ref="C3:C8"/>
    <mergeCell ref="D4:D8"/>
    <mergeCell ref="E5:J5"/>
    <mergeCell ref="K6:K8"/>
    <mergeCell ref="G7:G8"/>
  </mergeCells>
  <pageMargins left="0.59055118110236227" right="0.39370078740157483" top="0.19685039370078741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51"/>
  <sheetViews>
    <sheetView zoomScale="98" zoomScaleNormal="98" workbookViewId="0">
      <pane xSplit="3" ySplit="12" topLeftCell="D52" activePane="bottomRight" state="frozen"/>
      <selection pane="topRight" activeCell="D1" sqref="D1"/>
      <selection pane="bottomLeft" activeCell="A14" sqref="A14"/>
      <selection pane="bottomRight" activeCell="C69" sqref="C69"/>
    </sheetView>
  </sheetViews>
  <sheetFormatPr defaultRowHeight="12" x14ac:dyDescent="0.2"/>
  <cols>
    <col min="1" max="1" width="4.7109375" style="29" customWidth="1"/>
    <col min="2" max="2" width="9.28515625" style="29" customWidth="1"/>
    <col min="3" max="3" width="43.5703125" style="34" customWidth="1"/>
    <col min="4" max="6" width="14" style="31" customWidth="1"/>
    <col min="7" max="7" width="15.140625" style="31" customWidth="1"/>
    <col min="8" max="8" width="19.7109375" style="31" customWidth="1"/>
    <col min="9" max="16384" width="9.140625" style="28"/>
  </cols>
  <sheetData>
    <row r="1" spans="1:8" ht="45.75" customHeight="1" x14ac:dyDescent="0.2">
      <c r="A1" s="222" t="s">
        <v>404</v>
      </c>
      <c r="B1" s="222"/>
      <c r="C1" s="222"/>
      <c r="D1" s="222"/>
      <c r="E1" s="222"/>
      <c r="F1" s="222"/>
      <c r="G1" s="222"/>
      <c r="H1" s="222"/>
    </row>
    <row r="2" spans="1:8" ht="12.75" customHeight="1" x14ac:dyDescent="0.2">
      <c r="C2" s="30"/>
      <c r="H2" s="31" t="s">
        <v>291</v>
      </c>
    </row>
    <row r="3" spans="1:8" s="32" customFormat="1" ht="20.25" customHeight="1" x14ac:dyDescent="0.2">
      <c r="A3" s="224" t="s">
        <v>46</v>
      </c>
      <c r="B3" s="224" t="s">
        <v>58</v>
      </c>
      <c r="C3" s="224" t="s">
        <v>47</v>
      </c>
      <c r="D3" s="223" t="s">
        <v>405</v>
      </c>
      <c r="E3" s="223"/>
      <c r="F3" s="223"/>
      <c r="G3" s="223"/>
      <c r="H3" s="223"/>
    </row>
    <row r="4" spans="1:8" s="32" customFormat="1" ht="30" customHeight="1" x14ac:dyDescent="0.2">
      <c r="A4" s="224"/>
      <c r="B4" s="224"/>
      <c r="C4" s="224"/>
      <c r="D4" s="223"/>
      <c r="E4" s="223"/>
      <c r="F4" s="223"/>
      <c r="G4" s="223"/>
      <c r="H4" s="223"/>
    </row>
    <row r="5" spans="1:8" s="32" customFormat="1" ht="20.25" customHeight="1" x14ac:dyDescent="0.2">
      <c r="A5" s="224"/>
      <c r="B5" s="224"/>
      <c r="C5" s="224"/>
      <c r="D5" s="220" t="s">
        <v>239</v>
      </c>
      <c r="E5" s="223" t="s">
        <v>287</v>
      </c>
      <c r="F5" s="223"/>
      <c r="G5" s="223"/>
      <c r="H5" s="223"/>
    </row>
    <row r="6" spans="1:8" s="32" customFormat="1" ht="24.75" customHeight="1" x14ac:dyDescent="0.2">
      <c r="A6" s="224"/>
      <c r="B6" s="224"/>
      <c r="C6" s="224"/>
      <c r="D6" s="226"/>
      <c r="E6" s="220" t="s">
        <v>376</v>
      </c>
      <c r="F6" s="220" t="s">
        <v>377</v>
      </c>
      <c r="G6" s="220" t="s">
        <v>378</v>
      </c>
      <c r="H6" s="220" t="s">
        <v>379</v>
      </c>
    </row>
    <row r="7" spans="1:8" ht="15" customHeight="1" x14ac:dyDescent="0.2">
      <c r="A7" s="224"/>
      <c r="B7" s="224"/>
      <c r="C7" s="224"/>
      <c r="D7" s="226"/>
      <c r="E7" s="226"/>
      <c r="F7" s="226"/>
      <c r="G7" s="226"/>
      <c r="H7" s="226"/>
    </row>
    <row r="8" spans="1:8" ht="21.75" customHeight="1" x14ac:dyDescent="0.2">
      <c r="A8" s="224"/>
      <c r="B8" s="224"/>
      <c r="C8" s="224"/>
      <c r="D8" s="221"/>
      <c r="E8" s="221"/>
      <c r="F8" s="221"/>
      <c r="G8" s="221"/>
      <c r="H8" s="221"/>
    </row>
    <row r="9" spans="1:8" ht="21" customHeight="1" x14ac:dyDescent="0.2">
      <c r="A9" s="233" t="s">
        <v>239</v>
      </c>
      <c r="B9" s="233"/>
      <c r="C9" s="233"/>
      <c r="D9" s="119">
        <f>D10+D11+D12</f>
        <v>2520250519</v>
      </c>
      <c r="E9" s="119">
        <f t="shared" ref="E9:H9" si="0">E10+E11+E12</f>
        <v>610557798</v>
      </c>
      <c r="F9" s="119">
        <f t="shared" si="0"/>
        <v>305996644</v>
      </c>
      <c r="G9" s="119">
        <f t="shared" si="0"/>
        <v>1424671088</v>
      </c>
      <c r="H9" s="119">
        <f t="shared" si="0"/>
        <v>179024989</v>
      </c>
    </row>
    <row r="10" spans="1:8" ht="13.5" customHeight="1" x14ac:dyDescent="0.2">
      <c r="A10" s="261" t="s">
        <v>56</v>
      </c>
      <c r="B10" s="262"/>
      <c r="C10" s="263"/>
      <c r="D10" s="33"/>
      <c r="E10" s="33"/>
      <c r="F10" s="33"/>
      <c r="G10" s="33"/>
      <c r="H10" s="33"/>
    </row>
    <row r="11" spans="1:8" ht="13.5" customHeight="1" x14ac:dyDescent="0.2">
      <c r="A11" s="261" t="s">
        <v>299</v>
      </c>
      <c r="B11" s="262"/>
      <c r="C11" s="262"/>
      <c r="D11" s="33"/>
      <c r="E11" s="33"/>
      <c r="F11" s="33"/>
      <c r="G11" s="33"/>
      <c r="H11" s="33"/>
    </row>
    <row r="12" spans="1:8" ht="15.75" customHeight="1" x14ac:dyDescent="0.2">
      <c r="A12" s="234" t="s">
        <v>233</v>
      </c>
      <c r="B12" s="235"/>
      <c r="C12" s="236"/>
      <c r="D12" s="119">
        <f>SUM(D13:D148)-D91</f>
        <v>2520250519</v>
      </c>
      <c r="E12" s="119">
        <f>SUM(E13:E148)-E91</f>
        <v>610557798</v>
      </c>
      <c r="F12" s="119">
        <f>SUM(F13:F148)-F91</f>
        <v>305996644</v>
      </c>
      <c r="G12" s="119">
        <f>SUM(G13:G148)-G91</f>
        <v>1424671088</v>
      </c>
      <c r="H12" s="119">
        <f>SUM(H13:H148)-H91</f>
        <v>179024989</v>
      </c>
    </row>
    <row r="13" spans="1:8" ht="12" customHeight="1" x14ac:dyDescent="0.2">
      <c r="A13" s="24">
        <v>1</v>
      </c>
      <c r="B13" s="120" t="s">
        <v>59</v>
      </c>
      <c r="C13" s="121" t="s">
        <v>44</v>
      </c>
      <c r="D13" s="75">
        <f>SUM(E13:H13)</f>
        <v>15935062</v>
      </c>
      <c r="E13" s="75">
        <v>2296869</v>
      </c>
      <c r="F13" s="75">
        <v>1772275</v>
      </c>
      <c r="G13" s="75">
        <v>9703387</v>
      </c>
      <c r="H13" s="75">
        <v>2162531</v>
      </c>
    </row>
    <row r="14" spans="1:8" ht="12" customHeight="1" x14ac:dyDescent="0.2">
      <c r="A14" s="24">
        <v>2</v>
      </c>
      <c r="B14" s="122" t="s">
        <v>60</v>
      </c>
      <c r="C14" s="121" t="s">
        <v>218</v>
      </c>
      <c r="D14" s="75">
        <f t="shared" ref="D14:D75" si="1">SUM(E14:H14)</f>
        <v>11870264</v>
      </c>
      <c r="E14" s="118">
        <v>2776397</v>
      </c>
      <c r="F14" s="118">
        <v>1327895</v>
      </c>
      <c r="G14" s="118">
        <v>6703574</v>
      </c>
      <c r="H14" s="118">
        <v>1062398</v>
      </c>
    </row>
    <row r="15" spans="1:8" ht="12" customHeight="1" x14ac:dyDescent="0.2">
      <c r="A15" s="24">
        <v>3</v>
      </c>
      <c r="B15" s="123" t="s">
        <v>61</v>
      </c>
      <c r="C15" s="124" t="s">
        <v>5</v>
      </c>
      <c r="D15" s="75">
        <f t="shared" si="1"/>
        <v>37362331</v>
      </c>
      <c r="E15" s="118">
        <v>7877462</v>
      </c>
      <c r="F15" s="118">
        <v>3882749</v>
      </c>
      <c r="G15" s="118">
        <v>18159529</v>
      </c>
      <c r="H15" s="118">
        <v>7442591</v>
      </c>
    </row>
    <row r="16" spans="1:8" ht="12" customHeight="1" x14ac:dyDescent="0.2">
      <c r="A16" s="24">
        <v>4</v>
      </c>
      <c r="B16" s="120" t="s">
        <v>62</v>
      </c>
      <c r="C16" s="121" t="s">
        <v>219</v>
      </c>
      <c r="D16" s="75">
        <f t="shared" si="1"/>
        <v>14138988</v>
      </c>
      <c r="E16" s="118">
        <v>3669431</v>
      </c>
      <c r="F16" s="118">
        <v>2194369</v>
      </c>
      <c r="G16" s="118">
        <v>6902198</v>
      </c>
      <c r="H16" s="118">
        <v>1372990</v>
      </c>
    </row>
    <row r="17" spans="1:8" ht="12" customHeight="1" x14ac:dyDescent="0.2">
      <c r="A17" s="24">
        <v>5</v>
      </c>
      <c r="B17" s="120" t="s">
        <v>63</v>
      </c>
      <c r="C17" s="121" t="s">
        <v>8</v>
      </c>
      <c r="D17" s="75">
        <f t="shared" si="1"/>
        <v>13948534</v>
      </c>
      <c r="E17" s="118">
        <v>2738174</v>
      </c>
      <c r="F17" s="118">
        <v>1428831</v>
      </c>
      <c r="G17" s="118">
        <v>8502878</v>
      </c>
      <c r="H17" s="118">
        <v>1278651</v>
      </c>
    </row>
    <row r="18" spans="1:8" ht="12" customHeight="1" x14ac:dyDescent="0.2">
      <c r="A18" s="24">
        <v>6</v>
      </c>
      <c r="B18" s="123" t="s">
        <v>64</v>
      </c>
      <c r="C18" s="124" t="s">
        <v>65</v>
      </c>
      <c r="D18" s="75">
        <f t="shared" si="1"/>
        <v>97768680</v>
      </c>
      <c r="E18" s="118">
        <v>20644024</v>
      </c>
      <c r="F18" s="118">
        <v>11519784</v>
      </c>
      <c r="G18" s="118">
        <v>59385780</v>
      </c>
      <c r="H18" s="118">
        <v>6219092</v>
      </c>
    </row>
    <row r="19" spans="1:8" ht="12" customHeight="1" x14ac:dyDescent="0.2">
      <c r="A19" s="24">
        <v>7</v>
      </c>
      <c r="B19" s="125" t="s">
        <v>66</v>
      </c>
      <c r="C19" s="126" t="s">
        <v>220</v>
      </c>
      <c r="D19" s="75">
        <f t="shared" si="1"/>
        <v>38645221</v>
      </c>
      <c r="E19" s="118">
        <v>7655073</v>
      </c>
      <c r="F19" s="118">
        <v>4324507</v>
      </c>
      <c r="G19" s="118">
        <v>23458128</v>
      </c>
      <c r="H19" s="118">
        <v>3207513</v>
      </c>
    </row>
    <row r="20" spans="1:8" ht="12" customHeight="1" x14ac:dyDescent="0.2">
      <c r="A20" s="24">
        <v>8</v>
      </c>
      <c r="B20" s="123" t="s">
        <v>67</v>
      </c>
      <c r="C20" s="124" t="s">
        <v>17</v>
      </c>
      <c r="D20" s="75">
        <f t="shared" si="1"/>
        <v>14081652</v>
      </c>
      <c r="E20" s="118">
        <v>3634683</v>
      </c>
      <c r="F20" s="118">
        <v>1983322</v>
      </c>
      <c r="G20" s="118">
        <v>6867147</v>
      </c>
      <c r="H20" s="118">
        <v>1596500</v>
      </c>
    </row>
    <row r="21" spans="1:8" ht="12" customHeight="1" x14ac:dyDescent="0.2">
      <c r="A21" s="24">
        <v>9</v>
      </c>
      <c r="B21" s="123" t="s">
        <v>68</v>
      </c>
      <c r="C21" s="124" t="s">
        <v>6</v>
      </c>
      <c r="D21" s="75">
        <f t="shared" si="1"/>
        <v>15220791</v>
      </c>
      <c r="E21" s="118">
        <v>2859793</v>
      </c>
      <c r="F21" s="118">
        <v>1593998</v>
      </c>
      <c r="G21" s="118">
        <v>9665415</v>
      </c>
      <c r="H21" s="118">
        <v>1101585</v>
      </c>
    </row>
    <row r="22" spans="1:8" ht="12" customHeight="1" x14ac:dyDescent="0.2">
      <c r="A22" s="24">
        <v>10</v>
      </c>
      <c r="B22" s="123" t="s">
        <v>69</v>
      </c>
      <c r="C22" s="124" t="s">
        <v>18</v>
      </c>
      <c r="D22" s="75">
        <f t="shared" si="1"/>
        <v>22123994</v>
      </c>
      <c r="E22" s="118">
        <v>4402622</v>
      </c>
      <c r="F22" s="118">
        <v>2526016</v>
      </c>
      <c r="G22" s="118">
        <v>13427595</v>
      </c>
      <c r="H22" s="118">
        <v>1767761</v>
      </c>
    </row>
    <row r="23" spans="1:8" ht="12" customHeight="1" x14ac:dyDescent="0.2">
      <c r="A23" s="24">
        <v>11</v>
      </c>
      <c r="B23" s="123" t="s">
        <v>70</v>
      </c>
      <c r="C23" s="124" t="s">
        <v>7</v>
      </c>
      <c r="D23" s="75">
        <f t="shared" si="1"/>
        <v>13835589</v>
      </c>
      <c r="E23" s="118">
        <v>2244747</v>
      </c>
      <c r="F23" s="118">
        <v>1285948</v>
      </c>
      <c r="G23" s="118">
        <v>8643083</v>
      </c>
      <c r="H23" s="118">
        <v>1661811</v>
      </c>
    </row>
    <row r="24" spans="1:8" ht="12" customHeight="1" x14ac:dyDescent="0.2">
      <c r="A24" s="24">
        <v>12</v>
      </c>
      <c r="B24" s="123" t="s">
        <v>71</v>
      </c>
      <c r="C24" s="124" t="s">
        <v>19</v>
      </c>
      <c r="D24" s="75">
        <f t="shared" si="1"/>
        <v>28529306</v>
      </c>
      <c r="E24" s="118">
        <v>5736961</v>
      </c>
      <c r="F24" s="118">
        <v>2814403</v>
      </c>
      <c r="G24" s="118">
        <v>18136162</v>
      </c>
      <c r="H24" s="118">
        <v>1841780</v>
      </c>
    </row>
    <row r="25" spans="1:8" ht="12" customHeight="1" x14ac:dyDescent="0.2">
      <c r="A25" s="24">
        <v>13</v>
      </c>
      <c r="B25" s="123" t="s">
        <v>240</v>
      </c>
      <c r="C25" s="121" t="s">
        <v>241</v>
      </c>
      <c r="D25" s="75">
        <f t="shared" si="1"/>
        <v>0</v>
      </c>
      <c r="E25" s="118">
        <v>0</v>
      </c>
      <c r="F25" s="118">
        <v>0</v>
      </c>
      <c r="G25" s="118">
        <v>0</v>
      </c>
      <c r="H25" s="118">
        <v>0</v>
      </c>
    </row>
    <row r="26" spans="1:8" ht="12" customHeight="1" x14ac:dyDescent="0.2">
      <c r="A26" s="24">
        <v>14</v>
      </c>
      <c r="B26" s="123" t="s">
        <v>72</v>
      </c>
      <c r="C26" s="124" t="s">
        <v>22</v>
      </c>
      <c r="D26" s="75">
        <f t="shared" si="1"/>
        <v>13929207</v>
      </c>
      <c r="E26" s="118">
        <v>2390690</v>
      </c>
      <c r="F26" s="118">
        <v>1565160</v>
      </c>
      <c r="G26" s="118">
        <v>8310095</v>
      </c>
      <c r="H26" s="118">
        <v>1663262</v>
      </c>
    </row>
    <row r="27" spans="1:8" ht="12" customHeight="1" x14ac:dyDescent="0.2">
      <c r="A27" s="24">
        <v>15</v>
      </c>
      <c r="B27" s="123" t="s">
        <v>73</v>
      </c>
      <c r="C27" s="124" t="s">
        <v>10</v>
      </c>
      <c r="D27" s="75">
        <f t="shared" si="1"/>
        <v>14348194</v>
      </c>
      <c r="E27" s="118">
        <v>2960564</v>
      </c>
      <c r="F27" s="118">
        <v>2447364</v>
      </c>
      <c r="G27" s="118">
        <v>8587585</v>
      </c>
      <c r="H27" s="118">
        <v>352681</v>
      </c>
    </row>
    <row r="28" spans="1:8" ht="12" customHeight="1" x14ac:dyDescent="0.2">
      <c r="A28" s="24">
        <v>16</v>
      </c>
      <c r="B28" s="123" t="s">
        <v>74</v>
      </c>
      <c r="C28" s="124" t="s">
        <v>221</v>
      </c>
      <c r="D28" s="75">
        <f t="shared" si="1"/>
        <v>21262298</v>
      </c>
      <c r="E28" s="118">
        <v>3794525</v>
      </c>
      <c r="F28" s="118">
        <v>3641552</v>
      </c>
      <c r="G28" s="118">
        <v>12416947</v>
      </c>
      <c r="H28" s="118">
        <v>1409274</v>
      </c>
    </row>
    <row r="29" spans="1:8" ht="12" customHeight="1" x14ac:dyDescent="0.2">
      <c r="A29" s="24">
        <v>17</v>
      </c>
      <c r="B29" s="123" t="s">
        <v>75</v>
      </c>
      <c r="C29" s="124" t="s">
        <v>9</v>
      </c>
      <c r="D29" s="75">
        <f t="shared" si="1"/>
        <v>52358166</v>
      </c>
      <c r="E29" s="118">
        <v>13350335</v>
      </c>
      <c r="F29" s="118">
        <v>4269451</v>
      </c>
      <c r="G29" s="118">
        <v>30944516</v>
      </c>
      <c r="H29" s="118">
        <v>3793864</v>
      </c>
    </row>
    <row r="30" spans="1:8" ht="12" customHeight="1" x14ac:dyDescent="0.2">
      <c r="A30" s="24">
        <v>18</v>
      </c>
      <c r="B30" s="120" t="s">
        <v>76</v>
      </c>
      <c r="C30" s="121" t="s">
        <v>11</v>
      </c>
      <c r="D30" s="75">
        <f t="shared" si="1"/>
        <v>6505253</v>
      </c>
      <c r="E30" s="118">
        <v>1184920</v>
      </c>
      <c r="F30" s="118">
        <v>652805</v>
      </c>
      <c r="G30" s="118">
        <v>3946200</v>
      </c>
      <c r="H30" s="118">
        <v>721328</v>
      </c>
    </row>
    <row r="31" spans="1:8" ht="12" customHeight="1" x14ac:dyDescent="0.2">
      <c r="A31" s="24">
        <v>19</v>
      </c>
      <c r="B31" s="120" t="s">
        <v>77</v>
      </c>
      <c r="C31" s="121" t="s">
        <v>222</v>
      </c>
      <c r="D31" s="75">
        <f t="shared" si="1"/>
        <v>7998443</v>
      </c>
      <c r="E31" s="118">
        <v>1299590</v>
      </c>
      <c r="F31" s="118">
        <v>758984</v>
      </c>
      <c r="G31" s="118">
        <v>4796195</v>
      </c>
      <c r="H31" s="118">
        <v>1143674</v>
      </c>
    </row>
    <row r="32" spans="1:8" ht="12" customHeight="1" x14ac:dyDescent="0.2">
      <c r="A32" s="24">
        <v>20</v>
      </c>
      <c r="B32" s="120" t="s">
        <v>78</v>
      </c>
      <c r="C32" s="121" t="s">
        <v>79</v>
      </c>
      <c r="D32" s="75">
        <f t="shared" si="1"/>
        <v>40839303</v>
      </c>
      <c r="E32" s="118">
        <v>8509883</v>
      </c>
      <c r="F32" s="118">
        <v>5080870</v>
      </c>
      <c r="G32" s="118">
        <v>25698494</v>
      </c>
      <c r="H32" s="118">
        <v>1550056</v>
      </c>
    </row>
    <row r="33" spans="1:8" ht="12" customHeight="1" x14ac:dyDescent="0.2">
      <c r="A33" s="24">
        <v>21</v>
      </c>
      <c r="B33" s="120" t="s">
        <v>80</v>
      </c>
      <c r="C33" s="121" t="s">
        <v>40</v>
      </c>
      <c r="D33" s="75">
        <f t="shared" si="1"/>
        <v>33445174</v>
      </c>
      <c r="E33" s="118">
        <v>6793312</v>
      </c>
      <c r="F33" s="118">
        <v>3885371</v>
      </c>
      <c r="G33" s="118">
        <v>18445782</v>
      </c>
      <c r="H33" s="118">
        <v>4320709</v>
      </c>
    </row>
    <row r="34" spans="1:8" ht="12" customHeight="1" x14ac:dyDescent="0.2">
      <c r="A34" s="24">
        <v>22</v>
      </c>
      <c r="B34" s="123" t="s">
        <v>81</v>
      </c>
      <c r="C34" s="124" t="s">
        <v>82</v>
      </c>
      <c r="D34" s="75">
        <f t="shared" si="1"/>
        <v>11955647</v>
      </c>
      <c r="E34" s="118">
        <v>3871583</v>
      </c>
      <c r="F34" s="118">
        <v>2505118</v>
      </c>
      <c r="G34" s="118">
        <v>5076091</v>
      </c>
      <c r="H34" s="118">
        <v>502855</v>
      </c>
    </row>
    <row r="35" spans="1:8" ht="12" customHeight="1" x14ac:dyDescent="0.2">
      <c r="A35" s="24">
        <v>23</v>
      </c>
      <c r="B35" s="123" t="s">
        <v>83</v>
      </c>
      <c r="C35" s="124" t="s">
        <v>84</v>
      </c>
      <c r="D35" s="75">
        <f t="shared" si="1"/>
        <v>0</v>
      </c>
      <c r="E35" s="118">
        <v>0</v>
      </c>
      <c r="F35" s="118">
        <v>0</v>
      </c>
      <c r="G35" s="118">
        <v>0</v>
      </c>
      <c r="H35" s="118">
        <v>0</v>
      </c>
    </row>
    <row r="36" spans="1:8" ht="12" customHeight="1" x14ac:dyDescent="0.2">
      <c r="A36" s="24">
        <v>24</v>
      </c>
      <c r="B36" s="123" t="s">
        <v>85</v>
      </c>
      <c r="C36" s="124" t="s">
        <v>86</v>
      </c>
      <c r="D36" s="75">
        <f t="shared" si="1"/>
        <v>0</v>
      </c>
      <c r="E36" s="118">
        <v>0</v>
      </c>
      <c r="F36" s="118">
        <v>0</v>
      </c>
      <c r="G36" s="118">
        <v>0</v>
      </c>
      <c r="H36" s="118">
        <v>0</v>
      </c>
    </row>
    <row r="37" spans="1:8" ht="12" customHeight="1" x14ac:dyDescent="0.2">
      <c r="A37" s="24">
        <v>25</v>
      </c>
      <c r="B37" s="120" t="s">
        <v>87</v>
      </c>
      <c r="C37" s="126" t="s">
        <v>88</v>
      </c>
      <c r="D37" s="75">
        <f t="shared" si="1"/>
        <v>220696437</v>
      </c>
      <c r="E37" s="118">
        <v>74309453</v>
      </c>
      <c r="F37" s="118">
        <v>24679447</v>
      </c>
      <c r="G37" s="118">
        <v>115260580</v>
      </c>
      <c r="H37" s="118">
        <v>6446957</v>
      </c>
    </row>
    <row r="38" spans="1:8" ht="12" customHeight="1" x14ac:dyDescent="0.2">
      <c r="A38" s="24">
        <v>26</v>
      </c>
      <c r="B38" s="123" t="s">
        <v>89</v>
      </c>
      <c r="C38" s="124" t="s">
        <v>90</v>
      </c>
      <c r="D38" s="75">
        <f t="shared" si="1"/>
        <v>341124</v>
      </c>
      <c r="E38" s="118">
        <v>0</v>
      </c>
      <c r="F38" s="118">
        <v>0</v>
      </c>
      <c r="G38" s="118">
        <v>8763</v>
      </c>
      <c r="H38" s="118">
        <v>332361</v>
      </c>
    </row>
    <row r="39" spans="1:8" ht="12" customHeight="1" x14ac:dyDescent="0.2">
      <c r="A39" s="24">
        <v>27</v>
      </c>
      <c r="B39" s="122" t="s">
        <v>91</v>
      </c>
      <c r="C39" s="126" t="s">
        <v>92</v>
      </c>
      <c r="D39" s="75">
        <f t="shared" si="1"/>
        <v>0</v>
      </c>
      <c r="E39" s="118">
        <v>0</v>
      </c>
      <c r="F39" s="118">
        <v>0</v>
      </c>
      <c r="G39" s="118">
        <v>0</v>
      </c>
      <c r="H39" s="118">
        <v>0</v>
      </c>
    </row>
    <row r="40" spans="1:8" ht="12" customHeight="1" x14ac:dyDescent="0.2">
      <c r="A40" s="24">
        <v>28</v>
      </c>
      <c r="B40" s="120" t="s">
        <v>93</v>
      </c>
      <c r="C40" s="121" t="s">
        <v>23</v>
      </c>
      <c r="D40" s="75">
        <f t="shared" si="1"/>
        <v>0</v>
      </c>
      <c r="E40" s="118">
        <v>0</v>
      </c>
      <c r="F40" s="118">
        <v>0</v>
      </c>
      <c r="G40" s="118">
        <v>0</v>
      </c>
      <c r="H40" s="118">
        <v>0</v>
      </c>
    </row>
    <row r="41" spans="1:8" ht="12" customHeight="1" x14ac:dyDescent="0.2">
      <c r="A41" s="24">
        <v>29</v>
      </c>
      <c r="B41" s="122" t="s">
        <v>94</v>
      </c>
      <c r="C41" s="121" t="s">
        <v>41</v>
      </c>
      <c r="D41" s="75">
        <f t="shared" si="1"/>
        <v>41431106</v>
      </c>
      <c r="E41" s="118">
        <v>13086247</v>
      </c>
      <c r="F41" s="118">
        <v>5006151</v>
      </c>
      <c r="G41" s="118">
        <v>22462085</v>
      </c>
      <c r="H41" s="118">
        <v>876623</v>
      </c>
    </row>
    <row r="42" spans="1:8" ht="12" customHeight="1" x14ac:dyDescent="0.2">
      <c r="A42" s="24">
        <v>30</v>
      </c>
      <c r="B42" s="125" t="s">
        <v>95</v>
      </c>
      <c r="C42" s="126" t="s">
        <v>39</v>
      </c>
      <c r="D42" s="75">
        <f t="shared" si="1"/>
        <v>75166852</v>
      </c>
      <c r="E42" s="118">
        <v>18930928</v>
      </c>
      <c r="F42" s="118">
        <v>9832715</v>
      </c>
      <c r="G42" s="118">
        <v>41915594</v>
      </c>
      <c r="H42" s="118">
        <v>4487615</v>
      </c>
    </row>
    <row r="43" spans="1:8" ht="12" customHeight="1" x14ac:dyDescent="0.2">
      <c r="A43" s="24">
        <v>31</v>
      </c>
      <c r="B43" s="122" t="s">
        <v>96</v>
      </c>
      <c r="C43" s="121" t="s">
        <v>16</v>
      </c>
      <c r="D43" s="75">
        <f t="shared" si="1"/>
        <v>11098745</v>
      </c>
      <c r="E43" s="118">
        <v>2317718</v>
      </c>
      <c r="F43" s="118">
        <v>1756544</v>
      </c>
      <c r="G43" s="118">
        <v>6496187</v>
      </c>
      <c r="H43" s="118">
        <v>528296</v>
      </c>
    </row>
    <row r="44" spans="1:8" ht="12" customHeight="1" x14ac:dyDescent="0.2">
      <c r="A44" s="24">
        <v>32</v>
      </c>
      <c r="B44" s="123" t="s">
        <v>97</v>
      </c>
      <c r="C44" s="124" t="s">
        <v>21</v>
      </c>
      <c r="D44" s="75">
        <f t="shared" si="1"/>
        <v>53671996</v>
      </c>
      <c r="E44" s="118">
        <v>10612161</v>
      </c>
      <c r="F44" s="118">
        <v>6796778</v>
      </c>
      <c r="G44" s="118">
        <v>30366168</v>
      </c>
      <c r="H44" s="118">
        <v>5896889</v>
      </c>
    </row>
    <row r="45" spans="1:8" ht="12" customHeight="1" x14ac:dyDescent="0.2">
      <c r="A45" s="24">
        <v>33</v>
      </c>
      <c r="B45" s="122" t="s">
        <v>98</v>
      </c>
      <c r="C45" s="121" t="s">
        <v>25</v>
      </c>
      <c r="D45" s="75">
        <f t="shared" si="1"/>
        <v>17283761</v>
      </c>
      <c r="E45" s="118">
        <v>3342796</v>
      </c>
      <c r="F45" s="118">
        <v>2730509</v>
      </c>
      <c r="G45" s="118">
        <v>10722798</v>
      </c>
      <c r="H45" s="118">
        <v>487658</v>
      </c>
    </row>
    <row r="46" spans="1:8" ht="12" customHeight="1" x14ac:dyDescent="0.2">
      <c r="A46" s="24">
        <v>34</v>
      </c>
      <c r="B46" s="120" t="s">
        <v>99</v>
      </c>
      <c r="C46" s="121" t="s">
        <v>223</v>
      </c>
      <c r="D46" s="75">
        <f t="shared" si="1"/>
        <v>57458018</v>
      </c>
      <c r="E46" s="118">
        <v>10904048</v>
      </c>
      <c r="F46" s="118">
        <v>7005203</v>
      </c>
      <c r="G46" s="118">
        <v>35921810</v>
      </c>
      <c r="H46" s="118">
        <v>3626957</v>
      </c>
    </row>
    <row r="47" spans="1:8" ht="12" customHeight="1" x14ac:dyDescent="0.2">
      <c r="A47" s="24">
        <v>35</v>
      </c>
      <c r="B47" s="127" t="s">
        <v>100</v>
      </c>
      <c r="C47" s="128" t="s">
        <v>224</v>
      </c>
      <c r="D47" s="75">
        <f t="shared" si="1"/>
        <v>15815391</v>
      </c>
      <c r="E47" s="118">
        <v>3228126</v>
      </c>
      <c r="F47" s="118">
        <v>2817025</v>
      </c>
      <c r="G47" s="118">
        <v>9019885</v>
      </c>
      <c r="H47" s="118">
        <v>750355</v>
      </c>
    </row>
    <row r="48" spans="1:8" ht="12" customHeight="1" x14ac:dyDescent="0.2">
      <c r="A48" s="24">
        <v>36</v>
      </c>
      <c r="B48" s="120" t="s">
        <v>101</v>
      </c>
      <c r="C48" s="121" t="s">
        <v>225</v>
      </c>
      <c r="D48" s="75">
        <f t="shared" si="1"/>
        <v>14367108</v>
      </c>
      <c r="E48" s="118">
        <v>2689526</v>
      </c>
      <c r="F48" s="118">
        <v>1402614</v>
      </c>
      <c r="G48" s="118">
        <v>8964387</v>
      </c>
      <c r="H48" s="118">
        <v>1310581</v>
      </c>
    </row>
    <row r="49" spans="1:8" ht="12" customHeight="1" x14ac:dyDescent="0.2">
      <c r="A49" s="24">
        <v>37</v>
      </c>
      <c r="B49" s="125" t="s">
        <v>102</v>
      </c>
      <c r="C49" s="126" t="s">
        <v>24</v>
      </c>
      <c r="D49" s="75">
        <f t="shared" si="1"/>
        <v>22712154</v>
      </c>
      <c r="E49" s="118">
        <v>4308802</v>
      </c>
      <c r="F49" s="118">
        <v>2006917</v>
      </c>
      <c r="G49" s="118">
        <v>14254223</v>
      </c>
      <c r="H49" s="118">
        <v>2142212</v>
      </c>
    </row>
    <row r="50" spans="1:8" ht="12" customHeight="1" x14ac:dyDescent="0.2">
      <c r="A50" s="24">
        <v>38</v>
      </c>
      <c r="B50" s="123" t="s">
        <v>103</v>
      </c>
      <c r="C50" s="124" t="s">
        <v>20</v>
      </c>
      <c r="D50" s="75">
        <f t="shared" si="1"/>
        <v>9385285</v>
      </c>
      <c r="E50" s="118">
        <v>2150926</v>
      </c>
      <c r="F50" s="118">
        <v>1110293</v>
      </c>
      <c r="G50" s="118">
        <v>5473855</v>
      </c>
      <c r="H50" s="118">
        <v>650211</v>
      </c>
    </row>
    <row r="51" spans="1:8" ht="12" customHeight="1" x14ac:dyDescent="0.2">
      <c r="A51" s="24">
        <v>39</v>
      </c>
      <c r="B51" s="122" t="s">
        <v>104</v>
      </c>
      <c r="C51" s="121" t="s">
        <v>105</v>
      </c>
      <c r="D51" s="75">
        <f t="shared" si="1"/>
        <v>12050780</v>
      </c>
      <c r="E51" s="118">
        <v>6046222</v>
      </c>
      <c r="F51" s="118">
        <v>2840620</v>
      </c>
      <c r="G51" s="118">
        <v>2786584</v>
      </c>
      <c r="H51" s="118">
        <v>377354</v>
      </c>
    </row>
    <row r="52" spans="1:8" ht="12" customHeight="1" x14ac:dyDescent="0.2">
      <c r="A52" s="24">
        <v>40</v>
      </c>
      <c r="B52" s="123" t="s">
        <v>106</v>
      </c>
      <c r="C52" s="124" t="s">
        <v>107</v>
      </c>
      <c r="D52" s="75">
        <f t="shared" si="1"/>
        <v>63720373</v>
      </c>
      <c r="E52" s="118">
        <v>15330994</v>
      </c>
      <c r="F52" s="118">
        <v>10033276</v>
      </c>
      <c r="G52" s="118">
        <v>34350340</v>
      </c>
      <c r="H52" s="118">
        <v>4005763</v>
      </c>
    </row>
    <row r="53" spans="1:8" ht="12" customHeight="1" x14ac:dyDescent="0.2">
      <c r="A53" s="24">
        <v>41</v>
      </c>
      <c r="B53" s="120" t="s">
        <v>108</v>
      </c>
      <c r="C53" s="121" t="s">
        <v>230</v>
      </c>
      <c r="D53" s="75">
        <f t="shared" si="1"/>
        <v>18169216</v>
      </c>
      <c r="E53" s="118">
        <v>3457466</v>
      </c>
      <c r="F53" s="118">
        <v>2518150</v>
      </c>
      <c r="G53" s="118">
        <v>11047023</v>
      </c>
      <c r="H53" s="118">
        <v>1146577</v>
      </c>
    </row>
    <row r="54" spans="1:8" ht="12" customHeight="1" x14ac:dyDescent="0.2">
      <c r="A54" s="24">
        <v>42</v>
      </c>
      <c r="B54" s="120" t="s">
        <v>109</v>
      </c>
      <c r="C54" s="121" t="s">
        <v>2</v>
      </c>
      <c r="D54" s="75">
        <f t="shared" si="1"/>
        <v>37417359</v>
      </c>
      <c r="E54" s="118">
        <v>13381609</v>
      </c>
      <c r="F54" s="118">
        <v>5346973</v>
      </c>
      <c r="G54" s="118">
        <v>16450775</v>
      </c>
      <c r="H54" s="118">
        <v>2238002</v>
      </c>
    </row>
    <row r="55" spans="1:8" ht="12" customHeight="1" x14ac:dyDescent="0.2">
      <c r="A55" s="24">
        <v>43</v>
      </c>
      <c r="B55" s="123" t="s">
        <v>110</v>
      </c>
      <c r="C55" s="124" t="s">
        <v>3</v>
      </c>
      <c r="D55" s="75">
        <f t="shared" si="1"/>
        <v>14700792</v>
      </c>
      <c r="E55" s="118">
        <v>2908441</v>
      </c>
      <c r="F55" s="118">
        <v>1532388</v>
      </c>
      <c r="G55" s="118">
        <v>8885522</v>
      </c>
      <c r="H55" s="118">
        <v>1374441</v>
      </c>
    </row>
    <row r="56" spans="1:8" ht="12" customHeight="1" x14ac:dyDescent="0.2">
      <c r="A56" s="24">
        <v>44</v>
      </c>
      <c r="B56" s="123" t="s">
        <v>111</v>
      </c>
      <c r="C56" s="124" t="s">
        <v>226</v>
      </c>
      <c r="D56" s="75">
        <f t="shared" si="1"/>
        <v>20897381</v>
      </c>
      <c r="E56" s="118">
        <v>4489493</v>
      </c>
      <c r="F56" s="118">
        <v>2769834</v>
      </c>
      <c r="G56" s="118">
        <v>13196840</v>
      </c>
      <c r="H56" s="118">
        <v>441214</v>
      </c>
    </row>
    <row r="57" spans="1:8" ht="12" customHeight="1" x14ac:dyDescent="0.2">
      <c r="A57" s="24">
        <v>45</v>
      </c>
      <c r="B57" s="122" t="s">
        <v>112</v>
      </c>
      <c r="C57" s="121" t="s">
        <v>0</v>
      </c>
      <c r="D57" s="75">
        <f t="shared" si="1"/>
        <v>22672496</v>
      </c>
      <c r="E57" s="118">
        <v>5458974</v>
      </c>
      <c r="F57" s="118">
        <v>3197173</v>
      </c>
      <c r="G57" s="118">
        <v>11718841</v>
      </c>
      <c r="H57" s="118">
        <v>2297508</v>
      </c>
    </row>
    <row r="58" spans="1:8" ht="12" customHeight="1" x14ac:dyDescent="0.2">
      <c r="A58" s="24">
        <v>46</v>
      </c>
      <c r="B58" s="123" t="s">
        <v>113</v>
      </c>
      <c r="C58" s="124" t="s">
        <v>4</v>
      </c>
      <c r="D58" s="75">
        <f t="shared" si="1"/>
        <v>10896710</v>
      </c>
      <c r="E58" s="118">
        <v>2150926</v>
      </c>
      <c r="F58" s="118">
        <v>1211229</v>
      </c>
      <c r="G58" s="118">
        <v>6133989</v>
      </c>
      <c r="H58" s="118">
        <v>1400566</v>
      </c>
    </row>
    <row r="59" spans="1:8" ht="12" customHeight="1" x14ac:dyDescent="0.2">
      <c r="A59" s="24">
        <v>47</v>
      </c>
      <c r="B59" s="122" t="s">
        <v>114</v>
      </c>
      <c r="C59" s="121" t="s">
        <v>1</v>
      </c>
      <c r="D59" s="75">
        <f t="shared" si="1"/>
        <v>14475887</v>
      </c>
      <c r="E59" s="118">
        <v>3669431</v>
      </c>
      <c r="F59" s="118">
        <v>1226959</v>
      </c>
      <c r="G59" s="118">
        <v>8456142</v>
      </c>
      <c r="H59" s="118">
        <v>1123355</v>
      </c>
    </row>
    <row r="60" spans="1:8" ht="12" customHeight="1" x14ac:dyDescent="0.2">
      <c r="A60" s="24">
        <v>48</v>
      </c>
      <c r="B60" s="123" t="s">
        <v>115</v>
      </c>
      <c r="C60" s="124" t="s">
        <v>227</v>
      </c>
      <c r="D60" s="75">
        <f t="shared" si="1"/>
        <v>31975815</v>
      </c>
      <c r="E60" s="118">
        <v>5740436</v>
      </c>
      <c r="F60" s="118">
        <v>2827512</v>
      </c>
      <c r="G60" s="118">
        <v>19123442</v>
      </c>
      <c r="H60" s="118">
        <v>4284425</v>
      </c>
    </row>
    <row r="61" spans="1:8" ht="12" customHeight="1" x14ac:dyDescent="0.2">
      <c r="A61" s="24">
        <v>49</v>
      </c>
      <c r="B61" s="123" t="s">
        <v>116</v>
      </c>
      <c r="C61" s="124" t="s">
        <v>26</v>
      </c>
      <c r="D61" s="75">
        <f t="shared" si="1"/>
        <v>80822346</v>
      </c>
      <c r="E61" s="118">
        <v>16807801</v>
      </c>
      <c r="F61" s="118">
        <v>10290203</v>
      </c>
      <c r="G61" s="118">
        <v>48736006</v>
      </c>
      <c r="H61" s="118">
        <v>4988336</v>
      </c>
    </row>
    <row r="62" spans="1:8" ht="12" customHeight="1" x14ac:dyDescent="0.2">
      <c r="A62" s="24">
        <v>50</v>
      </c>
      <c r="B62" s="123" t="s">
        <v>117</v>
      </c>
      <c r="C62" s="124" t="s">
        <v>228</v>
      </c>
      <c r="D62" s="75">
        <f t="shared" si="1"/>
        <v>12605604</v>
      </c>
      <c r="E62" s="118">
        <v>2199574</v>
      </c>
      <c r="F62" s="118">
        <v>1448494</v>
      </c>
      <c r="G62" s="118">
        <v>7168005</v>
      </c>
      <c r="H62" s="118">
        <v>1789531</v>
      </c>
    </row>
    <row r="63" spans="1:8" ht="12" customHeight="1" x14ac:dyDescent="0.2">
      <c r="A63" s="24">
        <v>51</v>
      </c>
      <c r="B63" s="123" t="s">
        <v>232</v>
      </c>
      <c r="C63" s="124" t="s">
        <v>231</v>
      </c>
      <c r="D63" s="75">
        <f t="shared" si="1"/>
        <v>0</v>
      </c>
      <c r="E63" s="118">
        <v>0</v>
      </c>
      <c r="F63" s="118">
        <v>0</v>
      </c>
      <c r="G63" s="118">
        <v>0</v>
      </c>
      <c r="H63" s="118">
        <v>0</v>
      </c>
    </row>
    <row r="64" spans="1:8" ht="12" customHeight="1" x14ac:dyDescent="0.2">
      <c r="A64" s="24">
        <v>52</v>
      </c>
      <c r="B64" s="129" t="s">
        <v>242</v>
      </c>
      <c r="C64" s="126" t="s">
        <v>243</v>
      </c>
      <c r="D64" s="75">
        <f t="shared" si="1"/>
        <v>0</v>
      </c>
      <c r="E64" s="118">
        <v>0</v>
      </c>
      <c r="F64" s="118">
        <v>0</v>
      </c>
      <c r="G64" s="118">
        <v>0</v>
      </c>
      <c r="H64" s="118">
        <v>0</v>
      </c>
    </row>
    <row r="65" spans="1:8" ht="12" customHeight="1" x14ac:dyDescent="0.2">
      <c r="A65" s="24">
        <v>53</v>
      </c>
      <c r="B65" s="123" t="s">
        <v>118</v>
      </c>
      <c r="C65" s="124" t="s">
        <v>54</v>
      </c>
      <c r="D65" s="75">
        <f t="shared" si="1"/>
        <v>233687</v>
      </c>
      <c r="E65" s="118">
        <v>0</v>
      </c>
      <c r="F65" s="118">
        <v>0</v>
      </c>
      <c r="G65" s="118">
        <v>2921</v>
      </c>
      <c r="H65" s="118">
        <v>230766</v>
      </c>
    </row>
    <row r="66" spans="1:8" ht="12" customHeight="1" x14ac:dyDescent="0.2">
      <c r="A66" s="24">
        <v>54</v>
      </c>
      <c r="B66" s="122" t="s">
        <v>119</v>
      </c>
      <c r="C66" s="124" t="s">
        <v>300</v>
      </c>
      <c r="D66" s="75">
        <f t="shared" si="1"/>
        <v>368911</v>
      </c>
      <c r="E66" s="118">
        <v>10425</v>
      </c>
      <c r="F66" s="118">
        <v>0</v>
      </c>
      <c r="G66" s="118">
        <v>0</v>
      </c>
      <c r="H66" s="118">
        <v>358486</v>
      </c>
    </row>
    <row r="67" spans="1:8" ht="12" customHeight="1" x14ac:dyDescent="0.2">
      <c r="A67" s="24">
        <v>55</v>
      </c>
      <c r="B67" s="125" t="s">
        <v>120</v>
      </c>
      <c r="C67" s="126" t="s">
        <v>121</v>
      </c>
      <c r="D67" s="75">
        <f t="shared" si="1"/>
        <v>58054</v>
      </c>
      <c r="E67" s="118">
        <v>0</v>
      </c>
      <c r="F67" s="118">
        <v>0</v>
      </c>
      <c r="G67" s="118">
        <v>0</v>
      </c>
      <c r="H67" s="118">
        <v>58054</v>
      </c>
    </row>
    <row r="68" spans="1:8" ht="12" customHeight="1" x14ac:dyDescent="0.2">
      <c r="A68" s="24">
        <v>56</v>
      </c>
      <c r="B68" s="122" t="s">
        <v>122</v>
      </c>
      <c r="C68" s="124" t="s">
        <v>301</v>
      </c>
      <c r="D68" s="75">
        <f t="shared" si="1"/>
        <v>65311</v>
      </c>
      <c r="E68" s="118">
        <v>0</v>
      </c>
      <c r="F68" s="118">
        <v>0</v>
      </c>
      <c r="G68" s="118">
        <v>0</v>
      </c>
      <c r="H68" s="118">
        <v>65311</v>
      </c>
    </row>
    <row r="69" spans="1:8" ht="12" customHeight="1" x14ac:dyDescent="0.2">
      <c r="A69" s="24">
        <v>57</v>
      </c>
      <c r="B69" s="123" t="s">
        <v>123</v>
      </c>
      <c r="C69" s="10" t="s">
        <v>408</v>
      </c>
      <c r="D69" s="75">
        <f t="shared" si="1"/>
        <v>5805</v>
      </c>
      <c r="E69" s="118">
        <v>0</v>
      </c>
      <c r="F69" s="118">
        <v>0</v>
      </c>
      <c r="G69" s="118">
        <v>0</v>
      </c>
      <c r="H69" s="118">
        <v>5805</v>
      </c>
    </row>
    <row r="70" spans="1:8" ht="12" customHeight="1" x14ac:dyDescent="0.2">
      <c r="A70" s="24">
        <v>58</v>
      </c>
      <c r="B70" s="120" t="s">
        <v>124</v>
      </c>
      <c r="C70" s="124" t="s">
        <v>302</v>
      </c>
      <c r="D70" s="75">
        <f t="shared" si="1"/>
        <v>0</v>
      </c>
      <c r="E70" s="118">
        <v>0</v>
      </c>
      <c r="F70" s="118">
        <v>0</v>
      </c>
      <c r="G70" s="118">
        <v>0</v>
      </c>
      <c r="H70" s="118">
        <v>0</v>
      </c>
    </row>
    <row r="71" spans="1:8" ht="12" customHeight="1" x14ac:dyDescent="0.2">
      <c r="A71" s="24">
        <v>59</v>
      </c>
      <c r="B71" s="120" t="s">
        <v>125</v>
      </c>
      <c r="C71" s="124" t="s">
        <v>303</v>
      </c>
      <c r="D71" s="75">
        <f t="shared" si="1"/>
        <v>0</v>
      </c>
      <c r="E71" s="118">
        <v>0</v>
      </c>
      <c r="F71" s="118">
        <v>0</v>
      </c>
      <c r="G71" s="118">
        <v>0</v>
      </c>
      <c r="H71" s="118">
        <v>0</v>
      </c>
    </row>
    <row r="72" spans="1:8" ht="12" customHeight="1" x14ac:dyDescent="0.2">
      <c r="A72" s="24">
        <v>60</v>
      </c>
      <c r="B72" s="122" t="s">
        <v>126</v>
      </c>
      <c r="C72" s="124" t="s">
        <v>304</v>
      </c>
      <c r="D72" s="75">
        <f t="shared" si="1"/>
        <v>64876054</v>
      </c>
      <c r="E72" s="118">
        <v>16085034</v>
      </c>
      <c r="F72" s="118">
        <v>8127294</v>
      </c>
      <c r="G72" s="118">
        <v>38065785</v>
      </c>
      <c r="H72" s="118">
        <v>2597941</v>
      </c>
    </row>
    <row r="73" spans="1:8" ht="12" customHeight="1" x14ac:dyDescent="0.2">
      <c r="A73" s="24">
        <v>61</v>
      </c>
      <c r="B73" s="122" t="s">
        <v>127</v>
      </c>
      <c r="C73" s="121" t="s">
        <v>53</v>
      </c>
      <c r="D73" s="75">
        <f t="shared" si="1"/>
        <v>50803351</v>
      </c>
      <c r="E73" s="118">
        <v>11571217</v>
      </c>
      <c r="F73" s="118">
        <v>4982556</v>
      </c>
      <c r="G73" s="118">
        <v>30296065</v>
      </c>
      <c r="H73" s="118">
        <v>3953513</v>
      </c>
    </row>
    <row r="74" spans="1:8" ht="12" customHeight="1" x14ac:dyDescent="0.2">
      <c r="A74" s="24">
        <v>62</v>
      </c>
      <c r="B74" s="122" t="s">
        <v>128</v>
      </c>
      <c r="C74" s="124" t="s">
        <v>305</v>
      </c>
      <c r="D74" s="75">
        <f t="shared" si="1"/>
        <v>93954348</v>
      </c>
      <c r="E74" s="118">
        <v>22086083</v>
      </c>
      <c r="F74" s="118">
        <v>9969044</v>
      </c>
      <c r="G74" s="118">
        <v>54913809</v>
      </c>
      <c r="H74" s="118">
        <v>6985412</v>
      </c>
    </row>
    <row r="75" spans="1:8" ht="12" customHeight="1" x14ac:dyDescent="0.2">
      <c r="A75" s="24">
        <v>63</v>
      </c>
      <c r="B75" s="122" t="s">
        <v>129</v>
      </c>
      <c r="C75" s="124" t="s">
        <v>306</v>
      </c>
      <c r="D75" s="75">
        <f t="shared" si="1"/>
        <v>21770</v>
      </c>
      <c r="E75" s="118">
        <v>0</v>
      </c>
      <c r="F75" s="118">
        <v>0</v>
      </c>
      <c r="G75" s="118">
        <v>0</v>
      </c>
      <c r="H75" s="118">
        <v>21770</v>
      </c>
    </row>
    <row r="76" spans="1:8" ht="12" customHeight="1" x14ac:dyDescent="0.2">
      <c r="A76" s="24">
        <v>64</v>
      </c>
      <c r="B76" s="120" t="s">
        <v>130</v>
      </c>
      <c r="C76" s="124" t="s">
        <v>307</v>
      </c>
      <c r="D76" s="75">
        <f t="shared" ref="D76:D136" si="2">SUM(E76:H76)</f>
        <v>10160</v>
      </c>
      <c r="E76" s="118">
        <v>0</v>
      </c>
      <c r="F76" s="118">
        <v>0</v>
      </c>
      <c r="G76" s="118">
        <v>0</v>
      </c>
      <c r="H76" s="118">
        <v>10160</v>
      </c>
    </row>
    <row r="77" spans="1:8" ht="12" customHeight="1" x14ac:dyDescent="0.2">
      <c r="A77" s="24">
        <v>65</v>
      </c>
      <c r="B77" s="122" t="s">
        <v>131</v>
      </c>
      <c r="C77" s="124" t="s">
        <v>308</v>
      </c>
      <c r="D77" s="75">
        <f t="shared" si="2"/>
        <v>24059</v>
      </c>
      <c r="E77" s="118">
        <v>13899</v>
      </c>
      <c r="F77" s="118">
        <v>0</v>
      </c>
      <c r="G77" s="118">
        <v>0</v>
      </c>
      <c r="H77" s="118">
        <v>10160</v>
      </c>
    </row>
    <row r="78" spans="1:8" ht="12" customHeight="1" x14ac:dyDescent="0.2">
      <c r="A78" s="24">
        <v>66</v>
      </c>
      <c r="B78" s="122" t="s">
        <v>132</v>
      </c>
      <c r="C78" s="124" t="s">
        <v>309</v>
      </c>
      <c r="D78" s="75">
        <f t="shared" si="2"/>
        <v>23222</v>
      </c>
      <c r="E78" s="118">
        <v>0</v>
      </c>
      <c r="F78" s="118">
        <v>0</v>
      </c>
      <c r="G78" s="118">
        <v>0</v>
      </c>
      <c r="H78" s="118">
        <v>23222</v>
      </c>
    </row>
    <row r="79" spans="1:8" ht="12" customHeight="1" x14ac:dyDescent="0.2">
      <c r="A79" s="24">
        <v>67</v>
      </c>
      <c r="B79" s="120" t="s">
        <v>133</v>
      </c>
      <c r="C79" s="124" t="s">
        <v>310</v>
      </c>
      <c r="D79" s="75">
        <f t="shared" si="2"/>
        <v>0</v>
      </c>
      <c r="E79" s="118">
        <v>0</v>
      </c>
      <c r="F79" s="118">
        <v>0</v>
      </c>
      <c r="G79" s="118">
        <v>0</v>
      </c>
      <c r="H79" s="118">
        <v>0</v>
      </c>
    </row>
    <row r="80" spans="1:8" ht="12" customHeight="1" x14ac:dyDescent="0.2">
      <c r="A80" s="24">
        <v>68</v>
      </c>
      <c r="B80" s="120" t="s">
        <v>134</v>
      </c>
      <c r="C80" s="124" t="s">
        <v>311</v>
      </c>
      <c r="D80" s="75">
        <f t="shared" si="2"/>
        <v>14514</v>
      </c>
      <c r="E80" s="118">
        <v>0</v>
      </c>
      <c r="F80" s="118">
        <v>0</v>
      </c>
      <c r="G80" s="118">
        <v>0</v>
      </c>
      <c r="H80" s="118">
        <v>14514</v>
      </c>
    </row>
    <row r="81" spans="1:8" ht="12" customHeight="1" x14ac:dyDescent="0.2">
      <c r="A81" s="24">
        <v>69</v>
      </c>
      <c r="B81" s="120" t="s">
        <v>135</v>
      </c>
      <c r="C81" s="124" t="s">
        <v>312</v>
      </c>
      <c r="D81" s="75">
        <f t="shared" si="2"/>
        <v>0</v>
      </c>
      <c r="E81" s="118">
        <v>0</v>
      </c>
      <c r="F81" s="118">
        <v>0</v>
      </c>
      <c r="G81" s="118">
        <v>0</v>
      </c>
      <c r="H81" s="118">
        <v>0</v>
      </c>
    </row>
    <row r="82" spans="1:8" ht="12" customHeight="1" x14ac:dyDescent="0.2">
      <c r="A82" s="24">
        <v>70</v>
      </c>
      <c r="B82" s="123" t="s">
        <v>136</v>
      </c>
      <c r="C82" s="124" t="s">
        <v>137</v>
      </c>
      <c r="D82" s="75">
        <f t="shared" si="2"/>
        <v>52717437</v>
      </c>
      <c r="E82" s="118">
        <v>13114046</v>
      </c>
      <c r="F82" s="118">
        <v>6657827</v>
      </c>
      <c r="G82" s="118">
        <v>30883176</v>
      </c>
      <c r="H82" s="118">
        <v>2062388</v>
      </c>
    </row>
    <row r="83" spans="1:8" ht="12" customHeight="1" x14ac:dyDescent="0.2">
      <c r="A83" s="24">
        <v>71</v>
      </c>
      <c r="B83" s="120" t="s">
        <v>138</v>
      </c>
      <c r="C83" s="124" t="s">
        <v>313</v>
      </c>
      <c r="D83" s="75">
        <f t="shared" si="2"/>
        <v>115035571</v>
      </c>
      <c r="E83" s="118">
        <v>29504866</v>
      </c>
      <c r="F83" s="118">
        <v>12675958</v>
      </c>
      <c r="G83" s="118">
        <v>65718393</v>
      </c>
      <c r="H83" s="118">
        <v>7136354</v>
      </c>
    </row>
    <row r="84" spans="1:8" ht="12" customHeight="1" x14ac:dyDescent="0.2">
      <c r="A84" s="24">
        <v>72</v>
      </c>
      <c r="B84" s="123" t="s">
        <v>139</v>
      </c>
      <c r="C84" s="124" t="s">
        <v>36</v>
      </c>
      <c r="D84" s="75">
        <f t="shared" si="2"/>
        <v>80756267</v>
      </c>
      <c r="E84" s="118">
        <v>19059497</v>
      </c>
      <c r="F84" s="118">
        <v>8562498</v>
      </c>
      <c r="G84" s="118">
        <v>46045813</v>
      </c>
      <c r="H84" s="118">
        <v>7088459</v>
      </c>
    </row>
    <row r="85" spans="1:8" ht="12" customHeight="1" x14ac:dyDescent="0.2">
      <c r="A85" s="24">
        <v>73</v>
      </c>
      <c r="B85" s="125" t="s">
        <v>140</v>
      </c>
      <c r="C85" s="126" t="s">
        <v>38</v>
      </c>
      <c r="D85" s="75">
        <f t="shared" si="2"/>
        <v>32671110</v>
      </c>
      <c r="E85" s="118">
        <v>7161645</v>
      </c>
      <c r="F85" s="118">
        <v>2613843</v>
      </c>
      <c r="G85" s="118">
        <v>20300584</v>
      </c>
      <c r="H85" s="118">
        <v>2595038</v>
      </c>
    </row>
    <row r="86" spans="1:8" ht="12" customHeight="1" x14ac:dyDescent="0.2">
      <c r="A86" s="24">
        <v>74</v>
      </c>
      <c r="B86" s="120" t="s">
        <v>141</v>
      </c>
      <c r="C86" s="124" t="s">
        <v>37</v>
      </c>
      <c r="D86" s="75">
        <f t="shared" si="2"/>
        <v>119698136</v>
      </c>
      <c r="E86" s="118">
        <v>27868217</v>
      </c>
      <c r="F86" s="118">
        <v>15662083</v>
      </c>
      <c r="G86" s="118">
        <v>68683155</v>
      </c>
      <c r="H86" s="118">
        <v>7484681</v>
      </c>
    </row>
    <row r="87" spans="1:8" ht="12" customHeight="1" x14ac:dyDescent="0.2">
      <c r="A87" s="24">
        <v>75</v>
      </c>
      <c r="B87" s="125" t="s">
        <v>142</v>
      </c>
      <c r="C87" s="126" t="s">
        <v>52</v>
      </c>
      <c r="D87" s="75">
        <f t="shared" si="2"/>
        <v>145136</v>
      </c>
      <c r="E87" s="118">
        <v>0</v>
      </c>
      <c r="F87" s="118">
        <v>0</v>
      </c>
      <c r="G87" s="118">
        <v>0</v>
      </c>
      <c r="H87" s="118">
        <v>145136</v>
      </c>
    </row>
    <row r="88" spans="1:8" ht="12" customHeight="1" x14ac:dyDescent="0.2">
      <c r="A88" s="24">
        <v>76</v>
      </c>
      <c r="B88" s="120" t="s">
        <v>143</v>
      </c>
      <c r="C88" s="124" t="s">
        <v>314</v>
      </c>
      <c r="D88" s="75">
        <f t="shared" si="2"/>
        <v>96134558</v>
      </c>
      <c r="E88" s="118">
        <v>23472544</v>
      </c>
      <c r="F88" s="118">
        <v>10042452</v>
      </c>
      <c r="G88" s="118">
        <v>51963652</v>
      </c>
      <c r="H88" s="118">
        <v>10655910</v>
      </c>
    </row>
    <row r="89" spans="1:8" ht="12" customHeight="1" x14ac:dyDescent="0.2">
      <c r="A89" s="24">
        <v>77</v>
      </c>
      <c r="B89" s="125" t="s">
        <v>144</v>
      </c>
      <c r="C89" s="10" t="s">
        <v>355</v>
      </c>
      <c r="D89" s="75">
        <f t="shared" si="2"/>
        <v>111755</v>
      </c>
      <c r="E89" s="118">
        <v>0</v>
      </c>
      <c r="F89" s="118">
        <v>0</v>
      </c>
      <c r="G89" s="118">
        <v>0</v>
      </c>
      <c r="H89" s="118">
        <v>111755</v>
      </c>
    </row>
    <row r="90" spans="1:8" ht="12" customHeight="1" x14ac:dyDescent="0.2">
      <c r="A90" s="24">
        <v>78</v>
      </c>
      <c r="B90" s="122" t="s">
        <v>145</v>
      </c>
      <c r="C90" s="130" t="s">
        <v>270</v>
      </c>
      <c r="D90" s="75">
        <f t="shared" si="2"/>
        <v>0</v>
      </c>
      <c r="E90" s="118">
        <v>0</v>
      </c>
      <c r="F90" s="118">
        <v>0</v>
      </c>
      <c r="G90" s="118">
        <v>0</v>
      </c>
      <c r="H90" s="118">
        <v>0</v>
      </c>
    </row>
    <row r="91" spans="1:8" ht="22.5" customHeight="1" x14ac:dyDescent="0.2">
      <c r="A91" s="176">
        <v>79</v>
      </c>
      <c r="B91" s="227" t="s">
        <v>146</v>
      </c>
      <c r="C91" s="124" t="s">
        <v>258</v>
      </c>
      <c r="D91" s="75">
        <f t="shared" si="2"/>
        <v>374785</v>
      </c>
      <c r="E91" s="75">
        <v>100770</v>
      </c>
      <c r="F91" s="75">
        <v>2622</v>
      </c>
      <c r="G91" s="75">
        <v>230755</v>
      </c>
      <c r="H91" s="75">
        <v>40638</v>
      </c>
    </row>
    <row r="92" spans="1:8" ht="36" customHeight="1" x14ac:dyDescent="0.2">
      <c r="A92" s="177"/>
      <c r="B92" s="228"/>
      <c r="C92" s="10" t="s">
        <v>353</v>
      </c>
      <c r="D92" s="75">
        <f t="shared" si="2"/>
        <v>374785</v>
      </c>
      <c r="E92" s="118">
        <v>100770</v>
      </c>
      <c r="F92" s="118">
        <v>2622</v>
      </c>
      <c r="G92" s="118">
        <v>230755</v>
      </c>
      <c r="H92" s="118">
        <v>40638</v>
      </c>
    </row>
    <row r="93" spans="1:8" ht="25.5" customHeight="1" x14ac:dyDescent="0.2">
      <c r="A93" s="177"/>
      <c r="B93" s="228"/>
      <c r="C93" s="10" t="s">
        <v>259</v>
      </c>
      <c r="D93" s="75">
        <f t="shared" si="2"/>
        <v>0</v>
      </c>
      <c r="E93" s="118">
        <v>0</v>
      </c>
      <c r="F93" s="118">
        <v>0</v>
      </c>
      <c r="G93" s="118">
        <v>0</v>
      </c>
      <c r="H93" s="118">
        <v>0</v>
      </c>
    </row>
    <row r="94" spans="1:8" ht="38.25" customHeight="1" x14ac:dyDescent="0.2">
      <c r="A94" s="178"/>
      <c r="B94" s="229"/>
      <c r="C94" s="82" t="s">
        <v>354</v>
      </c>
      <c r="D94" s="75">
        <f t="shared" si="2"/>
        <v>0</v>
      </c>
      <c r="E94" s="118">
        <v>0</v>
      </c>
      <c r="F94" s="118">
        <v>0</v>
      </c>
      <c r="G94" s="118">
        <v>0</v>
      </c>
      <c r="H94" s="118">
        <v>0</v>
      </c>
    </row>
    <row r="95" spans="1:8" ht="12" customHeight="1" x14ac:dyDescent="0.2">
      <c r="A95" s="24">
        <v>80</v>
      </c>
      <c r="B95" s="122" t="s">
        <v>147</v>
      </c>
      <c r="C95" s="121" t="s">
        <v>51</v>
      </c>
      <c r="D95" s="75">
        <f t="shared" si="2"/>
        <v>0</v>
      </c>
      <c r="E95" s="118">
        <v>0</v>
      </c>
      <c r="F95" s="118">
        <v>0</v>
      </c>
      <c r="G95" s="118">
        <v>0</v>
      </c>
      <c r="H95" s="118">
        <v>0</v>
      </c>
    </row>
    <row r="96" spans="1:8" ht="12" customHeight="1" x14ac:dyDescent="0.2">
      <c r="A96" s="24">
        <v>81</v>
      </c>
      <c r="B96" s="122" t="s">
        <v>148</v>
      </c>
      <c r="C96" s="126" t="s">
        <v>149</v>
      </c>
      <c r="D96" s="75">
        <f t="shared" si="2"/>
        <v>4487570</v>
      </c>
      <c r="E96" s="118">
        <v>854811</v>
      </c>
      <c r="F96" s="118">
        <v>483705</v>
      </c>
      <c r="G96" s="118">
        <v>2494489</v>
      </c>
      <c r="H96" s="118">
        <v>654565</v>
      </c>
    </row>
    <row r="97" spans="1:8" ht="12" customHeight="1" x14ac:dyDescent="0.2">
      <c r="A97" s="24">
        <v>82</v>
      </c>
      <c r="B97" s="123" t="s">
        <v>150</v>
      </c>
      <c r="C97" s="124" t="s">
        <v>151</v>
      </c>
      <c r="D97" s="75">
        <f t="shared" si="2"/>
        <v>25291014</v>
      </c>
      <c r="E97" s="118">
        <v>4958597</v>
      </c>
      <c r="F97" s="118">
        <v>3902412</v>
      </c>
      <c r="G97" s="118">
        <v>13819002</v>
      </c>
      <c r="H97" s="118">
        <v>2611003</v>
      </c>
    </row>
    <row r="98" spans="1:8" ht="12" customHeight="1" x14ac:dyDescent="0.2">
      <c r="A98" s="24">
        <v>83</v>
      </c>
      <c r="B98" s="122" t="s">
        <v>152</v>
      </c>
      <c r="C98" s="121" t="s">
        <v>28</v>
      </c>
      <c r="D98" s="75">
        <f t="shared" si="2"/>
        <v>9559317</v>
      </c>
      <c r="E98" s="118">
        <v>1879888</v>
      </c>
      <c r="F98" s="118">
        <v>1339693</v>
      </c>
      <c r="G98" s="118">
        <v>5380385</v>
      </c>
      <c r="H98" s="118">
        <v>959351</v>
      </c>
    </row>
    <row r="99" spans="1:8" ht="12" customHeight="1" x14ac:dyDescent="0.2">
      <c r="A99" s="24">
        <v>84</v>
      </c>
      <c r="B99" s="123" t="s">
        <v>153</v>
      </c>
      <c r="C99" s="124" t="s">
        <v>12</v>
      </c>
      <c r="D99" s="75">
        <f t="shared" si="2"/>
        <v>9366201</v>
      </c>
      <c r="E99" s="118">
        <v>1667923</v>
      </c>
      <c r="F99" s="118">
        <v>1304300</v>
      </c>
      <c r="G99" s="118">
        <v>5932444</v>
      </c>
      <c r="H99" s="118">
        <v>461534</v>
      </c>
    </row>
    <row r="100" spans="1:8" ht="12" customHeight="1" x14ac:dyDescent="0.2">
      <c r="A100" s="24">
        <v>85</v>
      </c>
      <c r="B100" s="123" t="s">
        <v>154</v>
      </c>
      <c r="C100" s="124" t="s">
        <v>27</v>
      </c>
      <c r="D100" s="75">
        <f t="shared" si="2"/>
        <v>30712712</v>
      </c>
      <c r="E100" s="118">
        <v>6372857</v>
      </c>
      <c r="F100" s="118">
        <v>3869641</v>
      </c>
      <c r="G100" s="118">
        <v>16316412</v>
      </c>
      <c r="H100" s="118">
        <v>4153802</v>
      </c>
    </row>
    <row r="101" spans="1:8" ht="12" customHeight="1" x14ac:dyDescent="0.2">
      <c r="A101" s="24">
        <v>86</v>
      </c>
      <c r="B101" s="122" t="s">
        <v>155</v>
      </c>
      <c r="C101" s="126" t="s">
        <v>45</v>
      </c>
      <c r="D101" s="75">
        <f t="shared" si="2"/>
        <v>13026080</v>
      </c>
      <c r="E101" s="118">
        <v>2119652</v>
      </c>
      <c r="F101" s="118">
        <v>1544186</v>
      </c>
      <c r="G101" s="118">
        <v>8295490</v>
      </c>
      <c r="H101" s="118">
        <v>1066752</v>
      </c>
    </row>
    <row r="102" spans="1:8" ht="12" customHeight="1" x14ac:dyDescent="0.2">
      <c r="A102" s="24">
        <v>87</v>
      </c>
      <c r="B102" s="122" t="s">
        <v>156</v>
      </c>
      <c r="C102" s="121" t="s">
        <v>33</v>
      </c>
      <c r="D102" s="75">
        <f t="shared" si="2"/>
        <v>18191622</v>
      </c>
      <c r="E102" s="118">
        <v>4037764</v>
      </c>
      <c r="F102" s="118">
        <v>2354294</v>
      </c>
      <c r="G102" s="118">
        <v>11397536</v>
      </c>
      <c r="H102" s="118">
        <v>402028</v>
      </c>
    </row>
    <row r="103" spans="1:8" ht="12" customHeight="1" x14ac:dyDescent="0.2">
      <c r="A103" s="24">
        <v>88</v>
      </c>
      <c r="B103" s="120" t="s">
        <v>157</v>
      </c>
      <c r="C103" s="121" t="s">
        <v>29</v>
      </c>
      <c r="D103" s="75">
        <f t="shared" si="2"/>
        <v>29341433</v>
      </c>
      <c r="E103" s="118">
        <v>6970529</v>
      </c>
      <c r="F103" s="118">
        <v>4670573</v>
      </c>
      <c r="G103" s="118">
        <v>15276554</v>
      </c>
      <c r="H103" s="118">
        <v>2423777</v>
      </c>
    </row>
    <row r="104" spans="1:8" ht="12" customHeight="1" x14ac:dyDescent="0.2">
      <c r="A104" s="24">
        <v>89</v>
      </c>
      <c r="B104" s="120" t="s">
        <v>158</v>
      </c>
      <c r="C104" s="121" t="s">
        <v>30</v>
      </c>
      <c r="D104" s="75">
        <f t="shared" si="2"/>
        <v>26815034</v>
      </c>
      <c r="E104" s="118">
        <v>5413801</v>
      </c>
      <c r="F104" s="118">
        <v>4080688</v>
      </c>
      <c r="G104" s="118">
        <v>12560073</v>
      </c>
      <c r="H104" s="118">
        <v>4760472</v>
      </c>
    </row>
    <row r="105" spans="1:8" ht="12" customHeight="1" x14ac:dyDescent="0.2">
      <c r="A105" s="24">
        <v>90</v>
      </c>
      <c r="B105" s="123" t="s">
        <v>159</v>
      </c>
      <c r="C105" s="124" t="s">
        <v>14</v>
      </c>
      <c r="D105" s="75">
        <f t="shared" si="2"/>
        <v>10312548</v>
      </c>
      <c r="E105" s="118">
        <v>2189149</v>
      </c>
      <c r="F105" s="118">
        <v>1209918</v>
      </c>
      <c r="G105" s="118">
        <v>6151515</v>
      </c>
      <c r="H105" s="118">
        <v>761966</v>
      </c>
    </row>
    <row r="106" spans="1:8" ht="12" customHeight="1" x14ac:dyDescent="0.2">
      <c r="A106" s="24">
        <v>91</v>
      </c>
      <c r="B106" s="125" t="s">
        <v>160</v>
      </c>
      <c r="C106" s="126" t="s">
        <v>31</v>
      </c>
      <c r="D106" s="75">
        <f t="shared" si="2"/>
        <v>17266948</v>
      </c>
      <c r="E106" s="118">
        <v>4003016</v>
      </c>
      <c r="F106" s="118">
        <v>2574517</v>
      </c>
      <c r="G106" s="118">
        <v>9326585</v>
      </c>
      <c r="H106" s="118">
        <v>1362830</v>
      </c>
    </row>
    <row r="107" spans="1:8" ht="12" customHeight="1" x14ac:dyDescent="0.2">
      <c r="A107" s="24">
        <v>92</v>
      </c>
      <c r="B107" s="120" t="s">
        <v>161</v>
      </c>
      <c r="C107" s="121" t="s">
        <v>15</v>
      </c>
      <c r="D107" s="75">
        <f t="shared" si="2"/>
        <v>13461492</v>
      </c>
      <c r="E107" s="118">
        <v>2171775</v>
      </c>
      <c r="F107" s="118">
        <v>2225830</v>
      </c>
      <c r="G107" s="118">
        <v>7930372</v>
      </c>
      <c r="H107" s="118">
        <v>1133515</v>
      </c>
    </row>
    <row r="108" spans="1:8" ht="12" customHeight="1" x14ac:dyDescent="0.2">
      <c r="A108" s="24">
        <v>93</v>
      </c>
      <c r="B108" s="122" t="s">
        <v>162</v>
      </c>
      <c r="C108" s="121" t="s">
        <v>13</v>
      </c>
      <c r="D108" s="75">
        <f t="shared" si="2"/>
        <v>15713542</v>
      </c>
      <c r="E108" s="118">
        <v>3137781</v>
      </c>
      <c r="F108" s="118">
        <v>2537813</v>
      </c>
      <c r="G108" s="118">
        <v>9823146</v>
      </c>
      <c r="H108" s="118">
        <v>214802</v>
      </c>
    </row>
    <row r="109" spans="1:8" ht="12" customHeight="1" x14ac:dyDescent="0.2">
      <c r="A109" s="24">
        <v>94</v>
      </c>
      <c r="B109" s="123" t="s">
        <v>163</v>
      </c>
      <c r="C109" s="124" t="s">
        <v>32</v>
      </c>
      <c r="D109" s="75">
        <f t="shared" si="2"/>
        <v>9844995</v>
      </c>
      <c r="E109" s="118">
        <v>2415014</v>
      </c>
      <c r="F109" s="118">
        <v>1207296</v>
      </c>
      <c r="G109" s="118">
        <v>5462171</v>
      </c>
      <c r="H109" s="118">
        <v>760514</v>
      </c>
    </row>
    <row r="110" spans="1:8" ht="12" customHeight="1" x14ac:dyDescent="0.2">
      <c r="A110" s="24">
        <v>95</v>
      </c>
      <c r="B110" s="123" t="s">
        <v>164</v>
      </c>
      <c r="C110" s="124" t="s">
        <v>55</v>
      </c>
      <c r="D110" s="75">
        <f t="shared" si="2"/>
        <v>18043673</v>
      </c>
      <c r="E110" s="118">
        <v>4489493</v>
      </c>
      <c r="F110" s="118">
        <v>1684447</v>
      </c>
      <c r="G110" s="118">
        <v>10547541</v>
      </c>
      <c r="H110" s="118">
        <v>1322192</v>
      </c>
    </row>
    <row r="111" spans="1:8" ht="12" customHeight="1" x14ac:dyDescent="0.2">
      <c r="A111" s="24">
        <v>96</v>
      </c>
      <c r="B111" s="120" t="s">
        <v>165</v>
      </c>
      <c r="C111" s="121" t="s">
        <v>34</v>
      </c>
      <c r="D111" s="75">
        <f t="shared" si="2"/>
        <v>29627714</v>
      </c>
      <c r="E111" s="118">
        <v>6980954</v>
      </c>
      <c r="F111" s="118">
        <v>2869459</v>
      </c>
      <c r="G111" s="118">
        <v>17148882</v>
      </c>
      <c r="H111" s="118">
        <v>2628419</v>
      </c>
    </row>
    <row r="112" spans="1:8" ht="12" customHeight="1" x14ac:dyDescent="0.2">
      <c r="A112" s="24">
        <v>97</v>
      </c>
      <c r="B112" s="122" t="s">
        <v>166</v>
      </c>
      <c r="C112" s="121" t="s">
        <v>229</v>
      </c>
      <c r="D112" s="75">
        <f t="shared" si="2"/>
        <v>17288336</v>
      </c>
      <c r="E112" s="118">
        <v>3659007</v>
      </c>
      <c r="F112" s="118">
        <v>2207478</v>
      </c>
      <c r="G112" s="118">
        <v>10874687</v>
      </c>
      <c r="H112" s="118">
        <v>547164</v>
      </c>
    </row>
    <row r="113" spans="1:8" ht="12" customHeight="1" x14ac:dyDescent="0.2">
      <c r="A113" s="24">
        <v>98</v>
      </c>
      <c r="B113" s="120" t="s">
        <v>167</v>
      </c>
      <c r="C113" s="124" t="s">
        <v>168</v>
      </c>
      <c r="D113" s="75">
        <f t="shared" si="2"/>
        <v>0</v>
      </c>
      <c r="E113" s="118">
        <v>0</v>
      </c>
      <c r="F113" s="118">
        <v>0</v>
      </c>
      <c r="G113" s="118">
        <v>0</v>
      </c>
      <c r="H113" s="118">
        <v>0</v>
      </c>
    </row>
    <row r="114" spans="1:8" ht="12" customHeight="1" x14ac:dyDescent="0.2">
      <c r="A114" s="24">
        <v>99</v>
      </c>
      <c r="B114" s="120" t="s">
        <v>169</v>
      </c>
      <c r="C114" s="121" t="s">
        <v>170</v>
      </c>
      <c r="D114" s="75">
        <f t="shared" si="2"/>
        <v>0</v>
      </c>
      <c r="E114" s="118">
        <v>0</v>
      </c>
      <c r="F114" s="118">
        <v>0</v>
      </c>
      <c r="G114" s="118">
        <v>0</v>
      </c>
      <c r="H114" s="118">
        <v>0</v>
      </c>
    </row>
    <row r="115" spans="1:8" ht="12" customHeight="1" x14ac:dyDescent="0.2">
      <c r="A115" s="24">
        <v>100</v>
      </c>
      <c r="B115" s="123" t="s">
        <v>171</v>
      </c>
      <c r="C115" s="124" t="s">
        <v>172</v>
      </c>
      <c r="D115" s="75">
        <f t="shared" si="2"/>
        <v>0</v>
      </c>
      <c r="E115" s="118">
        <v>0</v>
      </c>
      <c r="F115" s="118">
        <v>0</v>
      </c>
      <c r="G115" s="118">
        <v>0</v>
      </c>
      <c r="H115" s="118">
        <v>0</v>
      </c>
    </row>
    <row r="116" spans="1:8" ht="12" customHeight="1" x14ac:dyDescent="0.2">
      <c r="A116" s="24">
        <v>101</v>
      </c>
      <c r="B116" s="123" t="s">
        <v>173</v>
      </c>
      <c r="C116" s="124" t="s">
        <v>174</v>
      </c>
      <c r="D116" s="75">
        <f t="shared" si="2"/>
        <v>0</v>
      </c>
      <c r="E116" s="118">
        <v>0</v>
      </c>
      <c r="F116" s="118">
        <v>0</v>
      </c>
      <c r="G116" s="118">
        <v>0</v>
      </c>
      <c r="H116" s="118">
        <v>0</v>
      </c>
    </row>
    <row r="117" spans="1:8" ht="12" customHeight="1" x14ac:dyDescent="0.2">
      <c r="A117" s="24">
        <v>102</v>
      </c>
      <c r="B117" s="123" t="s">
        <v>175</v>
      </c>
      <c r="C117" s="124" t="s">
        <v>176</v>
      </c>
      <c r="D117" s="75">
        <f t="shared" si="2"/>
        <v>0</v>
      </c>
      <c r="E117" s="118">
        <v>0</v>
      </c>
      <c r="F117" s="118">
        <v>0</v>
      </c>
      <c r="G117" s="118">
        <v>0</v>
      </c>
      <c r="H117" s="118">
        <v>0</v>
      </c>
    </row>
    <row r="118" spans="1:8" ht="12" customHeight="1" x14ac:dyDescent="0.2">
      <c r="A118" s="24">
        <v>103</v>
      </c>
      <c r="B118" s="123" t="s">
        <v>177</v>
      </c>
      <c r="C118" s="124" t="s">
        <v>178</v>
      </c>
      <c r="D118" s="75">
        <f t="shared" si="2"/>
        <v>0</v>
      </c>
      <c r="E118" s="118">
        <v>0</v>
      </c>
      <c r="F118" s="118">
        <v>0</v>
      </c>
      <c r="G118" s="118">
        <v>0</v>
      </c>
      <c r="H118" s="118">
        <v>0</v>
      </c>
    </row>
    <row r="119" spans="1:8" ht="12" customHeight="1" x14ac:dyDescent="0.2">
      <c r="A119" s="24">
        <v>104</v>
      </c>
      <c r="B119" s="123" t="s">
        <v>179</v>
      </c>
      <c r="C119" s="124" t="s">
        <v>180</v>
      </c>
      <c r="D119" s="75">
        <f t="shared" si="2"/>
        <v>0</v>
      </c>
      <c r="E119" s="118">
        <v>0</v>
      </c>
      <c r="F119" s="118">
        <v>0</v>
      </c>
      <c r="G119" s="118">
        <v>0</v>
      </c>
      <c r="H119" s="118">
        <v>0</v>
      </c>
    </row>
    <row r="120" spans="1:8" ht="12" customHeight="1" x14ac:dyDescent="0.2">
      <c r="A120" s="24">
        <v>105</v>
      </c>
      <c r="B120" s="131" t="s">
        <v>181</v>
      </c>
      <c r="C120" s="132" t="s">
        <v>182</v>
      </c>
      <c r="D120" s="75">
        <f t="shared" si="2"/>
        <v>0</v>
      </c>
      <c r="E120" s="118">
        <v>0</v>
      </c>
      <c r="F120" s="118">
        <v>0</v>
      </c>
      <c r="G120" s="118">
        <v>0</v>
      </c>
      <c r="H120" s="118">
        <v>0</v>
      </c>
    </row>
    <row r="121" spans="1:8" ht="12" customHeight="1" x14ac:dyDescent="0.2">
      <c r="A121" s="24">
        <v>106</v>
      </c>
      <c r="B121" s="122" t="s">
        <v>183</v>
      </c>
      <c r="C121" s="121" t="s">
        <v>184</v>
      </c>
      <c r="D121" s="75">
        <f t="shared" si="2"/>
        <v>0</v>
      </c>
      <c r="E121" s="118">
        <v>0</v>
      </c>
      <c r="F121" s="118">
        <v>0</v>
      </c>
      <c r="G121" s="118">
        <v>0</v>
      </c>
      <c r="H121" s="118">
        <v>0</v>
      </c>
    </row>
    <row r="122" spans="1:8" ht="12" customHeight="1" x14ac:dyDescent="0.2">
      <c r="A122" s="24">
        <v>107</v>
      </c>
      <c r="B122" s="123" t="s">
        <v>185</v>
      </c>
      <c r="C122" s="124" t="s">
        <v>186</v>
      </c>
      <c r="D122" s="75">
        <f t="shared" si="2"/>
        <v>0</v>
      </c>
      <c r="E122" s="118">
        <v>0</v>
      </c>
      <c r="F122" s="118">
        <v>0</v>
      </c>
      <c r="G122" s="118">
        <v>0</v>
      </c>
      <c r="H122" s="118">
        <v>0</v>
      </c>
    </row>
    <row r="123" spans="1:8" ht="12" customHeight="1" x14ac:dyDescent="0.2">
      <c r="A123" s="24">
        <v>108</v>
      </c>
      <c r="B123" s="120" t="s">
        <v>187</v>
      </c>
      <c r="C123" s="133" t="s">
        <v>188</v>
      </c>
      <c r="D123" s="75">
        <f t="shared" si="2"/>
        <v>0</v>
      </c>
      <c r="E123" s="118">
        <v>0</v>
      </c>
      <c r="F123" s="118">
        <v>0</v>
      </c>
      <c r="G123" s="118">
        <v>0</v>
      </c>
      <c r="H123" s="118">
        <v>0</v>
      </c>
    </row>
    <row r="124" spans="1:8" ht="12" customHeight="1" x14ac:dyDescent="0.2">
      <c r="A124" s="24">
        <v>109</v>
      </c>
      <c r="B124" s="123" t="s">
        <v>189</v>
      </c>
      <c r="C124" s="130" t="s">
        <v>273</v>
      </c>
      <c r="D124" s="75">
        <f t="shared" si="2"/>
        <v>0</v>
      </c>
      <c r="E124" s="118">
        <v>0</v>
      </c>
      <c r="F124" s="118">
        <v>0</v>
      </c>
      <c r="G124" s="118">
        <v>0</v>
      </c>
      <c r="H124" s="118">
        <v>0</v>
      </c>
    </row>
    <row r="125" spans="1:8" ht="12" customHeight="1" x14ac:dyDescent="0.2">
      <c r="A125" s="24">
        <v>110</v>
      </c>
      <c r="B125" s="122" t="s">
        <v>190</v>
      </c>
      <c r="C125" s="124" t="s">
        <v>315</v>
      </c>
      <c r="D125" s="75">
        <f t="shared" si="2"/>
        <v>0</v>
      </c>
      <c r="E125" s="118">
        <v>0</v>
      </c>
      <c r="F125" s="118">
        <v>0</v>
      </c>
      <c r="G125" s="118">
        <v>0</v>
      </c>
      <c r="H125" s="118">
        <v>0</v>
      </c>
    </row>
    <row r="126" spans="1:8" ht="12" customHeight="1" x14ac:dyDescent="0.2">
      <c r="A126" s="24">
        <v>111</v>
      </c>
      <c r="B126" s="122" t="s">
        <v>191</v>
      </c>
      <c r="C126" s="10" t="s">
        <v>385</v>
      </c>
      <c r="D126" s="75">
        <f t="shared" si="2"/>
        <v>0</v>
      </c>
      <c r="E126" s="118">
        <v>0</v>
      </c>
      <c r="F126" s="118">
        <v>0</v>
      </c>
      <c r="G126" s="118">
        <v>0</v>
      </c>
      <c r="H126" s="118">
        <v>0</v>
      </c>
    </row>
    <row r="127" spans="1:8" ht="12" customHeight="1" x14ac:dyDescent="0.2">
      <c r="A127" s="24">
        <v>112</v>
      </c>
      <c r="B127" s="122" t="s">
        <v>192</v>
      </c>
      <c r="C127" s="124" t="s">
        <v>193</v>
      </c>
      <c r="D127" s="75">
        <f t="shared" si="2"/>
        <v>0</v>
      </c>
      <c r="E127" s="118">
        <v>0</v>
      </c>
      <c r="F127" s="118">
        <v>0</v>
      </c>
      <c r="G127" s="118">
        <v>0</v>
      </c>
      <c r="H127" s="118">
        <v>0</v>
      </c>
    </row>
    <row r="128" spans="1:8" ht="12" customHeight="1" x14ac:dyDescent="0.2">
      <c r="A128" s="24">
        <v>113</v>
      </c>
      <c r="B128" s="122" t="s">
        <v>194</v>
      </c>
      <c r="C128" s="10" t="s">
        <v>394</v>
      </c>
      <c r="D128" s="75">
        <f t="shared" si="2"/>
        <v>0</v>
      </c>
      <c r="E128" s="118">
        <v>0</v>
      </c>
      <c r="F128" s="118">
        <v>0</v>
      </c>
      <c r="G128" s="118">
        <v>0</v>
      </c>
      <c r="H128" s="118">
        <v>0</v>
      </c>
    </row>
    <row r="129" spans="1:8" ht="12" customHeight="1" x14ac:dyDescent="0.2">
      <c r="A129" s="24">
        <v>114</v>
      </c>
      <c r="B129" s="123" t="s">
        <v>195</v>
      </c>
      <c r="C129" s="124" t="s">
        <v>196</v>
      </c>
      <c r="D129" s="75">
        <f t="shared" si="2"/>
        <v>0</v>
      </c>
      <c r="E129" s="118">
        <v>0</v>
      </c>
      <c r="F129" s="118">
        <v>0</v>
      </c>
      <c r="G129" s="118">
        <v>0</v>
      </c>
      <c r="H129" s="118">
        <v>0</v>
      </c>
    </row>
    <row r="130" spans="1:8" ht="12" customHeight="1" x14ac:dyDescent="0.2">
      <c r="A130" s="24">
        <v>115</v>
      </c>
      <c r="B130" s="123" t="s">
        <v>197</v>
      </c>
      <c r="C130" s="53" t="s">
        <v>352</v>
      </c>
      <c r="D130" s="75">
        <f t="shared" si="2"/>
        <v>0</v>
      </c>
      <c r="E130" s="118">
        <v>0</v>
      </c>
      <c r="F130" s="118">
        <v>0</v>
      </c>
      <c r="G130" s="118">
        <v>0</v>
      </c>
      <c r="H130" s="118">
        <v>0</v>
      </c>
    </row>
    <row r="131" spans="1:8" ht="12" customHeight="1" x14ac:dyDescent="0.2">
      <c r="A131" s="24">
        <v>116</v>
      </c>
      <c r="B131" s="123" t="s">
        <v>198</v>
      </c>
      <c r="C131" s="124" t="s">
        <v>235</v>
      </c>
      <c r="D131" s="75">
        <f t="shared" si="2"/>
        <v>0</v>
      </c>
      <c r="E131" s="118">
        <v>0</v>
      </c>
      <c r="F131" s="118">
        <v>0</v>
      </c>
      <c r="G131" s="118">
        <v>0</v>
      </c>
      <c r="H131" s="118">
        <v>0</v>
      </c>
    </row>
    <row r="132" spans="1:8" ht="12" customHeight="1" x14ac:dyDescent="0.2">
      <c r="A132" s="24">
        <v>117</v>
      </c>
      <c r="B132" s="123" t="s">
        <v>199</v>
      </c>
      <c r="C132" s="124" t="s">
        <v>200</v>
      </c>
      <c r="D132" s="75">
        <f t="shared" si="2"/>
        <v>0</v>
      </c>
      <c r="E132" s="118">
        <v>0</v>
      </c>
      <c r="F132" s="118">
        <v>0</v>
      </c>
      <c r="G132" s="118">
        <v>0</v>
      </c>
      <c r="H132" s="118">
        <v>0</v>
      </c>
    </row>
    <row r="133" spans="1:8" ht="12" customHeight="1" x14ac:dyDescent="0.2">
      <c r="A133" s="24">
        <v>118</v>
      </c>
      <c r="B133" s="123" t="s">
        <v>201</v>
      </c>
      <c r="C133" s="124" t="s">
        <v>42</v>
      </c>
      <c r="D133" s="75">
        <f t="shared" si="2"/>
        <v>0</v>
      </c>
      <c r="E133" s="118">
        <v>0</v>
      </c>
      <c r="F133" s="118">
        <v>0</v>
      </c>
      <c r="G133" s="118">
        <v>0</v>
      </c>
      <c r="H133" s="118">
        <v>0</v>
      </c>
    </row>
    <row r="134" spans="1:8" ht="12" customHeight="1" x14ac:dyDescent="0.2">
      <c r="A134" s="24">
        <v>119</v>
      </c>
      <c r="B134" s="120" t="s">
        <v>202</v>
      </c>
      <c r="C134" s="121" t="s">
        <v>48</v>
      </c>
      <c r="D134" s="75">
        <f t="shared" si="2"/>
        <v>0</v>
      </c>
      <c r="E134" s="118">
        <v>0</v>
      </c>
      <c r="F134" s="118">
        <v>0</v>
      </c>
      <c r="G134" s="118">
        <v>0</v>
      </c>
      <c r="H134" s="118">
        <v>0</v>
      </c>
    </row>
    <row r="135" spans="1:8" ht="12" customHeight="1" x14ac:dyDescent="0.2">
      <c r="A135" s="24">
        <v>120</v>
      </c>
      <c r="B135" s="120" t="s">
        <v>203</v>
      </c>
      <c r="C135" s="124" t="s">
        <v>237</v>
      </c>
      <c r="D135" s="75">
        <f t="shared" si="2"/>
        <v>0</v>
      </c>
      <c r="E135" s="118">
        <v>0</v>
      </c>
      <c r="F135" s="118">
        <v>0</v>
      </c>
      <c r="G135" s="118">
        <v>0</v>
      </c>
      <c r="H135" s="118">
        <v>0</v>
      </c>
    </row>
    <row r="136" spans="1:8" ht="12" customHeight="1" x14ac:dyDescent="0.2">
      <c r="A136" s="24">
        <v>121</v>
      </c>
      <c r="B136" s="125" t="s">
        <v>204</v>
      </c>
      <c r="C136" s="126" t="s">
        <v>50</v>
      </c>
      <c r="D136" s="75">
        <f t="shared" si="2"/>
        <v>0</v>
      </c>
      <c r="E136" s="118">
        <v>0</v>
      </c>
      <c r="F136" s="118">
        <v>0</v>
      </c>
      <c r="G136" s="118">
        <v>0</v>
      </c>
      <c r="H136" s="118">
        <v>0</v>
      </c>
    </row>
    <row r="137" spans="1:8" ht="12" customHeight="1" x14ac:dyDescent="0.2">
      <c r="A137" s="24">
        <v>122</v>
      </c>
      <c r="B137" s="123" t="s">
        <v>205</v>
      </c>
      <c r="C137" s="124" t="s">
        <v>49</v>
      </c>
      <c r="D137" s="75">
        <f t="shared" ref="D137:D149" si="3">SUM(E137:H137)</f>
        <v>0</v>
      </c>
      <c r="E137" s="118">
        <v>0</v>
      </c>
      <c r="F137" s="118">
        <v>0</v>
      </c>
      <c r="G137" s="118">
        <v>0</v>
      </c>
      <c r="H137" s="118">
        <v>0</v>
      </c>
    </row>
    <row r="138" spans="1:8" ht="12" customHeight="1" x14ac:dyDescent="0.2">
      <c r="A138" s="24">
        <v>123</v>
      </c>
      <c r="B138" s="123" t="s">
        <v>206</v>
      </c>
      <c r="C138" s="124" t="s">
        <v>207</v>
      </c>
      <c r="D138" s="75">
        <f t="shared" si="3"/>
        <v>0</v>
      </c>
      <c r="E138" s="118">
        <v>0</v>
      </c>
      <c r="F138" s="118">
        <v>0</v>
      </c>
      <c r="G138" s="118">
        <v>0</v>
      </c>
      <c r="H138" s="118">
        <v>0</v>
      </c>
    </row>
    <row r="139" spans="1:8" ht="12" customHeight="1" x14ac:dyDescent="0.2">
      <c r="A139" s="24">
        <v>124</v>
      </c>
      <c r="B139" s="123" t="s">
        <v>208</v>
      </c>
      <c r="C139" s="124" t="s">
        <v>43</v>
      </c>
      <c r="D139" s="75">
        <f t="shared" si="3"/>
        <v>0</v>
      </c>
      <c r="E139" s="118">
        <v>0</v>
      </c>
      <c r="F139" s="118">
        <v>0</v>
      </c>
      <c r="G139" s="118">
        <v>0</v>
      </c>
      <c r="H139" s="118">
        <v>0</v>
      </c>
    </row>
    <row r="140" spans="1:8" ht="12" customHeight="1" x14ac:dyDescent="0.2">
      <c r="A140" s="24">
        <v>125</v>
      </c>
      <c r="B140" s="125" t="s">
        <v>209</v>
      </c>
      <c r="C140" s="126" t="s">
        <v>236</v>
      </c>
      <c r="D140" s="75">
        <f t="shared" si="3"/>
        <v>51769234</v>
      </c>
      <c r="E140" s="118">
        <v>18767611</v>
      </c>
      <c r="F140" s="118">
        <v>4736115</v>
      </c>
      <c r="G140" s="118">
        <v>27255359</v>
      </c>
      <c r="H140" s="118">
        <v>1010149</v>
      </c>
    </row>
    <row r="141" spans="1:8" ht="12" customHeight="1" x14ac:dyDescent="0.2">
      <c r="A141" s="24">
        <v>126</v>
      </c>
      <c r="B141" s="122" t="s">
        <v>210</v>
      </c>
      <c r="C141" s="126" t="s">
        <v>211</v>
      </c>
      <c r="D141" s="75">
        <f t="shared" si="3"/>
        <v>56092220</v>
      </c>
      <c r="E141" s="118">
        <v>20206197</v>
      </c>
      <c r="F141" s="118">
        <v>10050323</v>
      </c>
      <c r="G141" s="118">
        <v>24877712</v>
      </c>
      <c r="H141" s="118">
        <v>957988</v>
      </c>
    </row>
    <row r="142" spans="1:8" ht="12" customHeight="1" x14ac:dyDescent="0.2">
      <c r="A142" s="24">
        <v>127</v>
      </c>
      <c r="B142" s="123" t="s">
        <v>212</v>
      </c>
      <c r="C142" s="124" t="s">
        <v>213</v>
      </c>
      <c r="D142" s="75">
        <f t="shared" si="3"/>
        <v>0</v>
      </c>
      <c r="E142" s="118">
        <v>0</v>
      </c>
      <c r="F142" s="118">
        <v>0</v>
      </c>
      <c r="G142" s="118">
        <v>0</v>
      </c>
      <c r="H142" s="118">
        <v>0</v>
      </c>
    </row>
    <row r="143" spans="1:8" ht="12" customHeight="1" x14ac:dyDescent="0.2">
      <c r="A143" s="24">
        <v>128</v>
      </c>
      <c r="B143" s="120" t="s">
        <v>214</v>
      </c>
      <c r="C143" s="121" t="s">
        <v>215</v>
      </c>
      <c r="D143" s="75">
        <f t="shared" si="3"/>
        <v>0</v>
      </c>
      <c r="E143" s="118">
        <v>0</v>
      </c>
      <c r="F143" s="118">
        <v>0</v>
      </c>
      <c r="G143" s="118">
        <v>0</v>
      </c>
      <c r="H143" s="118">
        <v>0</v>
      </c>
    </row>
    <row r="144" spans="1:8" ht="12" customHeight="1" x14ac:dyDescent="0.2">
      <c r="A144" s="24">
        <v>129</v>
      </c>
      <c r="B144" s="134" t="s">
        <v>216</v>
      </c>
      <c r="C144" s="135" t="s">
        <v>217</v>
      </c>
      <c r="D144" s="75">
        <f t="shared" si="3"/>
        <v>0</v>
      </c>
      <c r="E144" s="118">
        <v>0</v>
      </c>
      <c r="F144" s="118">
        <v>0</v>
      </c>
      <c r="G144" s="118">
        <v>0</v>
      </c>
      <c r="H144" s="118">
        <v>0</v>
      </c>
    </row>
    <row r="145" spans="1:8" ht="12" customHeight="1" x14ac:dyDescent="0.2">
      <c r="A145" s="24">
        <v>130</v>
      </c>
      <c r="B145" s="136" t="s">
        <v>261</v>
      </c>
      <c r="C145" s="137" t="s">
        <v>262</v>
      </c>
      <c r="D145" s="75">
        <f t="shared" si="3"/>
        <v>0</v>
      </c>
      <c r="E145" s="118">
        <v>0</v>
      </c>
      <c r="F145" s="118">
        <v>0</v>
      </c>
      <c r="G145" s="118">
        <v>0</v>
      </c>
      <c r="H145" s="118">
        <v>0</v>
      </c>
    </row>
    <row r="146" spans="1:8" ht="12" customHeight="1" x14ac:dyDescent="0.2">
      <c r="A146" s="24">
        <v>131</v>
      </c>
      <c r="B146" s="138" t="s">
        <v>263</v>
      </c>
      <c r="C146" s="139" t="s">
        <v>264</v>
      </c>
      <c r="D146" s="75">
        <f t="shared" si="3"/>
        <v>0</v>
      </c>
      <c r="E146" s="118">
        <v>0</v>
      </c>
      <c r="F146" s="118">
        <v>0</v>
      </c>
      <c r="G146" s="118">
        <v>0</v>
      </c>
      <c r="H146" s="118">
        <v>0</v>
      </c>
    </row>
    <row r="147" spans="1:8" ht="12" customHeight="1" x14ac:dyDescent="0.2">
      <c r="A147" s="24">
        <v>132</v>
      </c>
      <c r="B147" s="97" t="s">
        <v>265</v>
      </c>
      <c r="C147" s="98" t="s">
        <v>266</v>
      </c>
      <c r="D147" s="75">
        <f t="shared" si="3"/>
        <v>0</v>
      </c>
      <c r="E147" s="118">
        <v>0</v>
      </c>
      <c r="F147" s="118">
        <v>0</v>
      </c>
      <c r="G147" s="118">
        <v>0</v>
      </c>
      <c r="H147" s="118">
        <v>0</v>
      </c>
    </row>
    <row r="148" spans="1:8" x14ac:dyDescent="0.2">
      <c r="A148" s="24">
        <v>133</v>
      </c>
      <c r="B148" s="140" t="s">
        <v>271</v>
      </c>
      <c r="C148" s="141" t="s">
        <v>272</v>
      </c>
      <c r="D148" s="75">
        <f t="shared" si="3"/>
        <v>0</v>
      </c>
      <c r="E148" s="118">
        <v>0</v>
      </c>
      <c r="F148" s="118">
        <v>0</v>
      </c>
      <c r="G148" s="118">
        <v>0</v>
      </c>
      <c r="H148" s="118">
        <v>0</v>
      </c>
    </row>
    <row r="149" spans="1:8" x14ac:dyDescent="0.2">
      <c r="A149" s="24">
        <v>134</v>
      </c>
      <c r="B149" s="88" t="s">
        <v>362</v>
      </c>
      <c r="C149" s="41" t="s">
        <v>361</v>
      </c>
      <c r="D149" s="75">
        <f t="shared" si="3"/>
        <v>0</v>
      </c>
      <c r="E149" s="118">
        <v>0</v>
      </c>
      <c r="F149" s="118">
        <v>0</v>
      </c>
      <c r="G149" s="118">
        <v>0</v>
      </c>
      <c r="H149" s="118">
        <v>0</v>
      </c>
    </row>
    <row r="150" spans="1:8" x14ac:dyDescent="0.2">
      <c r="A150" s="24">
        <v>135</v>
      </c>
      <c r="B150" s="88" t="s">
        <v>389</v>
      </c>
      <c r="C150" s="41" t="s">
        <v>383</v>
      </c>
      <c r="D150" s="75">
        <f t="shared" ref="D150" si="4">SUM(E150:H150)</f>
        <v>0</v>
      </c>
      <c r="E150" s="157">
        <v>0</v>
      </c>
      <c r="F150" s="157">
        <v>0</v>
      </c>
      <c r="G150" s="157">
        <v>0</v>
      </c>
      <c r="H150" s="157">
        <v>0</v>
      </c>
    </row>
    <row r="151" spans="1:8" x14ac:dyDescent="0.2">
      <c r="A151" s="169">
        <v>136</v>
      </c>
      <c r="B151" s="88" t="s">
        <v>407</v>
      </c>
      <c r="C151" s="41" t="s">
        <v>406</v>
      </c>
      <c r="D151" s="75">
        <f t="shared" ref="D151" si="5">SUM(E151:H151)</f>
        <v>0</v>
      </c>
      <c r="E151" s="168">
        <v>0</v>
      </c>
      <c r="F151" s="168">
        <v>0</v>
      </c>
      <c r="G151" s="168">
        <v>0</v>
      </c>
      <c r="H151" s="168">
        <v>0</v>
      </c>
    </row>
  </sheetData>
  <mergeCells count="17">
    <mergeCell ref="A1:H1"/>
    <mergeCell ref="A9:C9"/>
    <mergeCell ref="A10:C10"/>
    <mergeCell ref="A11:C11"/>
    <mergeCell ref="D3:H4"/>
    <mergeCell ref="E5:H5"/>
    <mergeCell ref="D5:D8"/>
    <mergeCell ref="E6:E8"/>
    <mergeCell ref="F6:F8"/>
    <mergeCell ref="G6:G8"/>
    <mergeCell ref="H6:H8"/>
    <mergeCell ref="A91:A94"/>
    <mergeCell ref="B91:B94"/>
    <mergeCell ref="A3:A8"/>
    <mergeCell ref="B3:B8"/>
    <mergeCell ref="C3:C8"/>
    <mergeCell ref="A12:C12"/>
  </mergeCells>
  <pageMargins left="0.59055118110236227" right="0.39370078740157483" top="0.19685039370078741" bottom="0" header="0" footer="0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BM154"/>
  <sheetViews>
    <sheetView topLeftCell="A31" zoomScale="98" zoomScaleNormal="98" workbookViewId="0">
      <selection activeCell="C68" sqref="C68"/>
    </sheetView>
  </sheetViews>
  <sheetFormatPr defaultRowHeight="12" x14ac:dyDescent="0.2"/>
  <cols>
    <col min="1" max="1" width="4.7109375" style="6" customWidth="1"/>
    <col min="2" max="2" width="10.7109375" style="6" customWidth="1"/>
    <col min="3" max="3" width="47.7109375" style="7" customWidth="1"/>
    <col min="4" max="4" width="16.140625" style="8" customWidth="1"/>
    <col min="5" max="5" width="9.7109375" style="8" bestFit="1" customWidth="1"/>
    <col min="6" max="6" width="18.140625" style="8" customWidth="1"/>
    <col min="7" max="16384" width="9.140625" style="8"/>
  </cols>
  <sheetData>
    <row r="2" spans="1:6" ht="48" customHeight="1" x14ac:dyDescent="0.2">
      <c r="A2" s="211" t="s">
        <v>370</v>
      </c>
      <c r="B2" s="211"/>
      <c r="C2" s="211"/>
      <c r="D2" s="211"/>
    </row>
    <row r="3" spans="1:6" x14ac:dyDescent="0.2">
      <c r="C3" s="9"/>
      <c r="D3" s="8" t="s">
        <v>291</v>
      </c>
      <c r="F3" s="4"/>
    </row>
    <row r="4" spans="1:6" s="2" customFormat="1" x14ac:dyDescent="0.2">
      <c r="A4" s="201" t="s">
        <v>46</v>
      </c>
      <c r="B4" s="201" t="s">
        <v>58</v>
      </c>
      <c r="C4" s="202" t="s">
        <v>47</v>
      </c>
      <c r="D4" s="237" t="s">
        <v>324</v>
      </c>
    </row>
    <row r="5" spans="1:6" x14ac:dyDescent="0.2">
      <c r="A5" s="201"/>
      <c r="B5" s="201"/>
      <c r="C5" s="202"/>
      <c r="D5" s="238"/>
    </row>
    <row r="6" spans="1:6" x14ac:dyDescent="0.2">
      <c r="A6" s="201"/>
      <c r="B6" s="201"/>
      <c r="C6" s="202"/>
      <c r="D6" s="238"/>
    </row>
    <row r="7" spans="1:6" x14ac:dyDescent="0.2">
      <c r="A7" s="201"/>
      <c r="B7" s="201"/>
      <c r="C7" s="202"/>
      <c r="D7" s="239"/>
    </row>
    <row r="8" spans="1:6" s="2" customFormat="1" x14ac:dyDescent="0.2">
      <c r="A8" s="172" t="s">
        <v>234</v>
      </c>
      <c r="B8" s="172"/>
      <c r="C8" s="172"/>
      <c r="D8" s="44">
        <f>D11+D10+D9</f>
        <v>1711400814</v>
      </c>
    </row>
    <row r="9" spans="1:6" s="3" customFormat="1" x14ac:dyDescent="0.2">
      <c r="A9" s="5"/>
      <c r="B9" s="5"/>
      <c r="C9" s="260" t="s">
        <v>56</v>
      </c>
      <c r="D9" s="43">
        <v>32662638</v>
      </c>
      <c r="E9" s="48"/>
    </row>
    <row r="10" spans="1:6" s="3" customFormat="1" x14ac:dyDescent="0.2">
      <c r="A10" s="5"/>
      <c r="B10" s="5"/>
      <c r="C10" s="260" t="s">
        <v>299</v>
      </c>
      <c r="D10" s="45"/>
      <c r="F10" s="142"/>
    </row>
    <row r="11" spans="1:6" s="2" customFormat="1" x14ac:dyDescent="0.2">
      <c r="A11" s="172" t="s">
        <v>233</v>
      </c>
      <c r="B11" s="172"/>
      <c r="C11" s="172"/>
      <c r="D11" s="44">
        <f>SUM(D12:D148)-D90</f>
        <v>1678738176</v>
      </c>
      <c r="F11" s="73"/>
    </row>
    <row r="12" spans="1:6" s="1" customFormat="1" x14ac:dyDescent="0.2">
      <c r="A12" s="24">
        <v>1</v>
      </c>
      <c r="B12" s="11" t="s">
        <v>59</v>
      </c>
      <c r="C12" s="10" t="s">
        <v>44</v>
      </c>
      <c r="D12" s="43">
        <v>8106588</v>
      </c>
    </row>
    <row r="13" spans="1:6" s="1" customFormat="1" x14ac:dyDescent="0.2">
      <c r="A13" s="24">
        <v>2</v>
      </c>
      <c r="B13" s="13" t="s">
        <v>60</v>
      </c>
      <c r="C13" s="10" t="s">
        <v>218</v>
      </c>
      <c r="D13" s="43">
        <v>8120797</v>
      </c>
    </row>
    <row r="14" spans="1:6" s="21" customFormat="1" x14ac:dyDescent="0.2">
      <c r="A14" s="24">
        <v>3</v>
      </c>
      <c r="B14" s="26" t="s">
        <v>61</v>
      </c>
      <c r="C14" s="20" t="s">
        <v>5</v>
      </c>
      <c r="D14" s="43">
        <v>23327168</v>
      </c>
    </row>
    <row r="15" spans="1:6" s="1" customFormat="1" x14ac:dyDescent="0.2">
      <c r="A15" s="24">
        <v>4</v>
      </c>
      <c r="B15" s="11" t="s">
        <v>62</v>
      </c>
      <c r="C15" s="10" t="s">
        <v>219</v>
      </c>
      <c r="D15" s="43">
        <v>8640433</v>
      </c>
    </row>
    <row r="16" spans="1:6" s="1" customFormat="1" x14ac:dyDescent="0.2">
      <c r="A16" s="24">
        <v>5</v>
      </c>
      <c r="B16" s="11" t="s">
        <v>63</v>
      </c>
      <c r="C16" s="10" t="s">
        <v>8</v>
      </c>
      <c r="D16" s="43">
        <v>9746946</v>
      </c>
    </row>
    <row r="17" spans="1:4" s="21" customFormat="1" x14ac:dyDescent="0.2">
      <c r="A17" s="24">
        <v>6</v>
      </c>
      <c r="B17" s="26" t="s">
        <v>64</v>
      </c>
      <c r="C17" s="20" t="s">
        <v>65</v>
      </c>
      <c r="D17" s="43">
        <v>67496755</v>
      </c>
    </row>
    <row r="18" spans="1:4" s="1" customFormat="1" x14ac:dyDescent="0.2">
      <c r="A18" s="24">
        <v>7</v>
      </c>
      <c r="B18" s="11" t="s">
        <v>66</v>
      </c>
      <c r="C18" s="10" t="s">
        <v>220</v>
      </c>
      <c r="D18" s="43">
        <v>24313802</v>
      </c>
    </row>
    <row r="19" spans="1:4" s="1" customFormat="1" x14ac:dyDescent="0.2">
      <c r="A19" s="24">
        <v>8</v>
      </c>
      <c r="B19" s="25" t="s">
        <v>67</v>
      </c>
      <c r="C19" s="10" t="s">
        <v>17</v>
      </c>
      <c r="D19" s="43">
        <v>10107399</v>
      </c>
    </row>
    <row r="20" spans="1:4" s="1" customFormat="1" x14ac:dyDescent="0.2">
      <c r="A20" s="24">
        <v>9</v>
      </c>
      <c r="B20" s="25" t="s">
        <v>68</v>
      </c>
      <c r="C20" s="10" t="s">
        <v>6</v>
      </c>
      <c r="D20" s="43">
        <v>8740053</v>
      </c>
    </row>
    <row r="21" spans="1:4" s="1" customFormat="1" x14ac:dyDescent="0.2">
      <c r="A21" s="24">
        <v>10</v>
      </c>
      <c r="B21" s="25" t="s">
        <v>69</v>
      </c>
      <c r="C21" s="10" t="s">
        <v>18</v>
      </c>
      <c r="D21" s="43">
        <v>12149554</v>
      </c>
    </row>
    <row r="22" spans="1:4" s="1" customFormat="1" x14ac:dyDescent="0.2">
      <c r="A22" s="24">
        <v>11</v>
      </c>
      <c r="B22" s="25" t="s">
        <v>70</v>
      </c>
      <c r="C22" s="10" t="s">
        <v>7</v>
      </c>
      <c r="D22" s="43">
        <v>9374159</v>
      </c>
    </row>
    <row r="23" spans="1:4" s="1" customFormat="1" x14ac:dyDescent="0.2">
      <c r="A23" s="24">
        <v>12</v>
      </c>
      <c r="B23" s="25" t="s">
        <v>71</v>
      </c>
      <c r="C23" s="10" t="s">
        <v>19</v>
      </c>
      <c r="D23" s="43">
        <v>18574892</v>
      </c>
    </row>
    <row r="24" spans="1:4" s="1" customFormat="1" x14ac:dyDescent="0.2">
      <c r="A24" s="24">
        <v>13</v>
      </c>
      <c r="B24" s="25" t="s">
        <v>240</v>
      </c>
      <c r="C24" s="10" t="s">
        <v>241</v>
      </c>
      <c r="D24" s="43">
        <v>0</v>
      </c>
    </row>
    <row r="25" spans="1:4" s="1" customFormat="1" x14ac:dyDescent="0.2">
      <c r="A25" s="24">
        <v>14</v>
      </c>
      <c r="B25" s="25" t="s">
        <v>72</v>
      </c>
      <c r="C25" s="10" t="s">
        <v>22</v>
      </c>
      <c r="D25" s="43">
        <v>11073507</v>
      </c>
    </row>
    <row r="26" spans="1:4" s="1" customFormat="1" x14ac:dyDescent="0.2">
      <c r="A26" s="24">
        <v>15</v>
      </c>
      <c r="B26" s="25" t="s">
        <v>73</v>
      </c>
      <c r="C26" s="10" t="s">
        <v>10</v>
      </c>
      <c r="D26" s="43">
        <v>17809226</v>
      </c>
    </row>
    <row r="27" spans="1:4" s="1" customFormat="1" x14ac:dyDescent="0.2">
      <c r="A27" s="24">
        <v>16</v>
      </c>
      <c r="B27" s="25" t="s">
        <v>74</v>
      </c>
      <c r="C27" s="10" t="s">
        <v>221</v>
      </c>
      <c r="D27" s="43">
        <v>23393420</v>
      </c>
    </row>
    <row r="28" spans="1:4" s="21" customFormat="1" x14ac:dyDescent="0.2">
      <c r="A28" s="24">
        <v>17</v>
      </c>
      <c r="B28" s="26" t="s">
        <v>75</v>
      </c>
      <c r="C28" s="20" t="s">
        <v>9</v>
      </c>
      <c r="D28" s="43">
        <v>34815048</v>
      </c>
    </row>
    <row r="29" spans="1:4" s="1" customFormat="1" x14ac:dyDescent="0.2">
      <c r="A29" s="24">
        <v>18</v>
      </c>
      <c r="B29" s="11" t="s">
        <v>76</v>
      </c>
      <c r="C29" s="10" t="s">
        <v>11</v>
      </c>
      <c r="D29" s="43">
        <v>7469140</v>
      </c>
    </row>
    <row r="30" spans="1:4" s="1" customFormat="1" x14ac:dyDescent="0.2">
      <c r="A30" s="24">
        <v>19</v>
      </c>
      <c r="B30" s="11" t="s">
        <v>77</v>
      </c>
      <c r="C30" s="10" t="s">
        <v>222</v>
      </c>
      <c r="D30" s="43">
        <v>5342096</v>
      </c>
    </row>
    <row r="31" spans="1:4" x14ac:dyDescent="0.2">
      <c r="A31" s="24">
        <v>20</v>
      </c>
      <c r="B31" s="11" t="s">
        <v>78</v>
      </c>
      <c r="C31" s="10" t="s">
        <v>79</v>
      </c>
      <c r="D31" s="43">
        <v>25618100</v>
      </c>
    </row>
    <row r="32" spans="1:4" s="21" customFormat="1" x14ac:dyDescent="0.2">
      <c r="A32" s="24">
        <v>21</v>
      </c>
      <c r="B32" s="22" t="s">
        <v>80</v>
      </c>
      <c r="C32" s="20" t="s">
        <v>40</v>
      </c>
      <c r="D32" s="43">
        <v>26509529</v>
      </c>
    </row>
    <row r="33" spans="1:4" s="21" customFormat="1" x14ac:dyDescent="0.2">
      <c r="A33" s="24">
        <v>22</v>
      </c>
      <c r="B33" s="26" t="s">
        <v>81</v>
      </c>
      <c r="C33" s="20" t="s">
        <v>82</v>
      </c>
      <c r="D33" s="43">
        <v>10843036</v>
      </c>
    </row>
    <row r="34" spans="1:4" s="1" customFormat="1" x14ac:dyDescent="0.2">
      <c r="A34" s="24">
        <v>23</v>
      </c>
      <c r="B34" s="25" t="s">
        <v>83</v>
      </c>
      <c r="C34" s="10" t="s">
        <v>84</v>
      </c>
      <c r="D34" s="43">
        <v>0</v>
      </c>
    </row>
    <row r="35" spans="1:4" s="1" customFormat="1" x14ac:dyDescent="0.2">
      <c r="A35" s="24">
        <v>24</v>
      </c>
      <c r="B35" s="25" t="s">
        <v>85</v>
      </c>
      <c r="C35" s="10" t="s">
        <v>86</v>
      </c>
      <c r="D35" s="43">
        <v>0</v>
      </c>
    </row>
    <row r="36" spans="1:4" s="1" customFormat="1" x14ac:dyDescent="0.2">
      <c r="A36" s="24">
        <v>25</v>
      </c>
      <c r="B36" s="11" t="s">
        <v>87</v>
      </c>
      <c r="C36" s="10" t="s">
        <v>88</v>
      </c>
      <c r="D36" s="43">
        <v>87159589</v>
      </c>
    </row>
    <row r="37" spans="1:4" s="1" customFormat="1" x14ac:dyDescent="0.2">
      <c r="A37" s="24">
        <v>26</v>
      </c>
      <c r="B37" s="25" t="s">
        <v>89</v>
      </c>
      <c r="C37" s="10" t="s">
        <v>90</v>
      </c>
      <c r="D37" s="43">
        <v>20771948</v>
      </c>
    </row>
    <row r="38" spans="1:4" s="1" customFormat="1" x14ac:dyDescent="0.2">
      <c r="A38" s="24">
        <v>27</v>
      </c>
      <c r="B38" s="13" t="s">
        <v>91</v>
      </c>
      <c r="C38" s="10" t="s">
        <v>92</v>
      </c>
      <c r="D38" s="43">
        <v>8672950</v>
      </c>
    </row>
    <row r="39" spans="1:4" s="21" customFormat="1" x14ac:dyDescent="0.2">
      <c r="A39" s="24">
        <v>28</v>
      </c>
      <c r="B39" s="22" t="s">
        <v>93</v>
      </c>
      <c r="C39" s="42" t="s">
        <v>275</v>
      </c>
      <c r="D39" s="43">
        <v>0</v>
      </c>
    </row>
    <row r="40" spans="1:4" s="21" customFormat="1" x14ac:dyDescent="0.2">
      <c r="A40" s="24">
        <v>29</v>
      </c>
      <c r="B40" s="23" t="s">
        <v>94</v>
      </c>
      <c r="C40" s="20" t="s">
        <v>41</v>
      </c>
      <c r="D40" s="43">
        <v>33018232</v>
      </c>
    </row>
    <row r="41" spans="1:4" x14ac:dyDescent="0.2">
      <c r="A41" s="24">
        <v>30</v>
      </c>
      <c r="B41" s="11" t="s">
        <v>95</v>
      </c>
      <c r="C41" s="10" t="s">
        <v>39</v>
      </c>
      <c r="D41" s="43">
        <v>46912665</v>
      </c>
    </row>
    <row r="42" spans="1:4" s="1" customFormat="1" x14ac:dyDescent="0.2">
      <c r="A42" s="24">
        <v>31</v>
      </c>
      <c r="B42" s="13" t="s">
        <v>96</v>
      </c>
      <c r="C42" s="10" t="s">
        <v>16</v>
      </c>
      <c r="D42" s="43">
        <v>10542810</v>
      </c>
    </row>
    <row r="43" spans="1:4" s="1" customFormat="1" x14ac:dyDescent="0.2">
      <c r="A43" s="24">
        <v>32</v>
      </c>
      <c r="B43" s="25" t="s">
        <v>97</v>
      </c>
      <c r="C43" s="10" t="s">
        <v>21</v>
      </c>
      <c r="D43" s="43">
        <v>28393265</v>
      </c>
    </row>
    <row r="44" spans="1:4" s="1" customFormat="1" x14ac:dyDescent="0.2">
      <c r="A44" s="24">
        <v>33</v>
      </c>
      <c r="B44" s="13" t="s">
        <v>98</v>
      </c>
      <c r="C44" s="10" t="s">
        <v>25</v>
      </c>
      <c r="D44" s="43">
        <v>11056013</v>
      </c>
    </row>
    <row r="45" spans="1:4" x14ac:dyDescent="0.2">
      <c r="A45" s="24">
        <v>34</v>
      </c>
      <c r="B45" s="11" t="s">
        <v>99</v>
      </c>
      <c r="C45" s="10" t="s">
        <v>223</v>
      </c>
      <c r="D45" s="43">
        <v>35107194</v>
      </c>
    </row>
    <row r="46" spans="1:4" s="1" customFormat="1" x14ac:dyDescent="0.2">
      <c r="A46" s="24">
        <v>35</v>
      </c>
      <c r="B46" s="14" t="s">
        <v>100</v>
      </c>
      <c r="C46" s="15" t="s">
        <v>224</v>
      </c>
      <c r="D46" s="43">
        <v>11231805</v>
      </c>
    </row>
    <row r="47" spans="1:4" s="1" customFormat="1" x14ac:dyDescent="0.2">
      <c r="A47" s="24">
        <v>36</v>
      </c>
      <c r="B47" s="11" t="s">
        <v>101</v>
      </c>
      <c r="C47" s="10" t="s">
        <v>225</v>
      </c>
      <c r="D47" s="43">
        <v>7829769</v>
      </c>
    </row>
    <row r="48" spans="1:4" s="1" customFormat="1" x14ac:dyDescent="0.2">
      <c r="A48" s="24">
        <v>37</v>
      </c>
      <c r="B48" s="11" t="s">
        <v>102</v>
      </c>
      <c r="C48" s="10" t="s">
        <v>24</v>
      </c>
      <c r="D48" s="43">
        <v>13492939</v>
      </c>
    </row>
    <row r="49" spans="1:4" s="1" customFormat="1" x14ac:dyDescent="0.2">
      <c r="A49" s="24">
        <v>38</v>
      </c>
      <c r="B49" s="25" t="s">
        <v>103</v>
      </c>
      <c r="C49" s="10" t="s">
        <v>20</v>
      </c>
      <c r="D49" s="43">
        <v>5771647</v>
      </c>
    </row>
    <row r="50" spans="1:4" s="1" customFormat="1" x14ac:dyDescent="0.2">
      <c r="A50" s="24">
        <v>39</v>
      </c>
      <c r="B50" s="13" t="s">
        <v>104</v>
      </c>
      <c r="C50" s="10" t="s">
        <v>105</v>
      </c>
      <c r="D50" s="43">
        <v>5638530</v>
      </c>
    </row>
    <row r="51" spans="1:4" s="21" customFormat="1" x14ac:dyDescent="0.2">
      <c r="A51" s="24">
        <v>40</v>
      </c>
      <c r="B51" s="26" t="s">
        <v>106</v>
      </c>
      <c r="C51" s="20" t="s">
        <v>107</v>
      </c>
      <c r="D51" s="43">
        <v>46054788</v>
      </c>
    </row>
    <row r="52" spans="1:4" s="1" customFormat="1" x14ac:dyDescent="0.2">
      <c r="A52" s="24">
        <v>41</v>
      </c>
      <c r="B52" s="11" t="s">
        <v>108</v>
      </c>
      <c r="C52" s="10" t="s">
        <v>230</v>
      </c>
      <c r="D52" s="43">
        <v>10898299</v>
      </c>
    </row>
    <row r="53" spans="1:4" s="1" customFormat="1" x14ac:dyDescent="0.2">
      <c r="A53" s="24">
        <v>42</v>
      </c>
      <c r="B53" s="11" t="s">
        <v>109</v>
      </c>
      <c r="C53" s="10" t="s">
        <v>2</v>
      </c>
      <c r="D53" s="43">
        <v>29859827</v>
      </c>
    </row>
    <row r="54" spans="1:4" s="1" customFormat="1" x14ac:dyDescent="0.2">
      <c r="A54" s="24">
        <v>43</v>
      </c>
      <c r="B54" s="25" t="s">
        <v>110</v>
      </c>
      <c r="C54" s="10" t="s">
        <v>3</v>
      </c>
      <c r="D54" s="43">
        <v>8317857</v>
      </c>
    </row>
    <row r="55" spans="1:4" s="1" customFormat="1" x14ac:dyDescent="0.2">
      <c r="A55" s="24">
        <v>44</v>
      </c>
      <c r="B55" s="25" t="s">
        <v>111</v>
      </c>
      <c r="C55" s="10" t="s">
        <v>226</v>
      </c>
      <c r="D55" s="43">
        <v>12262206</v>
      </c>
    </row>
    <row r="56" spans="1:4" s="1" customFormat="1" x14ac:dyDescent="0.2">
      <c r="A56" s="24">
        <v>45</v>
      </c>
      <c r="B56" s="13" t="s">
        <v>112</v>
      </c>
      <c r="C56" s="10" t="s">
        <v>0</v>
      </c>
      <c r="D56" s="43">
        <v>15279078</v>
      </c>
    </row>
    <row r="57" spans="1:4" s="1" customFormat="1" x14ac:dyDescent="0.2">
      <c r="A57" s="24">
        <v>46</v>
      </c>
      <c r="B57" s="25" t="s">
        <v>113</v>
      </c>
      <c r="C57" s="10" t="s">
        <v>4</v>
      </c>
      <c r="D57" s="43">
        <v>5213752</v>
      </c>
    </row>
    <row r="58" spans="1:4" s="1" customFormat="1" x14ac:dyDescent="0.2">
      <c r="A58" s="24">
        <v>47</v>
      </c>
      <c r="B58" s="13" t="s">
        <v>114</v>
      </c>
      <c r="C58" s="10" t="s">
        <v>1</v>
      </c>
      <c r="D58" s="43">
        <v>10592028</v>
      </c>
    </row>
    <row r="59" spans="1:4" s="1" customFormat="1" x14ac:dyDescent="0.2">
      <c r="A59" s="24">
        <v>48</v>
      </c>
      <c r="B59" s="25" t="s">
        <v>115</v>
      </c>
      <c r="C59" s="10" t="s">
        <v>227</v>
      </c>
      <c r="D59" s="43">
        <v>16042196</v>
      </c>
    </row>
    <row r="60" spans="1:4" s="1" customFormat="1" x14ac:dyDescent="0.2">
      <c r="A60" s="24">
        <v>49</v>
      </c>
      <c r="B60" s="25" t="s">
        <v>116</v>
      </c>
      <c r="C60" s="10" t="s">
        <v>26</v>
      </c>
      <c r="D60" s="43">
        <v>54662228</v>
      </c>
    </row>
    <row r="61" spans="1:4" s="1" customFormat="1" x14ac:dyDescent="0.2">
      <c r="A61" s="24">
        <v>50</v>
      </c>
      <c r="B61" s="25" t="s">
        <v>117</v>
      </c>
      <c r="C61" s="10" t="s">
        <v>228</v>
      </c>
      <c r="D61" s="43">
        <v>8458034</v>
      </c>
    </row>
    <row r="62" spans="1:4" s="1" customFormat="1" x14ac:dyDescent="0.2">
      <c r="A62" s="24">
        <v>51</v>
      </c>
      <c r="B62" s="25" t="s">
        <v>232</v>
      </c>
      <c r="C62" s="10" t="s">
        <v>231</v>
      </c>
      <c r="D62" s="43">
        <v>0</v>
      </c>
    </row>
    <row r="63" spans="1:4" s="1" customFormat="1" x14ac:dyDescent="0.2">
      <c r="A63" s="24">
        <v>52</v>
      </c>
      <c r="B63" s="25" t="s">
        <v>242</v>
      </c>
      <c r="C63" s="10" t="s">
        <v>243</v>
      </c>
      <c r="D63" s="43">
        <v>0</v>
      </c>
    </row>
    <row r="64" spans="1:4" s="1" customFormat="1" x14ac:dyDescent="0.2">
      <c r="A64" s="24">
        <v>53</v>
      </c>
      <c r="B64" s="25" t="s">
        <v>118</v>
      </c>
      <c r="C64" s="10" t="s">
        <v>54</v>
      </c>
      <c r="D64" s="43">
        <v>8388488</v>
      </c>
    </row>
    <row r="65" spans="1:4" s="1" customFormat="1" x14ac:dyDescent="0.2">
      <c r="A65" s="24">
        <v>54</v>
      </c>
      <c r="B65" s="13" t="s">
        <v>119</v>
      </c>
      <c r="C65" s="10" t="s">
        <v>244</v>
      </c>
      <c r="D65" s="43">
        <v>6590649</v>
      </c>
    </row>
    <row r="66" spans="1:4" s="1" customFormat="1" x14ac:dyDescent="0.2">
      <c r="A66" s="24">
        <v>55</v>
      </c>
      <c r="B66" s="11" t="s">
        <v>120</v>
      </c>
      <c r="C66" s="10" t="s">
        <v>121</v>
      </c>
      <c r="D66" s="43">
        <v>22925448</v>
      </c>
    </row>
    <row r="67" spans="1:4" s="1" customFormat="1" x14ac:dyDescent="0.2">
      <c r="A67" s="24">
        <v>56</v>
      </c>
      <c r="B67" s="13" t="s">
        <v>122</v>
      </c>
      <c r="C67" s="10" t="s">
        <v>245</v>
      </c>
      <c r="D67" s="43">
        <v>25539085</v>
      </c>
    </row>
    <row r="68" spans="1:4" s="1" customFormat="1" x14ac:dyDescent="0.2">
      <c r="A68" s="24">
        <v>57</v>
      </c>
      <c r="B68" s="25" t="s">
        <v>123</v>
      </c>
      <c r="C68" s="10" t="s">
        <v>408</v>
      </c>
      <c r="D68" s="43">
        <v>7257594</v>
      </c>
    </row>
    <row r="69" spans="1:4" s="1" customFormat="1" x14ac:dyDescent="0.2">
      <c r="A69" s="24">
        <v>58</v>
      </c>
      <c r="B69" s="11" t="s">
        <v>124</v>
      </c>
      <c r="C69" s="10" t="s">
        <v>246</v>
      </c>
      <c r="D69" s="43">
        <v>0</v>
      </c>
    </row>
    <row r="70" spans="1:4" s="1" customFormat="1" x14ac:dyDescent="0.2">
      <c r="A70" s="24">
        <v>59</v>
      </c>
      <c r="B70" s="11" t="s">
        <v>125</v>
      </c>
      <c r="C70" s="10" t="s">
        <v>247</v>
      </c>
      <c r="D70" s="43">
        <v>7667676</v>
      </c>
    </row>
    <row r="71" spans="1:4" s="1" customFormat="1" x14ac:dyDescent="0.2">
      <c r="A71" s="24">
        <v>60</v>
      </c>
      <c r="B71" s="13" t="s">
        <v>126</v>
      </c>
      <c r="C71" s="10" t="s">
        <v>248</v>
      </c>
      <c r="D71" s="43">
        <v>20952762</v>
      </c>
    </row>
    <row r="72" spans="1:4" s="1" customFormat="1" x14ac:dyDescent="0.2">
      <c r="A72" s="24">
        <v>61</v>
      </c>
      <c r="B72" s="13" t="s">
        <v>127</v>
      </c>
      <c r="C72" s="10" t="s">
        <v>53</v>
      </c>
      <c r="D72" s="43">
        <v>14574665</v>
      </c>
    </row>
    <row r="73" spans="1:4" s="1" customFormat="1" x14ac:dyDescent="0.2">
      <c r="A73" s="24">
        <v>62</v>
      </c>
      <c r="B73" s="13" t="s">
        <v>128</v>
      </c>
      <c r="C73" s="10" t="s">
        <v>249</v>
      </c>
      <c r="D73" s="43">
        <v>32200859</v>
      </c>
    </row>
    <row r="74" spans="1:4" s="1" customFormat="1" x14ac:dyDescent="0.2">
      <c r="A74" s="24">
        <v>63</v>
      </c>
      <c r="B74" s="13" t="s">
        <v>129</v>
      </c>
      <c r="C74" s="10" t="s">
        <v>250</v>
      </c>
      <c r="D74" s="43">
        <v>0</v>
      </c>
    </row>
    <row r="75" spans="1:4" s="1" customFormat="1" x14ac:dyDescent="0.2">
      <c r="A75" s="24">
        <v>64</v>
      </c>
      <c r="B75" s="11" t="s">
        <v>130</v>
      </c>
      <c r="C75" s="10" t="s">
        <v>251</v>
      </c>
      <c r="D75" s="43">
        <v>18135138</v>
      </c>
    </row>
    <row r="76" spans="1:4" s="1" customFormat="1" x14ac:dyDescent="0.2">
      <c r="A76" s="24">
        <v>65</v>
      </c>
      <c r="B76" s="13" t="s">
        <v>131</v>
      </c>
      <c r="C76" s="10" t="s">
        <v>252</v>
      </c>
      <c r="D76" s="43">
        <v>0</v>
      </c>
    </row>
    <row r="77" spans="1:4" s="1" customFormat="1" x14ac:dyDescent="0.2">
      <c r="A77" s="24">
        <v>66</v>
      </c>
      <c r="B77" s="13" t="s">
        <v>132</v>
      </c>
      <c r="C77" s="10" t="s">
        <v>253</v>
      </c>
      <c r="D77" s="43">
        <v>0</v>
      </c>
    </row>
    <row r="78" spans="1:4" s="1" customFormat="1" x14ac:dyDescent="0.2">
      <c r="A78" s="24">
        <v>67</v>
      </c>
      <c r="B78" s="11" t="s">
        <v>133</v>
      </c>
      <c r="C78" s="10" t="s">
        <v>254</v>
      </c>
      <c r="D78" s="43">
        <v>0</v>
      </c>
    </row>
    <row r="79" spans="1:4" s="1" customFormat="1" x14ac:dyDescent="0.2">
      <c r="A79" s="24">
        <v>68</v>
      </c>
      <c r="B79" s="11" t="s">
        <v>134</v>
      </c>
      <c r="C79" s="10" t="s">
        <v>255</v>
      </c>
      <c r="D79" s="43">
        <v>0</v>
      </c>
    </row>
    <row r="80" spans="1:4" s="1" customFormat="1" x14ac:dyDescent="0.2">
      <c r="A80" s="24">
        <v>69</v>
      </c>
      <c r="B80" s="11" t="s">
        <v>135</v>
      </c>
      <c r="C80" s="10" t="s">
        <v>256</v>
      </c>
      <c r="D80" s="43">
        <v>0</v>
      </c>
    </row>
    <row r="81" spans="1:4" s="1" customFormat="1" x14ac:dyDescent="0.2">
      <c r="A81" s="24">
        <v>70</v>
      </c>
      <c r="B81" s="25" t="s">
        <v>136</v>
      </c>
      <c r="C81" s="10" t="s">
        <v>137</v>
      </c>
      <c r="D81" s="43">
        <v>35907609</v>
      </c>
    </row>
    <row r="82" spans="1:4" s="1" customFormat="1" x14ac:dyDescent="0.2">
      <c r="A82" s="24">
        <v>71</v>
      </c>
      <c r="B82" s="11" t="s">
        <v>138</v>
      </c>
      <c r="C82" s="10" t="s">
        <v>257</v>
      </c>
      <c r="D82" s="43">
        <v>61587128</v>
      </c>
    </row>
    <row r="83" spans="1:4" s="1" customFormat="1" x14ac:dyDescent="0.2">
      <c r="A83" s="24">
        <v>72</v>
      </c>
      <c r="B83" s="25" t="s">
        <v>139</v>
      </c>
      <c r="C83" s="10" t="s">
        <v>36</v>
      </c>
      <c r="D83" s="43">
        <v>55809359</v>
      </c>
    </row>
    <row r="84" spans="1:4" s="1" customFormat="1" x14ac:dyDescent="0.2">
      <c r="A84" s="24">
        <v>73</v>
      </c>
      <c r="B84" s="11" t="s">
        <v>140</v>
      </c>
      <c r="C84" s="10" t="s">
        <v>38</v>
      </c>
      <c r="D84" s="43">
        <v>14483816</v>
      </c>
    </row>
    <row r="85" spans="1:4" s="1" customFormat="1" x14ac:dyDescent="0.2">
      <c r="A85" s="24">
        <v>74</v>
      </c>
      <c r="B85" s="11" t="s">
        <v>141</v>
      </c>
      <c r="C85" s="10" t="s">
        <v>37</v>
      </c>
      <c r="D85" s="43">
        <v>37351384</v>
      </c>
    </row>
    <row r="86" spans="1:4" s="1" customFormat="1" x14ac:dyDescent="0.2">
      <c r="A86" s="24">
        <v>75</v>
      </c>
      <c r="B86" s="11" t="s">
        <v>142</v>
      </c>
      <c r="C86" s="10" t="s">
        <v>52</v>
      </c>
      <c r="D86" s="43">
        <v>24326529</v>
      </c>
    </row>
    <row r="87" spans="1:4" s="1" customFormat="1" x14ac:dyDescent="0.2">
      <c r="A87" s="24">
        <v>76</v>
      </c>
      <c r="B87" s="11" t="s">
        <v>143</v>
      </c>
      <c r="C87" s="10" t="s">
        <v>238</v>
      </c>
      <c r="D87" s="43">
        <v>33271179</v>
      </c>
    </row>
    <row r="88" spans="1:4" s="1" customFormat="1" x14ac:dyDescent="0.2">
      <c r="A88" s="24">
        <v>77</v>
      </c>
      <c r="B88" s="11" t="s">
        <v>144</v>
      </c>
      <c r="C88" s="10" t="s">
        <v>355</v>
      </c>
      <c r="D88" s="43">
        <v>0</v>
      </c>
    </row>
    <row r="89" spans="1:4" s="1" customFormat="1" x14ac:dyDescent="0.2">
      <c r="A89" s="24">
        <v>78</v>
      </c>
      <c r="B89" s="13" t="s">
        <v>145</v>
      </c>
      <c r="C89" s="10" t="s">
        <v>270</v>
      </c>
      <c r="D89" s="43">
        <v>0</v>
      </c>
    </row>
    <row r="90" spans="1:4" s="1" customFormat="1" x14ac:dyDescent="0.2">
      <c r="A90" s="176">
        <v>79</v>
      </c>
      <c r="B90" s="179" t="s">
        <v>146</v>
      </c>
      <c r="C90" s="16" t="s">
        <v>258</v>
      </c>
      <c r="D90" s="43">
        <v>14352720</v>
      </c>
    </row>
    <row r="91" spans="1:4" s="1" customFormat="1" ht="24" x14ac:dyDescent="0.2">
      <c r="A91" s="177"/>
      <c r="B91" s="180"/>
      <c r="C91" s="10" t="s">
        <v>353</v>
      </c>
      <c r="D91" s="43">
        <v>2904992.1300000008</v>
      </c>
    </row>
    <row r="92" spans="1:4" s="1" customFormat="1" x14ac:dyDescent="0.2">
      <c r="A92" s="177"/>
      <c r="B92" s="180"/>
      <c r="C92" s="10" t="s">
        <v>259</v>
      </c>
      <c r="D92" s="43">
        <v>0</v>
      </c>
    </row>
    <row r="93" spans="1:4" s="1" customFormat="1" ht="24" x14ac:dyDescent="0.2">
      <c r="A93" s="178"/>
      <c r="B93" s="181"/>
      <c r="C93" s="27" t="s">
        <v>354</v>
      </c>
      <c r="D93" s="43">
        <v>11447727.869999999</v>
      </c>
    </row>
    <row r="94" spans="1:4" s="1" customFormat="1" x14ac:dyDescent="0.2">
      <c r="A94" s="24">
        <v>80</v>
      </c>
      <c r="B94" s="13" t="s">
        <v>147</v>
      </c>
      <c r="C94" s="10" t="s">
        <v>51</v>
      </c>
      <c r="D94" s="43">
        <v>0</v>
      </c>
    </row>
    <row r="95" spans="1:4" s="1" customFormat="1" x14ac:dyDescent="0.2">
      <c r="A95" s="24">
        <v>81</v>
      </c>
      <c r="B95" s="13" t="s">
        <v>148</v>
      </c>
      <c r="C95" s="10" t="s">
        <v>149</v>
      </c>
      <c r="D95" s="43">
        <v>2327459</v>
      </c>
    </row>
    <row r="96" spans="1:4" s="1" customFormat="1" x14ac:dyDescent="0.2">
      <c r="A96" s="24">
        <v>82</v>
      </c>
      <c r="B96" s="25" t="s">
        <v>150</v>
      </c>
      <c r="C96" s="10" t="s">
        <v>151</v>
      </c>
      <c r="D96" s="43">
        <v>9119727</v>
      </c>
    </row>
    <row r="97" spans="1:4" s="1" customFormat="1" x14ac:dyDescent="0.2">
      <c r="A97" s="24">
        <v>83</v>
      </c>
      <c r="B97" s="13" t="s">
        <v>152</v>
      </c>
      <c r="C97" s="10" t="s">
        <v>28</v>
      </c>
      <c r="D97" s="43">
        <v>7264927</v>
      </c>
    </row>
    <row r="98" spans="1:4" s="1" customFormat="1" x14ac:dyDescent="0.2">
      <c r="A98" s="24">
        <v>84</v>
      </c>
      <c r="B98" s="25" t="s">
        <v>153</v>
      </c>
      <c r="C98" s="10" t="s">
        <v>12</v>
      </c>
      <c r="D98" s="43">
        <v>5807912</v>
      </c>
    </row>
    <row r="99" spans="1:4" s="1" customFormat="1" x14ac:dyDescent="0.2">
      <c r="A99" s="24">
        <v>85</v>
      </c>
      <c r="B99" s="25" t="s">
        <v>154</v>
      </c>
      <c r="C99" s="10" t="s">
        <v>27</v>
      </c>
      <c r="D99" s="43">
        <v>20540109</v>
      </c>
    </row>
    <row r="100" spans="1:4" s="1" customFormat="1" x14ac:dyDescent="0.2">
      <c r="A100" s="24">
        <v>86</v>
      </c>
      <c r="B100" s="13" t="s">
        <v>155</v>
      </c>
      <c r="C100" s="10" t="s">
        <v>45</v>
      </c>
      <c r="D100" s="43">
        <v>8686310</v>
      </c>
    </row>
    <row r="101" spans="1:4" s="1" customFormat="1" x14ac:dyDescent="0.2">
      <c r="A101" s="24">
        <v>87</v>
      </c>
      <c r="B101" s="13" t="s">
        <v>156</v>
      </c>
      <c r="C101" s="10" t="s">
        <v>33</v>
      </c>
      <c r="D101" s="43">
        <v>10258579</v>
      </c>
    </row>
    <row r="102" spans="1:4" s="1" customFormat="1" x14ac:dyDescent="0.2">
      <c r="A102" s="24">
        <v>88</v>
      </c>
      <c r="B102" s="11" t="s">
        <v>157</v>
      </c>
      <c r="C102" s="10" t="s">
        <v>29</v>
      </c>
      <c r="D102" s="43">
        <v>25103835</v>
      </c>
    </row>
    <row r="103" spans="1:4" s="1" customFormat="1" x14ac:dyDescent="0.2">
      <c r="A103" s="24">
        <v>89</v>
      </c>
      <c r="B103" s="11" t="s">
        <v>158</v>
      </c>
      <c r="C103" s="10" t="s">
        <v>30</v>
      </c>
      <c r="D103" s="43">
        <v>19822682</v>
      </c>
    </row>
    <row r="104" spans="1:4" s="1" customFormat="1" x14ac:dyDescent="0.2">
      <c r="A104" s="24">
        <v>90</v>
      </c>
      <c r="B104" s="25" t="s">
        <v>159</v>
      </c>
      <c r="C104" s="10" t="s">
        <v>14</v>
      </c>
      <c r="D104" s="43">
        <v>6884255</v>
      </c>
    </row>
    <row r="105" spans="1:4" s="1" customFormat="1" x14ac:dyDescent="0.2">
      <c r="A105" s="24">
        <v>91</v>
      </c>
      <c r="B105" s="11" t="s">
        <v>160</v>
      </c>
      <c r="C105" s="10" t="s">
        <v>31</v>
      </c>
      <c r="D105" s="43">
        <v>10359277</v>
      </c>
    </row>
    <row r="106" spans="1:4" s="1" customFormat="1" x14ac:dyDescent="0.2">
      <c r="A106" s="24">
        <v>92</v>
      </c>
      <c r="B106" s="11" t="s">
        <v>161</v>
      </c>
      <c r="C106" s="10" t="s">
        <v>15</v>
      </c>
      <c r="D106" s="43">
        <v>10254232</v>
      </c>
    </row>
    <row r="107" spans="1:4" s="21" customFormat="1" x14ac:dyDescent="0.2">
      <c r="A107" s="24">
        <v>93</v>
      </c>
      <c r="B107" s="23" t="s">
        <v>162</v>
      </c>
      <c r="C107" s="20" t="s">
        <v>13</v>
      </c>
      <c r="D107" s="43">
        <v>10471825</v>
      </c>
    </row>
    <row r="108" spans="1:4" s="1" customFormat="1" x14ac:dyDescent="0.2">
      <c r="A108" s="24">
        <v>94</v>
      </c>
      <c r="B108" s="25" t="s">
        <v>163</v>
      </c>
      <c r="C108" s="10" t="s">
        <v>32</v>
      </c>
      <c r="D108" s="43">
        <v>7865339</v>
      </c>
    </row>
    <row r="109" spans="1:4" s="1" customFormat="1" x14ac:dyDescent="0.2">
      <c r="A109" s="24">
        <v>95</v>
      </c>
      <c r="B109" s="25" t="s">
        <v>164</v>
      </c>
      <c r="C109" s="10" t="s">
        <v>55</v>
      </c>
      <c r="D109" s="43">
        <v>11395032</v>
      </c>
    </row>
    <row r="110" spans="1:4" s="1" customFormat="1" x14ac:dyDescent="0.2">
      <c r="A110" s="24">
        <v>96</v>
      </c>
      <c r="B110" s="11" t="s">
        <v>165</v>
      </c>
      <c r="C110" s="10" t="s">
        <v>34</v>
      </c>
      <c r="D110" s="43">
        <v>18938870</v>
      </c>
    </row>
    <row r="111" spans="1:4" s="1" customFormat="1" x14ac:dyDescent="0.2">
      <c r="A111" s="24">
        <v>97</v>
      </c>
      <c r="B111" s="13" t="s">
        <v>166</v>
      </c>
      <c r="C111" s="10" t="s">
        <v>229</v>
      </c>
      <c r="D111" s="43">
        <v>9317965</v>
      </c>
    </row>
    <row r="112" spans="1:4" s="1" customFormat="1" x14ac:dyDescent="0.2">
      <c r="A112" s="24">
        <v>98</v>
      </c>
      <c r="B112" s="11" t="s">
        <v>167</v>
      </c>
      <c r="C112" s="10" t="s">
        <v>168</v>
      </c>
      <c r="D112" s="43">
        <v>0</v>
      </c>
    </row>
    <row r="113" spans="1:4" s="1" customFormat="1" x14ac:dyDescent="0.2">
      <c r="A113" s="24">
        <v>99</v>
      </c>
      <c r="B113" s="11" t="s">
        <v>169</v>
      </c>
      <c r="C113" s="10" t="s">
        <v>170</v>
      </c>
      <c r="D113" s="43">
        <v>0</v>
      </c>
    </row>
    <row r="114" spans="1:4" s="1" customFormat="1" x14ac:dyDescent="0.2">
      <c r="A114" s="24">
        <v>100</v>
      </c>
      <c r="B114" s="25" t="s">
        <v>171</v>
      </c>
      <c r="C114" s="10" t="s">
        <v>172</v>
      </c>
      <c r="D114" s="43">
        <v>0</v>
      </c>
    </row>
    <row r="115" spans="1:4" s="1" customFormat="1" x14ac:dyDescent="0.2">
      <c r="A115" s="24">
        <v>101</v>
      </c>
      <c r="B115" s="25" t="s">
        <v>173</v>
      </c>
      <c r="C115" s="10" t="s">
        <v>174</v>
      </c>
      <c r="D115" s="43">
        <v>0</v>
      </c>
    </row>
    <row r="116" spans="1:4" s="1" customFormat="1" x14ac:dyDescent="0.2">
      <c r="A116" s="24">
        <v>102</v>
      </c>
      <c r="B116" s="25" t="s">
        <v>175</v>
      </c>
      <c r="C116" s="10" t="s">
        <v>176</v>
      </c>
      <c r="D116" s="43">
        <v>0</v>
      </c>
    </row>
    <row r="117" spans="1:4" s="1" customFormat="1" x14ac:dyDescent="0.2">
      <c r="A117" s="24">
        <v>103</v>
      </c>
      <c r="B117" s="25" t="s">
        <v>177</v>
      </c>
      <c r="C117" s="10" t="s">
        <v>178</v>
      </c>
      <c r="D117" s="43">
        <v>0</v>
      </c>
    </row>
    <row r="118" spans="1:4" s="1" customFormat="1" x14ac:dyDescent="0.2">
      <c r="A118" s="24">
        <v>104</v>
      </c>
      <c r="B118" s="25" t="s">
        <v>179</v>
      </c>
      <c r="C118" s="10" t="s">
        <v>180</v>
      </c>
      <c r="D118" s="43">
        <v>0</v>
      </c>
    </row>
    <row r="119" spans="1:4" s="1" customFormat="1" x14ac:dyDescent="0.2">
      <c r="A119" s="24">
        <v>105</v>
      </c>
      <c r="B119" s="17" t="s">
        <v>181</v>
      </c>
      <c r="C119" s="15" t="s">
        <v>182</v>
      </c>
      <c r="D119" s="43">
        <v>0</v>
      </c>
    </row>
    <row r="120" spans="1:4" s="1" customFormat="1" x14ac:dyDescent="0.2">
      <c r="A120" s="24">
        <v>106</v>
      </c>
      <c r="B120" s="13" t="s">
        <v>183</v>
      </c>
      <c r="C120" s="10" t="s">
        <v>184</v>
      </c>
      <c r="D120" s="43">
        <v>0</v>
      </c>
    </row>
    <row r="121" spans="1:4" s="1" customFormat="1" x14ac:dyDescent="0.2">
      <c r="A121" s="24">
        <v>107</v>
      </c>
      <c r="B121" s="25" t="s">
        <v>185</v>
      </c>
      <c r="C121" s="10" t="s">
        <v>186</v>
      </c>
      <c r="D121" s="43">
        <v>0</v>
      </c>
    </row>
    <row r="122" spans="1:4" s="1" customFormat="1" x14ac:dyDescent="0.2">
      <c r="A122" s="24">
        <v>108</v>
      </c>
      <c r="B122" s="11" t="s">
        <v>187</v>
      </c>
      <c r="C122" s="18" t="s">
        <v>188</v>
      </c>
      <c r="D122" s="43">
        <v>0</v>
      </c>
    </row>
    <row r="123" spans="1:4" s="1" customFormat="1" x14ac:dyDescent="0.2">
      <c r="A123" s="24">
        <v>109</v>
      </c>
      <c r="B123" s="25" t="s">
        <v>189</v>
      </c>
      <c r="C123" s="10" t="s">
        <v>273</v>
      </c>
      <c r="D123" s="43">
        <v>0</v>
      </c>
    </row>
    <row r="124" spans="1:4" s="1" customFormat="1" x14ac:dyDescent="0.2">
      <c r="A124" s="24">
        <v>110</v>
      </c>
      <c r="B124" s="13" t="s">
        <v>190</v>
      </c>
      <c r="C124" s="10" t="s">
        <v>260</v>
      </c>
      <c r="D124" s="43">
        <v>0</v>
      </c>
    </row>
    <row r="125" spans="1:4" s="1" customFormat="1" x14ac:dyDescent="0.2">
      <c r="A125" s="24">
        <v>111</v>
      </c>
      <c r="B125" s="13" t="s">
        <v>191</v>
      </c>
      <c r="C125" s="10" t="s">
        <v>385</v>
      </c>
      <c r="D125" s="43">
        <v>0</v>
      </c>
    </row>
    <row r="126" spans="1:4" s="1" customFormat="1" x14ac:dyDescent="0.2">
      <c r="A126" s="24">
        <v>112</v>
      </c>
      <c r="B126" s="13" t="s">
        <v>192</v>
      </c>
      <c r="C126" s="10" t="s">
        <v>193</v>
      </c>
      <c r="D126" s="43">
        <v>0</v>
      </c>
    </row>
    <row r="127" spans="1:4" s="1" customFormat="1" x14ac:dyDescent="0.2">
      <c r="A127" s="24">
        <v>113</v>
      </c>
      <c r="B127" s="13" t="s">
        <v>194</v>
      </c>
      <c r="C127" s="10" t="s">
        <v>394</v>
      </c>
      <c r="D127" s="43">
        <v>0</v>
      </c>
    </row>
    <row r="128" spans="1:4" s="1" customFormat="1" x14ac:dyDescent="0.2">
      <c r="A128" s="24">
        <v>114</v>
      </c>
      <c r="B128" s="25" t="s">
        <v>195</v>
      </c>
      <c r="C128" s="10" t="s">
        <v>196</v>
      </c>
      <c r="D128" s="43">
        <v>0</v>
      </c>
    </row>
    <row r="129" spans="1:4" s="1" customFormat="1" x14ac:dyDescent="0.2">
      <c r="A129" s="24">
        <v>115</v>
      </c>
      <c r="B129" s="25" t="s">
        <v>197</v>
      </c>
      <c r="C129" s="53" t="s">
        <v>352</v>
      </c>
      <c r="D129" s="43">
        <v>0</v>
      </c>
    </row>
    <row r="130" spans="1:4" s="1" customFormat="1" x14ac:dyDescent="0.2">
      <c r="A130" s="24">
        <v>116</v>
      </c>
      <c r="B130" s="25" t="s">
        <v>198</v>
      </c>
      <c r="C130" s="10" t="s">
        <v>235</v>
      </c>
      <c r="D130" s="43">
        <v>0</v>
      </c>
    </row>
    <row r="131" spans="1:4" x14ac:dyDescent="0.2">
      <c r="A131" s="24">
        <v>117</v>
      </c>
      <c r="B131" s="25" t="s">
        <v>199</v>
      </c>
      <c r="C131" s="10" t="s">
        <v>200</v>
      </c>
      <c r="D131" s="43">
        <v>0</v>
      </c>
    </row>
    <row r="132" spans="1:4" s="1" customFormat="1" x14ac:dyDescent="0.2">
      <c r="A132" s="24">
        <v>118</v>
      </c>
      <c r="B132" s="25" t="s">
        <v>201</v>
      </c>
      <c r="C132" s="10" t="s">
        <v>42</v>
      </c>
      <c r="D132" s="43">
        <v>428465</v>
      </c>
    </row>
    <row r="133" spans="1:4" s="1" customFormat="1" x14ac:dyDescent="0.2">
      <c r="A133" s="24">
        <v>119</v>
      </c>
      <c r="B133" s="11" t="s">
        <v>202</v>
      </c>
      <c r="C133" s="10" t="s">
        <v>48</v>
      </c>
      <c r="D133" s="43">
        <v>25244301</v>
      </c>
    </row>
    <row r="134" spans="1:4" s="1" customFormat="1" x14ac:dyDescent="0.2">
      <c r="A134" s="24">
        <v>120</v>
      </c>
      <c r="B134" s="11" t="s">
        <v>203</v>
      </c>
      <c r="C134" s="10" t="s">
        <v>237</v>
      </c>
      <c r="D134" s="43">
        <v>0</v>
      </c>
    </row>
    <row r="135" spans="1:4" s="1" customFormat="1" x14ac:dyDescent="0.2">
      <c r="A135" s="24">
        <v>121</v>
      </c>
      <c r="B135" s="11" t="s">
        <v>204</v>
      </c>
      <c r="C135" s="10" t="s">
        <v>50</v>
      </c>
      <c r="D135" s="43">
        <v>0</v>
      </c>
    </row>
    <row r="136" spans="1:4" s="1" customFormat="1" x14ac:dyDescent="0.2">
      <c r="A136" s="24">
        <v>122</v>
      </c>
      <c r="B136" s="25" t="s">
        <v>205</v>
      </c>
      <c r="C136" s="10" t="s">
        <v>49</v>
      </c>
      <c r="D136" s="43">
        <v>0</v>
      </c>
    </row>
    <row r="137" spans="1:4" s="1" customFormat="1" x14ac:dyDescent="0.2">
      <c r="A137" s="24">
        <v>123</v>
      </c>
      <c r="B137" s="25" t="s">
        <v>206</v>
      </c>
      <c r="C137" s="10" t="s">
        <v>207</v>
      </c>
      <c r="D137" s="43">
        <v>0</v>
      </c>
    </row>
    <row r="138" spans="1:4" s="1" customFormat="1" x14ac:dyDescent="0.2">
      <c r="A138" s="24">
        <v>124</v>
      </c>
      <c r="B138" s="25" t="s">
        <v>208</v>
      </c>
      <c r="C138" s="10" t="s">
        <v>43</v>
      </c>
      <c r="D138" s="43">
        <v>0</v>
      </c>
    </row>
    <row r="139" spans="1:4" s="1" customFormat="1" x14ac:dyDescent="0.2">
      <c r="A139" s="24">
        <v>125</v>
      </c>
      <c r="B139" s="11" t="s">
        <v>209</v>
      </c>
      <c r="C139" s="10" t="s">
        <v>236</v>
      </c>
      <c r="D139" s="43">
        <v>43908236</v>
      </c>
    </row>
    <row r="140" spans="1:4" s="1" customFormat="1" x14ac:dyDescent="0.2">
      <c r="A140" s="24">
        <v>126</v>
      </c>
      <c r="B140" s="13" t="s">
        <v>210</v>
      </c>
      <c r="C140" s="10" t="s">
        <v>211</v>
      </c>
      <c r="D140" s="43">
        <v>55177734</v>
      </c>
    </row>
    <row r="141" spans="1:4" x14ac:dyDescent="0.2">
      <c r="A141" s="24">
        <v>127</v>
      </c>
      <c r="B141" s="25" t="s">
        <v>212</v>
      </c>
      <c r="C141" s="10" t="s">
        <v>213</v>
      </c>
      <c r="D141" s="43">
        <v>3427720</v>
      </c>
    </row>
    <row r="142" spans="1:4" x14ac:dyDescent="0.2">
      <c r="A142" s="24">
        <v>128</v>
      </c>
      <c r="B142" s="11" t="s">
        <v>214</v>
      </c>
      <c r="C142" s="10" t="s">
        <v>215</v>
      </c>
      <c r="D142" s="43">
        <v>0</v>
      </c>
    </row>
    <row r="143" spans="1:4" ht="12.75" x14ac:dyDescent="0.2">
      <c r="A143" s="24">
        <v>129</v>
      </c>
      <c r="B143" s="19" t="s">
        <v>216</v>
      </c>
      <c r="C143" s="12" t="s">
        <v>217</v>
      </c>
      <c r="D143" s="43">
        <v>0</v>
      </c>
    </row>
    <row r="144" spans="1:4" ht="12.75" x14ac:dyDescent="0.2">
      <c r="A144" s="24">
        <v>130</v>
      </c>
      <c r="B144" s="35" t="s">
        <v>261</v>
      </c>
      <c r="C144" s="36" t="s">
        <v>262</v>
      </c>
      <c r="D144" s="43">
        <v>0</v>
      </c>
    </row>
    <row r="145" spans="1:65" ht="12.75" x14ac:dyDescent="0.2">
      <c r="A145" s="24">
        <v>131</v>
      </c>
      <c r="B145" s="37" t="s">
        <v>263</v>
      </c>
      <c r="C145" s="38" t="s">
        <v>264</v>
      </c>
      <c r="D145" s="43">
        <v>0</v>
      </c>
    </row>
    <row r="146" spans="1:65" ht="12.75" x14ac:dyDescent="0.2">
      <c r="A146" s="24">
        <v>132</v>
      </c>
      <c r="B146" s="39" t="s">
        <v>265</v>
      </c>
      <c r="C146" s="40" t="s">
        <v>266</v>
      </c>
      <c r="D146" s="43">
        <v>0</v>
      </c>
    </row>
    <row r="147" spans="1:65" x14ac:dyDescent="0.2">
      <c r="A147" s="24">
        <v>133</v>
      </c>
      <c r="B147" s="24" t="s">
        <v>271</v>
      </c>
      <c r="C147" s="41" t="s">
        <v>272</v>
      </c>
      <c r="D147" s="43">
        <v>0</v>
      </c>
    </row>
    <row r="148" spans="1:65" x14ac:dyDescent="0.2">
      <c r="A148" s="24">
        <v>134</v>
      </c>
      <c r="B148" s="91" t="s">
        <v>362</v>
      </c>
      <c r="C148" s="41" t="s">
        <v>361</v>
      </c>
      <c r="D148" s="43">
        <v>0</v>
      </c>
    </row>
    <row r="149" spans="1:65" s="4" customFormat="1" x14ac:dyDescent="0.2">
      <c r="A149" s="24">
        <v>135</v>
      </c>
      <c r="B149" s="88" t="s">
        <v>389</v>
      </c>
      <c r="C149" s="41" t="s">
        <v>383</v>
      </c>
      <c r="D149" s="43">
        <v>0</v>
      </c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</row>
    <row r="150" spans="1:65" s="4" customFormat="1" x14ac:dyDescent="0.2">
      <c r="A150" s="169">
        <v>136</v>
      </c>
      <c r="B150" s="88" t="s">
        <v>407</v>
      </c>
      <c r="C150" s="41" t="s">
        <v>406</v>
      </c>
      <c r="D150" s="43">
        <v>0</v>
      </c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</row>
    <row r="151" spans="1:65" s="4" customFormat="1" x14ac:dyDescent="0.2">
      <c r="A151" s="6"/>
      <c r="B151" s="6"/>
      <c r="C151" s="7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</row>
    <row r="152" spans="1:65" x14ac:dyDescent="0.2">
      <c r="D152" s="4"/>
    </row>
    <row r="153" spans="1:65" s="4" customFormat="1" x14ac:dyDescent="0.2">
      <c r="A153" s="6"/>
      <c r="B153" s="6"/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</row>
    <row r="154" spans="1:65" s="4" customFormat="1" x14ac:dyDescent="0.2">
      <c r="A154" s="6"/>
      <c r="B154" s="6"/>
      <c r="C154" s="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</row>
  </sheetData>
  <mergeCells count="9">
    <mergeCell ref="A2:D2"/>
    <mergeCell ref="A8:C8"/>
    <mergeCell ref="A11:C11"/>
    <mergeCell ref="A90:A93"/>
    <mergeCell ref="B90:B93"/>
    <mergeCell ref="D4:D7"/>
    <mergeCell ref="A4:A7"/>
    <mergeCell ref="B4:B7"/>
    <mergeCell ref="C4:C7"/>
  </mergeCells>
  <pageMargins left="0" right="0" top="0" bottom="0" header="0" footer="0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55"/>
  <sheetViews>
    <sheetView zoomScale="98" zoomScaleNormal="98" workbookViewId="0">
      <pane xSplit="3" ySplit="7" topLeftCell="D50" activePane="bottomRight" state="frozen"/>
      <selection pane="topRight" activeCell="D1" sqref="D1"/>
      <selection pane="bottomLeft" activeCell="A8" sqref="A8"/>
      <selection pane="bottomRight" activeCell="C68" sqref="C6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6.140625" style="8" customWidth="1"/>
    <col min="5" max="8" width="14" style="8" customWidth="1"/>
    <col min="9" max="9" width="19.28515625" style="8" customWidth="1"/>
    <col min="10" max="12" width="16.140625" style="8" customWidth="1"/>
    <col min="13" max="16384" width="9.140625" style="8"/>
  </cols>
  <sheetData>
    <row r="1" spans="1:12" x14ac:dyDescent="0.2">
      <c r="D1" s="4"/>
      <c r="E1" s="4"/>
      <c r="F1" s="4"/>
      <c r="G1" s="4"/>
      <c r="H1" s="4"/>
      <c r="L1" s="4"/>
    </row>
    <row r="2" spans="1:12" ht="39.75" customHeight="1" x14ac:dyDescent="0.2">
      <c r="A2" s="211" t="s">
        <v>371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x14ac:dyDescent="0.2">
      <c r="C3" s="9"/>
      <c r="D3" s="4"/>
      <c r="E3" s="4"/>
      <c r="F3" s="4"/>
      <c r="G3" s="4"/>
      <c r="H3" s="4"/>
      <c r="L3" s="8" t="s">
        <v>291</v>
      </c>
    </row>
    <row r="4" spans="1:12" s="2" customFormat="1" ht="15.75" customHeight="1" x14ac:dyDescent="0.2">
      <c r="A4" s="201" t="s">
        <v>46</v>
      </c>
      <c r="B4" s="201" t="s">
        <v>58</v>
      </c>
      <c r="C4" s="202" t="s">
        <v>47</v>
      </c>
      <c r="D4" s="240" t="s">
        <v>327</v>
      </c>
      <c r="E4" s="241"/>
      <c r="F4" s="241"/>
      <c r="G4" s="241"/>
      <c r="H4" s="241"/>
      <c r="I4" s="240"/>
      <c r="J4" s="240"/>
      <c r="K4" s="241"/>
      <c r="L4" s="240"/>
    </row>
    <row r="5" spans="1:12" ht="25.5" customHeight="1" x14ac:dyDescent="0.2">
      <c r="A5" s="201"/>
      <c r="B5" s="201"/>
      <c r="C5" s="202"/>
      <c r="D5" s="240" t="s">
        <v>286</v>
      </c>
      <c r="E5" s="242" t="s">
        <v>397</v>
      </c>
      <c r="F5" s="242" t="s">
        <v>398</v>
      </c>
      <c r="G5" s="242" t="s">
        <v>399</v>
      </c>
      <c r="H5" s="242" t="s">
        <v>400</v>
      </c>
      <c r="I5" s="240" t="s">
        <v>384</v>
      </c>
      <c r="J5" s="240" t="s">
        <v>328</v>
      </c>
      <c r="K5" s="241"/>
      <c r="L5" s="240"/>
    </row>
    <row r="6" spans="1:12" ht="26.25" customHeight="1" x14ac:dyDescent="0.2">
      <c r="A6" s="201"/>
      <c r="B6" s="201"/>
      <c r="C6" s="202"/>
      <c r="D6" s="240"/>
      <c r="E6" s="243"/>
      <c r="F6" s="243"/>
      <c r="G6" s="243"/>
      <c r="H6" s="243"/>
      <c r="I6" s="240"/>
      <c r="J6" s="240" t="s">
        <v>329</v>
      </c>
      <c r="K6" s="216" t="s">
        <v>382</v>
      </c>
      <c r="L6" s="217"/>
    </row>
    <row r="7" spans="1:12" ht="60.75" customHeight="1" x14ac:dyDescent="0.2">
      <c r="A7" s="201"/>
      <c r="B7" s="201"/>
      <c r="C7" s="202"/>
      <c r="D7" s="240"/>
      <c r="E7" s="244"/>
      <c r="F7" s="244"/>
      <c r="G7" s="244"/>
      <c r="H7" s="244"/>
      <c r="I7" s="240"/>
      <c r="J7" s="240"/>
      <c r="K7" s="117" t="s">
        <v>380</v>
      </c>
      <c r="L7" s="117" t="s">
        <v>381</v>
      </c>
    </row>
    <row r="8" spans="1:12" s="2" customFormat="1" x14ac:dyDescent="0.2">
      <c r="A8" s="172" t="s">
        <v>234</v>
      </c>
      <c r="B8" s="172"/>
      <c r="C8" s="172"/>
      <c r="D8" s="44">
        <f>D11+D10+D9</f>
        <v>8998930335.6599998</v>
      </c>
      <c r="E8" s="44">
        <f t="shared" ref="E8:L8" si="0">E11+E10+E9</f>
        <v>417532946</v>
      </c>
      <c r="F8" s="44">
        <f t="shared" si="0"/>
        <v>746627</v>
      </c>
      <c r="G8" s="44">
        <f t="shared" si="0"/>
        <v>235358526</v>
      </c>
      <c r="H8" s="44">
        <f t="shared" si="0"/>
        <v>199653066</v>
      </c>
      <c r="I8" s="44">
        <f t="shared" si="0"/>
        <v>499378937</v>
      </c>
      <c r="J8" s="44">
        <f t="shared" si="0"/>
        <v>1406903695.6600001</v>
      </c>
      <c r="K8" s="44">
        <f t="shared" si="0"/>
        <v>2283065674</v>
      </c>
      <c r="L8" s="44">
        <f t="shared" si="0"/>
        <v>3956290864</v>
      </c>
    </row>
    <row r="9" spans="1:12" s="3" customFormat="1" ht="11.25" customHeight="1" x14ac:dyDescent="0.2">
      <c r="A9" s="5"/>
      <c r="B9" s="5"/>
      <c r="C9" s="260" t="s">
        <v>56</v>
      </c>
      <c r="D9" s="43">
        <v>160668947</v>
      </c>
      <c r="E9" s="57">
        <v>0</v>
      </c>
      <c r="F9" s="57">
        <v>0</v>
      </c>
      <c r="G9" s="57">
        <v>0</v>
      </c>
      <c r="H9" s="57">
        <v>0</v>
      </c>
      <c r="I9" s="43">
        <v>52114315</v>
      </c>
      <c r="J9" s="43">
        <v>0</v>
      </c>
      <c r="K9" s="57">
        <v>108554632</v>
      </c>
      <c r="L9" s="43">
        <v>0</v>
      </c>
    </row>
    <row r="10" spans="1:12" s="3" customFormat="1" ht="21.75" customHeight="1" x14ac:dyDescent="0.2">
      <c r="A10" s="5"/>
      <c r="B10" s="5"/>
      <c r="C10" s="260" t="s">
        <v>299</v>
      </c>
      <c r="D10" s="43">
        <f t="shared" ref="D10:D71" si="1">E10+F10+G10+H10+I10+J10+K10+L10</f>
        <v>41328977</v>
      </c>
      <c r="E10" s="57"/>
      <c r="F10" s="57"/>
      <c r="G10" s="57"/>
      <c r="H10" s="57"/>
      <c r="I10" s="43">
        <v>0</v>
      </c>
      <c r="J10" s="43">
        <v>0</v>
      </c>
      <c r="K10" s="57">
        <v>0</v>
      </c>
      <c r="L10" s="43">
        <v>41328977</v>
      </c>
    </row>
    <row r="11" spans="1:12" s="2" customFormat="1" x14ac:dyDescent="0.2">
      <c r="A11" s="172" t="s">
        <v>233</v>
      </c>
      <c r="B11" s="172"/>
      <c r="C11" s="172"/>
      <c r="D11" s="44">
        <f>SUM(D12:D148)-D90</f>
        <v>8796932411.6599998</v>
      </c>
      <c r="E11" s="44">
        <f t="shared" ref="E11:H11" si="2">SUM(E12:E148)-E90</f>
        <v>417532946</v>
      </c>
      <c r="F11" s="44">
        <f t="shared" si="2"/>
        <v>746627</v>
      </c>
      <c r="G11" s="44">
        <f t="shared" si="2"/>
        <v>235358526</v>
      </c>
      <c r="H11" s="44">
        <f t="shared" si="2"/>
        <v>199653066</v>
      </c>
      <c r="I11" s="44">
        <f>SUM(I12:I148)-I90</f>
        <v>447264622</v>
      </c>
      <c r="J11" s="44">
        <f>SUM(J12:J148)-J90</f>
        <v>1406903695.6600001</v>
      </c>
      <c r="K11" s="44">
        <f>SUM(K12:K148)-K90</f>
        <v>2174511042</v>
      </c>
      <c r="L11" s="44">
        <f>SUM(L12:L148)-L90</f>
        <v>3914961887</v>
      </c>
    </row>
    <row r="12" spans="1:12" s="1" customFormat="1" ht="12" customHeight="1" x14ac:dyDescent="0.2">
      <c r="A12" s="24">
        <v>1</v>
      </c>
      <c r="B12" s="11" t="s">
        <v>59</v>
      </c>
      <c r="C12" s="10" t="s">
        <v>44</v>
      </c>
      <c r="D12" s="43">
        <f t="shared" si="1"/>
        <v>39867416</v>
      </c>
      <c r="E12" s="57">
        <v>1904692</v>
      </c>
      <c r="F12" s="57">
        <v>0</v>
      </c>
      <c r="G12" s="57">
        <v>978746</v>
      </c>
      <c r="H12" s="57">
        <v>1424464</v>
      </c>
      <c r="I12" s="66">
        <v>0</v>
      </c>
      <c r="J12" s="66">
        <v>6116835</v>
      </c>
      <c r="K12" s="66">
        <v>10568343</v>
      </c>
      <c r="L12" s="66">
        <v>18874336</v>
      </c>
    </row>
    <row r="13" spans="1:12" s="1" customFormat="1" x14ac:dyDescent="0.2">
      <c r="A13" s="24">
        <v>2</v>
      </c>
      <c r="B13" s="13" t="s">
        <v>60</v>
      </c>
      <c r="C13" s="10" t="s">
        <v>218</v>
      </c>
      <c r="D13" s="43">
        <f t="shared" si="1"/>
        <v>38179259</v>
      </c>
      <c r="E13" s="57">
        <v>1978118</v>
      </c>
      <c r="F13" s="57">
        <v>0</v>
      </c>
      <c r="G13" s="57">
        <v>940334</v>
      </c>
      <c r="H13" s="57">
        <v>1522974</v>
      </c>
      <c r="I13" s="66">
        <v>0</v>
      </c>
      <c r="J13" s="66">
        <v>3583995</v>
      </c>
      <c r="K13" s="66">
        <v>10724220</v>
      </c>
      <c r="L13" s="66">
        <v>19429618</v>
      </c>
    </row>
    <row r="14" spans="1:12" s="21" customFormat="1" x14ac:dyDescent="0.2">
      <c r="A14" s="24">
        <v>3</v>
      </c>
      <c r="B14" s="25" t="s">
        <v>61</v>
      </c>
      <c r="C14" s="10" t="s">
        <v>5</v>
      </c>
      <c r="D14" s="43">
        <f t="shared" si="1"/>
        <v>127513194.08</v>
      </c>
      <c r="E14" s="57">
        <v>5805035</v>
      </c>
      <c r="F14" s="57">
        <v>3522</v>
      </c>
      <c r="G14" s="57">
        <v>3231777</v>
      </c>
      <c r="H14" s="57">
        <v>3253435</v>
      </c>
      <c r="I14" s="66">
        <v>6373317</v>
      </c>
      <c r="J14" s="66">
        <v>21192313.079999998</v>
      </c>
      <c r="K14" s="66">
        <v>32135635</v>
      </c>
      <c r="L14" s="66">
        <v>55518160</v>
      </c>
    </row>
    <row r="15" spans="1:12" s="1" customFormat="1" ht="14.25" customHeight="1" x14ac:dyDescent="0.2">
      <c r="A15" s="24">
        <v>4</v>
      </c>
      <c r="B15" s="11" t="s">
        <v>62</v>
      </c>
      <c r="C15" s="10" t="s">
        <v>219</v>
      </c>
      <c r="D15" s="43">
        <f t="shared" si="1"/>
        <v>42637118</v>
      </c>
      <c r="E15" s="57">
        <v>2203875</v>
      </c>
      <c r="F15" s="57">
        <v>0</v>
      </c>
      <c r="G15" s="57">
        <v>1003066</v>
      </c>
      <c r="H15" s="57">
        <v>138136</v>
      </c>
      <c r="I15" s="66">
        <v>0</v>
      </c>
      <c r="J15" s="66">
        <v>6497868</v>
      </c>
      <c r="K15" s="66">
        <v>11515380</v>
      </c>
      <c r="L15" s="66">
        <v>21278793</v>
      </c>
    </row>
    <row r="16" spans="1:12" s="1" customFormat="1" x14ac:dyDescent="0.2">
      <c r="A16" s="24">
        <v>5</v>
      </c>
      <c r="B16" s="11" t="s">
        <v>63</v>
      </c>
      <c r="C16" s="10" t="s">
        <v>8</v>
      </c>
      <c r="D16" s="43">
        <f t="shared" si="1"/>
        <v>43271129</v>
      </c>
      <c r="E16" s="57">
        <v>2317850</v>
      </c>
      <c r="F16" s="57">
        <v>0</v>
      </c>
      <c r="G16" s="57">
        <v>1196372</v>
      </c>
      <c r="H16" s="57">
        <v>1891744</v>
      </c>
      <c r="I16" s="66">
        <v>0</v>
      </c>
      <c r="J16" s="66">
        <v>2368607</v>
      </c>
      <c r="K16" s="66">
        <v>12699403</v>
      </c>
      <c r="L16" s="66">
        <v>22797153</v>
      </c>
    </row>
    <row r="17" spans="1:12" s="21" customFormat="1" x14ac:dyDescent="0.2">
      <c r="A17" s="24">
        <v>6</v>
      </c>
      <c r="B17" s="25" t="s">
        <v>64</v>
      </c>
      <c r="C17" s="10" t="s">
        <v>65</v>
      </c>
      <c r="D17" s="43">
        <f t="shared" si="1"/>
        <v>315583846.60000002</v>
      </c>
      <c r="E17" s="57">
        <v>16117548</v>
      </c>
      <c r="F17" s="57">
        <v>0</v>
      </c>
      <c r="G17" s="57">
        <v>9142062</v>
      </c>
      <c r="H17" s="57">
        <v>7622160</v>
      </c>
      <c r="I17" s="66">
        <v>11084258</v>
      </c>
      <c r="J17" s="66">
        <v>51556084.600000001</v>
      </c>
      <c r="K17" s="66">
        <v>70480367</v>
      </c>
      <c r="L17" s="66">
        <v>149581367</v>
      </c>
    </row>
    <row r="18" spans="1:12" s="1" customFormat="1" x14ac:dyDescent="0.2">
      <c r="A18" s="24">
        <v>7</v>
      </c>
      <c r="B18" s="11" t="s">
        <v>66</v>
      </c>
      <c r="C18" s="10" t="s">
        <v>220</v>
      </c>
      <c r="D18" s="43">
        <f t="shared" si="1"/>
        <v>117305571.28</v>
      </c>
      <c r="E18" s="57">
        <v>5954079</v>
      </c>
      <c r="F18" s="57">
        <v>0</v>
      </c>
      <c r="G18" s="57">
        <v>3021753</v>
      </c>
      <c r="H18" s="57">
        <v>2167938</v>
      </c>
      <c r="I18" s="66">
        <v>0</v>
      </c>
      <c r="J18" s="66">
        <v>16030057.279999999</v>
      </c>
      <c r="K18" s="66">
        <v>33264544</v>
      </c>
      <c r="L18" s="66">
        <v>56867200</v>
      </c>
    </row>
    <row r="19" spans="1:12" s="1" customFormat="1" x14ac:dyDescent="0.2">
      <c r="A19" s="24">
        <v>8</v>
      </c>
      <c r="B19" s="25" t="s">
        <v>67</v>
      </c>
      <c r="C19" s="10" t="s">
        <v>17</v>
      </c>
      <c r="D19" s="43">
        <f t="shared" si="1"/>
        <v>48251847</v>
      </c>
      <c r="E19" s="57">
        <v>2462510</v>
      </c>
      <c r="F19" s="57">
        <v>0</v>
      </c>
      <c r="G19" s="57">
        <v>1286205</v>
      </c>
      <c r="H19" s="57">
        <v>2032554</v>
      </c>
      <c r="I19" s="66">
        <v>0</v>
      </c>
      <c r="J19" s="66">
        <v>4908698</v>
      </c>
      <c r="K19" s="66">
        <v>13409403</v>
      </c>
      <c r="L19" s="66">
        <v>24152477</v>
      </c>
    </row>
    <row r="20" spans="1:12" s="1" customFormat="1" x14ac:dyDescent="0.2">
      <c r="A20" s="24">
        <v>9</v>
      </c>
      <c r="B20" s="25" t="s">
        <v>68</v>
      </c>
      <c r="C20" s="10" t="s">
        <v>6</v>
      </c>
      <c r="D20" s="43">
        <f t="shared" si="1"/>
        <v>44277083</v>
      </c>
      <c r="E20" s="57">
        <v>2201683</v>
      </c>
      <c r="F20" s="57">
        <v>0</v>
      </c>
      <c r="G20" s="57">
        <v>1101110</v>
      </c>
      <c r="H20" s="57">
        <v>630738</v>
      </c>
      <c r="I20" s="66">
        <v>0</v>
      </c>
      <c r="J20" s="66">
        <v>7976648</v>
      </c>
      <c r="K20" s="66">
        <v>10885925</v>
      </c>
      <c r="L20" s="66">
        <v>21480979</v>
      </c>
    </row>
    <row r="21" spans="1:12" s="1" customFormat="1" x14ac:dyDescent="0.2">
      <c r="A21" s="24">
        <v>10</v>
      </c>
      <c r="B21" s="25" t="s">
        <v>69</v>
      </c>
      <c r="C21" s="10" t="s">
        <v>18</v>
      </c>
      <c r="D21" s="43">
        <f t="shared" si="1"/>
        <v>50562430</v>
      </c>
      <c r="E21" s="57">
        <v>3004985</v>
      </c>
      <c r="F21" s="57">
        <v>0</v>
      </c>
      <c r="G21" s="57">
        <v>1575225</v>
      </c>
      <c r="H21" s="57">
        <v>1077569</v>
      </c>
      <c r="I21" s="66">
        <v>0</v>
      </c>
      <c r="J21" s="66">
        <v>5030478</v>
      </c>
      <c r="K21" s="66">
        <v>13401679</v>
      </c>
      <c r="L21" s="66">
        <v>26472494</v>
      </c>
    </row>
    <row r="22" spans="1:12" s="1" customFormat="1" x14ac:dyDescent="0.2">
      <c r="A22" s="24">
        <v>11</v>
      </c>
      <c r="B22" s="25" t="s">
        <v>70</v>
      </c>
      <c r="C22" s="10" t="s">
        <v>7</v>
      </c>
      <c r="D22" s="43">
        <f t="shared" si="1"/>
        <v>45601456</v>
      </c>
      <c r="E22" s="57">
        <v>2201683</v>
      </c>
      <c r="F22" s="57">
        <v>0</v>
      </c>
      <c r="G22" s="57">
        <v>1143868</v>
      </c>
      <c r="H22" s="57">
        <v>1703125</v>
      </c>
      <c r="I22" s="66">
        <v>0</v>
      </c>
      <c r="J22" s="66">
        <v>6761914</v>
      </c>
      <c r="K22" s="66">
        <v>11878966</v>
      </c>
      <c r="L22" s="66">
        <v>21911900</v>
      </c>
    </row>
    <row r="23" spans="1:12" s="1" customFormat="1" x14ac:dyDescent="0.2">
      <c r="A23" s="24">
        <v>12</v>
      </c>
      <c r="B23" s="25" t="s">
        <v>71</v>
      </c>
      <c r="C23" s="10" t="s">
        <v>19</v>
      </c>
      <c r="D23" s="43">
        <f t="shared" si="1"/>
        <v>81144770</v>
      </c>
      <c r="E23" s="57">
        <v>4440627</v>
      </c>
      <c r="F23" s="57">
        <v>0</v>
      </c>
      <c r="G23" s="57">
        <v>2329855</v>
      </c>
      <c r="H23" s="57">
        <v>3890889</v>
      </c>
      <c r="I23" s="66">
        <v>0</v>
      </c>
      <c r="J23" s="66">
        <v>3837191</v>
      </c>
      <c r="K23" s="66">
        <v>24307043</v>
      </c>
      <c r="L23" s="66">
        <v>42339165</v>
      </c>
    </row>
    <row r="24" spans="1:12" s="1" customFormat="1" x14ac:dyDescent="0.2">
      <c r="A24" s="24">
        <v>13</v>
      </c>
      <c r="B24" s="25" t="s">
        <v>240</v>
      </c>
      <c r="C24" s="10" t="s">
        <v>241</v>
      </c>
      <c r="D24" s="43">
        <f t="shared" si="1"/>
        <v>0</v>
      </c>
      <c r="E24" s="57">
        <v>0</v>
      </c>
      <c r="F24" s="57">
        <v>0</v>
      </c>
      <c r="G24" s="57">
        <v>0</v>
      </c>
      <c r="H24" s="57">
        <v>0</v>
      </c>
      <c r="I24" s="66">
        <v>0</v>
      </c>
      <c r="J24" s="66">
        <v>0</v>
      </c>
      <c r="K24" s="66">
        <v>0</v>
      </c>
      <c r="L24" s="66">
        <v>0</v>
      </c>
    </row>
    <row r="25" spans="1:12" s="1" customFormat="1" x14ac:dyDescent="0.2">
      <c r="A25" s="24">
        <v>14</v>
      </c>
      <c r="B25" s="25" t="s">
        <v>72</v>
      </c>
      <c r="C25" s="10" t="s">
        <v>22</v>
      </c>
      <c r="D25" s="43">
        <f t="shared" si="1"/>
        <v>52732232</v>
      </c>
      <c r="E25" s="57">
        <v>2834023</v>
      </c>
      <c r="F25" s="57">
        <v>0</v>
      </c>
      <c r="G25" s="57">
        <v>1574773</v>
      </c>
      <c r="H25" s="57">
        <v>701372</v>
      </c>
      <c r="I25" s="66">
        <v>0</v>
      </c>
      <c r="J25" s="66">
        <v>2688828</v>
      </c>
      <c r="K25" s="66">
        <v>16162550</v>
      </c>
      <c r="L25" s="66">
        <v>28770686</v>
      </c>
    </row>
    <row r="26" spans="1:12" s="1" customFormat="1" x14ac:dyDescent="0.2">
      <c r="A26" s="24">
        <v>15</v>
      </c>
      <c r="B26" s="25" t="s">
        <v>73</v>
      </c>
      <c r="C26" s="10" t="s">
        <v>10</v>
      </c>
      <c r="D26" s="43">
        <f t="shared" si="1"/>
        <v>79076663</v>
      </c>
      <c r="E26" s="57">
        <v>3852124</v>
      </c>
      <c r="F26" s="57">
        <v>0</v>
      </c>
      <c r="G26" s="57">
        <v>2177742</v>
      </c>
      <c r="H26" s="57">
        <v>1817504</v>
      </c>
      <c r="I26" s="66">
        <v>0</v>
      </c>
      <c r="J26" s="66">
        <v>7718479</v>
      </c>
      <c r="K26" s="66">
        <v>22582223</v>
      </c>
      <c r="L26" s="66">
        <v>40928591</v>
      </c>
    </row>
    <row r="27" spans="1:12" s="1" customFormat="1" x14ac:dyDescent="0.2">
      <c r="A27" s="24">
        <v>16</v>
      </c>
      <c r="B27" s="25" t="s">
        <v>74</v>
      </c>
      <c r="C27" s="10" t="s">
        <v>221</v>
      </c>
      <c r="D27" s="43">
        <f t="shared" si="1"/>
        <v>108559095</v>
      </c>
      <c r="E27" s="57">
        <v>5282286</v>
      </c>
      <c r="F27" s="57">
        <v>0</v>
      </c>
      <c r="G27" s="57">
        <v>2918279</v>
      </c>
      <c r="H27" s="57">
        <v>2156909</v>
      </c>
      <c r="I27" s="66">
        <v>0</v>
      </c>
      <c r="J27" s="66">
        <v>15570774</v>
      </c>
      <c r="K27" s="66">
        <v>29512061</v>
      </c>
      <c r="L27" s="66">
        <v>53118786</v>
      </c>
    </row>
    <row r="28" spans="1:12" s="21" customFormat="1" x14ac:dyDescent="0.2">
      <c r="A28" s="24">
        <v>17</v>
      </c>
      <c r="B28" s="25" t="s">
        <v>75</v>
      </c>
      <c r="C28" s="10" t="s">
        <v>9</v>
      </c>
      <c r="D28" s="43">
        <f t="shared" si="1"/>
        <v>207608191.74000001</v>
      </c>
      <c r="E28" s="57">
        <v>10184292</v>
      </c>
      <c r="F28" s="57">
        <v>7044</v>
      </c>
      <c r="G28" s="57">
        <v>5657502</v>
      </c>
      <c r="H28" s="57">
        <v>3703830</v>
      </c>
      <c r="I28" s="66">
        <v>9435866</v>
      </c>
      <c r="J28" s="66">
        <v>27561372.739999998</v>
      </c>
      <c r="K28" s="66">
        <v>54396170</v>
      </c>
      <c r="L28" s="66">
        <v>96662115</v>
      </c>
    </row>
    <row r="29" spans="1:12" s="1" customFormat="1" x14ac:dyDescent="0.2">
      <c r="A29" s="24">
        <v>18</v>
      </c>
      <c r="B29" s="11" t="s">
        <v>76</v>
      </c>
      <c r="C29" s="10" t="s">
        <v>11</v>
      </c>
      <c r="D29" s="43">
        <f t="shared" si="1"/>
        <v>35483781</v>
      </c>
      <c r="E29" s="57">
        <v>1626330</v>
      </c>
      <c r="F29" s="57">
        <v>0</v>
      </c>
      <c r="G29" s="57">
        <v>924069</v>
      </c>
      <c r="H29" s="57">
        <v>1116813</v>
      </c>
      <c r="I29" s="66">
        <v>0</v>
      </c>
      <c r="J29" s="66">
        <v>5054526</v>
      </c>
      <c r="K29" s="66">
        <v>9507998</v>
      </c>
      <c r="L29" s="66">
        <v>17254045</v>
      </c>
    </row>
    <row r="30" spans="1:12" s="1" customFormat="1" x14ac:dyDescent="0.2">
      <c r="A30" s="24">
        <v>19</v>
      </c>
      <c r="B30" s="11" t="s">
        <v>77</v>
      </c>
      <c r="C30" s="10" t="s">
        <v>222</v>
      </c>
      <c r="D30" s="43">
        <f t="shared" si="1"/>
        <v>28684711</v>
      </c>
      <c r="E30" s="57">
        <v>1347969</v>
      </c>
      <c r="F30" s="57">
        <v>0</v>
      </c>
      <c r="G30" s="57">
        <v>689724</v>
      </c>
      <c r="H30" s="57">
        <v>390456</v>
      </c>
      <c r="I30" s="66">
        <v>0</v>
      </c>
      <c r="J30" s="66">
        <v>5331225</v>
      </c>
      <c r="K30" s="66">
        <v>7498396</v>
      </c>
      <c r="L30" s="66">
        <v>13426941</v>
      </c>
    </row>
    <row r="31" spans="1:12" x14ac:dyDescent="0.2">
      <c r="A31" s="24">
        <v>20</v>
      </c>
      <c r="B31" s="11" t="s">
        <v>78</v>
      </c>
      <c r="C31" s="10" t="s">
        <v>79</v>
      </c>
      <c r="D31" s="43">
        <f t="shared" si="1"/>
        <v>150595865.78</v>
      </c>
      <c r="E31" s="57">
        <v>6988618</v>
      </c>
      <c r="F31" s="57">
        <v>0</v>
      </c>
      <c r="G31" s="57">
        <v>3752516</v>
      </c>
      <c r="H31" s="57">
        <v>6032384</v>
      </c>
      <c r="I31" s="66">
        <v>0</v>
      </c>
      <c r="J31" s="66">
        <v>30445380.780000001</v>
      </c>
      <c r="K31" s="66">
        <v>34711474</v>
      </c>
      <c r="L31" s="66">
        <v>68665493</v>
      </c>
    </row>
    <row r="32" spans="1:12" s="21" customFormat="1" x14ac:dyDescent="0.2">
      <c r="A32" s="24">
        <v>21</v>
      </c>
      <c r="B32" s="11" t="s">
        <v>80</v>
      </c>
      <c r="C32" s="10" t="s">
        <v>40</v>
      </c>
      <c r="D32" s="43">
        <f t="shared" si="1"/>
        <v>133144569</v>
      </c>
      <c r="E32" s="57">
        <v>5989148</v>
      </c>
      <c r="F32" s="57">
        <v>7044</v>
      </c>
      <c r="G32" s="57">
        <v>3487814</v>
      </c>
      <c r="H32" s="57">
        <v>3936637</v>
      </c>
      <c r="I32" s="66">
        <v>6044688</v>
      </c>
      <c r="J32" s="66">
        <v>23755729</v>
      </c>
      <c r="K32" s="66">
        <v>33480684</v>
      </c>
      <c r="L32" s="66">
        <v>56442825</v>
      </c>
    </row>
    <row r="33" spans="1:12" s="21" customFormat="1" x14ac:dyDescent="0.2">
      <c r="A33" s="24">
        <v>22</v>
      </c>
      <c r="B33" s="25" t="s">
        <v>81</v>
      </c>
      <c r="C33" s="10" t="s">
        <v>82</v>
      </c>
      <c r="D33" s="43">
        <f t="shared" si="1"/>
        <v>54963854</v>
      </c>
      <c r="E33" s="57">
        <v>2683886</v>
      </c>
      <c r="F33" s="57">
        <v>0</v>
      </c>
      <c r="G33" s="57">
        <v>1431481</v>
      </c>
      <c r="H33" s="57">
        <v>1491926</v>
      </c>
      <c r="I33" s="66">
        <v>0</v>
      </c>
      <c r="J33" s="66">
        <v>9489840</v>
      </c>
      <c r="K33" s="66">
        <v>14117640</v>
      </c>
      <c r="L33" s="66">
        <v>25749081</v>
      </c>
    </row>
    <row r="34" spans="1:12" s="1" customFormat="1" ht="12" customHeight="1" x14ac:dyDescent="0.2">
      <c r="A34" s="24">
        <v>23</v>
      </c>
      <c r="B34" s="25" t="s">
        <v>83</v>
      </c>
      <c r="C34" s="10" t="s">
        <v>84</v>
      </c>
      <c r="D34" s="43">
        <f t="shared" si="1"/>
        <v>0</v>
      </c>
      <c r="E34" s="57">
        <v>0</v>
      </c>
      <c r="F34" s="57">
        <v>0</v>
      </c>
      <c r="G34" s="57">
        <v>0</v>
      </c>
      <c r="H34" s="57">
        <v>0</v>
      </c>
      <c r="I34" s="66">
        <v>0</v>
      </c>
      <c r="J34" s="66">
        <v>0</v>
      </c>
      <c r="K34" s="66">
        <v>0</v>
      </c>
      <c r="L34" s="66">
        <v>0</v>
      </c>
    </row>
    <row r="35" spans="1:12" s="1" customFormat="1" ht="24" x14ac:dyDescent="0.2">
      <c r="A35" s="24">
        <v>24</v>
      </c>
      <c r="B35" s="25" t="s">
        <v>85</v>
      </c>
      <c r="C35" s="10" t="s">
        <v>86</v>
      </c>
      <c r="D35" s="43">
        <f t="shared" si="1"/>
        <v>0</v>
      </c>
      <c r="E35" s="57">
        <v>0</v>
      </c>
      <c r="F35" s="57">
        <v>0</v>
      </c>
      <c r="G35" s="57">
        <v>0</v>
      </c>
      <c r="H35" s="57">
        <v>0</v>
      </c>
      <c r="I35" s="66">
        <v>0</v>
      </c>
      <c r="J35" s="66">
        <v>0</v>
      </c>
      <c r="K35" s="66">
        <v>0</v>
      </c>
      <c r="L35" s="66">
        <v>0</v>
      </c>
    </row>
    <row r="36" spans="1:12" s="1" customFormat="1" x14ac:dyDescent="0.2">
      <c r="A36" s="24">
        <v>25</v>
      </c>
      <c r="B36" s="11" t="s">
        <v>87</v>
      </c>
      <c r="C36" s="10" t="s">
        <v>88</v>
      </c>
      <c r="D36" s="43">
        <f t="shared" si="1"/>
        <v>449452286</v>
      </c>
      <c r="E36" s="57">
        <v>30756714</v>
      </c>
      <c r="F36" s="57">
        <v>42262</v>
      </c>
      <c r="G36" s="57">
        <v>17703752</v>
      </c>
      <c r="H36" s="57">
        <v>3129225</v>
      </c>
      <c r="I36" s="66">
        <v>24981003</v>
      </c>
      <c r="J36" s="66">
        <v>109098605</v>
      </c>
      <c r="K36" s="66">
        <v>20756841</v>
      </c>
      <c r="L36" s="66">
        <v>242983884</v>
      </c>
    </row>
    <row r="37" spans="1:12" s="1" customFormat="1" ht="15.75" customHeight="1" x14ac:dyDescent="0.2">
      <c r="A37" s="24">
        <v>26</v>
      </c>
      <c r="B37" s="25" t="s">
        <v>89</v>
      </c>
      <c r="C37" s="10" t="s">
        <v>90</v>
      </c>
      <c r="D37" s="43">
        <f t="shared" si="1"/>
        <v>61613644</v>
      </c>
      <c r="E37" s="57">
        <v>0</v>
      </c>
      <c r="F37" s="57">
        <v>0</v>
      </c>
      <c r="G37" s="57">
        <v>0</v>
      </c>
      <c r="H37" s="57">
        <v>4125239</v>
      </c>
      <c r="I37" s="66">
        <v>3788019</v>
      </c>
      <c r="J37" s="66">
        <v>10519081</v>
      </c>
      <c r="K37" s="66">
        <v>0</v>
      </c>
      <c r="L37" s="66">
        <v>43181305</v>
      </c>
    </row>
    <row r="38" spans="1:12" s="1" customFormat="1" x14ac:dyDescent="0.2">
      <c r="A38" s="24">
        <v>27</v>
      </c>
      <c r="B38" s="13" t="s">
        <v>91</v>
      </c>
      <c r="C38" s="10" t="s">
        <v>92</v>
      </c>
      <c r="D38" s="43">
        <f t="shared" si="1"/>
        <v>157274884</v>
      </c>
      <c r="E38" s="57">
        <v>0</v>
      </c>
      <c r="F38" s="57">
        <v>0</v>
      </c>
      <c r="G38" s="57">
        <v>0</v>
      </c>
      <c r="H38" s="57">
        <v>0</v>
      </c>
      <c r="I38" s="66">
        <v>0</v>
      </c>
      <c r="J38" s="66">
        <v>9812111</v>
      </c>
      <c r="K38" s="66">
        <v>147462773</v>
      </c>
      <c r="L38" s="66">
        <v>0</v>
      </c>
    </row>
    <row r="39" spans="1:12" s="21" customFormat="1" x14ac:dyDescent="0.2">
      <c r="A39" s="24">
        <v>28</v>
      </c>
      <c r="B39" s="11" t="s">
        <v>93</v>
      </c>
      <c r="C39" s="42" t="s">
        <v>275</v>
      </c>
      <c r="D39" s="43">
        <f t="shared" si="1"/>
        <v>0</v>
      </c>
      <c r="E39" s="57">
        <v>0</v>
      </c>
      <c r="F39" s="57">
        <v>0</v>
      </c>
      <c r="G39" s="57">
        <v>0</v>
      </c>
      <c r="H39" s="57">
        <v>0</v>
      </c>
      <c r="I39" s="66">
        <v>0</v>
      </c>
      <c r="J39" s="66">
        <v>0</v>
      </c>
      <c r="K39" s="66">
        <v>0</v>
      </c>
      <c r="L39" s="66">
        <v>0</v>
      </c>
    </row>
    <row r="40" spans="1:12" s="21" customFormat="1" x14ac:dyDescent="0.2">
      <c r="A40" s="24">
        <v>29</v>
      </c>
      <c r="B40" s="13" t="s">
        <v>94</v>
      </c>
      <c r="C40" s="10" t="s">
        <v>41</v>
      </c>
      <c r="D40" s="43">
        <f t="shared" si="1"/>
        <v>179435818.42000002</v>
      </c>
      <c r="E40" s="57">
        <v>8560153</v>
      </c>
      <c r="F40" s="57">
        <v>0</v>
      </c>
      <c r="G40" s="57">
        <v>4569402</v>
      </c>
      <c r="H40" s="57">
        <v>1843234</v>
      </c>
      <c r="I40" s="66">
        <v>9296024</v>
      </c>
      <c r="J40" s="66">
        <v>31687005.420000002</v>
      </c>
      <c r="K40" s="66">
        <v>43949400</v>
      </c>
      <c r="L40" s="66">
        <v>79530600</v>
      </c>
    </row>
    <row r="41" spans="1:12" x14ac:dyDescent="0.2">
      <c r="A41" s="24">
        <v>30</v>
      </c>
      <c r="B41" s="11" t="s">
        <v>95</v>
      </c>
      <c r="C41" s="10" t="s">
        <v>39</v>
      </c>
      <c r="D41" s="43">
        <f t="shared" si="1"/>
        <v>264447497.38</v>
      </c>
      <c r="E41" s="57">
        <v>12855024</v>
      </c>
      <c r="F41" s="57">
        <v>0</v>
      </c>
      <c r="G41" s="57">
        <v>7338373</v>
      </c>
      <c r="H41" s="57">
        <v>3845330</v>
      </c>
      <c r="I41" s="66">
        <v>5915334</v>
      </c>
      <c r="J41" s="66">
        <v>44344097.380000003</v>
      </c>
      <c r="K41" s="66">
        <v>73545959</v>
      </c>
      <c r="L41" s="66">
        <v>116603380</v>
      </c>
    </row>
    <row r="42" spans="1:12" s="1" customFormat="1" x14ac:dyDescent="0.2">
      <c r="A42" s="24">
        <v>31</v>
      </c>
      <c r="B42" s="13" t="s">
        <v>96</v>
      </c>
      <c r="C42" s="10" t="s">
        <v>16</v>
      </c>
      <c r="D42" s="43">
        <f t="shared" si="1"/>
        <v>47478410</v>
      </c>
      <c r="E42" s="57">
        <v>2426345</v>
      </c>
      <c r="F42" s="57">
        <v>0</v>
      </c>
      <c r="G42" s="57">
        <v>1261886</v>
      </c>
      <c r="H42" s="57">
        <v>767842</v>
      </c>
      <c r="I42" s="66">
        <v>0</v>
      </c>
      <c r="J42" s="66">
        <v>4715153</v>
      </c>
      <c r="K42" s="66">
        <v>13820118</v>
      </c>
      <c r="L42" s="66">
        <v>24487066</v>
      </c>
    </row>
    <row r="43" spans="1:12" s="1" customFormat="1" x14ac:dyDescent="0.2">
      <c r="A43" s="24">
        <v>32</v>
      </c>
      <c r="B43" s="25" t="s">
        <v>97</v>
      </c>
      <c r="C43" s="10" t="s">
        <v>21</v>
      </c>
      <c r="D43" s="43">
        <f t="shared" si="1"/>
        <v>156540842</v>
      </c>
      <c r="E43" s="57">
        <v>8687279</v>
      </c>
      <c r="F43" s="57">
        <v>3522</v>
      </c>
      <c r="G43" s="57">
        <v>4703076</v>
      </c>
      <c r="H43" s="57">
        <v>4457263</v>
      </c>
      <c r="I43" s="66">
        <v>0</v>
      </c>
      <c r="J43" s="66">
        <v>12279951</v>
      </c>
      <c r="K43" s="66">
        <v>46021518</v>
      </c>
      <c r="L43" s="66">
        <v>80388233</v>
      </c>
    </row>
    <row r="44" spans="1:12" s="1" customFormat="1" x14ac:dyDescent="0.2">
      <c r="A44" s="24">
        <v>33</v>
      </c>
      <c r="B44" s="13" t="s">
        <v>98</v>
      </c>
      <c r="C44" s="10" t="s">
        <v>25</v>
      </c>
      <c r="D44" s="43">
        <f t="shared" si="1"/>
        <v>63441795</v>
      </c>
      <c r="E44" s="57">
        <v>3194578</v>
      </c>
      <c r="F44" s="57">
        <v>3522</v>
      </c>
      <c r="G44" s="57">
        <v>1664607</v>
      </c>
      <c r="H44" s="57">
        <v>2199687</v>
      </c>
      <c r="I44" s="66">
        <v>0</v>
      </c>
      <c r="J44" s="66">
        <v>6094139</v>
      </c>
      <c r="K44" s="66">
        <v>18018386</v>
      </c>
      <c r="L44" s="66">
        <v>32266876</v>
      </c>
    </row>
    <row r="45" spans="1:12" x14ac:dyDescent="0.2">
      <c r="A45" s="24">
        <v>34</v>
      </c>
      <c r="B45" s="11" t="s">
        <v>99</v>
      </c>
      <c r="C45" s="10" t="s">
        <v>223</v>
      </c>
      <c r="D45" s="43">
        <f t="shared" si="1"/>
        <v>155191342</v>
      </c>
      <c r="E45" s="57">
        <v>8324532</v>
      </c>
      <c r="F45" s="57">
        <v>0</v>
      </c>
      <c r="G45" s="57">
        <v>4599761</v>
      </c>
      <c r="H45" s="57">
        <v>5510129</v>
      </c>
      <c r="I45" s="66">
        <v>0</v>
      </c>
      <c r="J45" s="66">
        <v>15849465</v>
      </c>
      <c r="K45" s="66">
        <v>43721768</v>
      </c>
      <c r="L45" s="66">
        <v>77185687</v>
      </c>
    </row>
    <row r="46" spans="1:12" s="1" customFormat="1" x14ac:dyDescent="0.2">
      <c r="A46" s="24">
        <v>35</v>
      </c>
      <c r="B46" s="14" t="s">
        <v>100</v>
      </c>
      <c r="C46" s="15" t="s">
        <v>224</v>
      </c>
      <c r="D46" s="43">
        <f t="shared" si="1"/>
        <v>55009502</v>
      </c>
      <c r="E46" s="57">
        <v>2898682</v>
      </c>
      <c r="F46" s="57">
        <v>0</v>
      </c>
      <c r="G46" s="57">
        <v>1487564</v>
      </c>
      <c r="H46" s="57">
        <v>1229217</v>
      </c>
      <c r="I46" s="66">
        <v>0</v>
      </c>
      <c r="J46" s="66">
        <v>5005989</v>
      </c>
      <c r="K46" s="66">
        <v>15440492</v>
      </c>
      <c r="L46" s="66">
        <v>28947558</v>
      </c>
    </row>
    <row r="47" spans="1:12" s="1" customFormat="1" x14ac:dyDescent="0.2">
      <c r="A47" s="24">
        <v>36</v>
      </c>
      <c r="B47" s="11" t="s">
        <v>101</v>
      </c>
      <c r="C47" s="10" t="s">
        <v>225</v>
      </c>
      <c r="D47" s="43">
        <f t="shared" si="1"/>
        <v>37636870</v>
      </c>
      <c r="E47" s="57">
        <v>1915651</v>
      </c>
      <c r="F47" s="57">
        <v>0</v>
      </c>
      <c r="G47" s="57">
        <v>893712</v>
      </c>
      <c r="H47" s="57">
        <v>2454069</v>
      </c>
      <c r="I47" s="66">
        <v>0</v>
      </c>
      <c r="J47" s="66">
        <v>3471407</v>
      </c>
      <c r="K47" s="66">
        <v>10110782</v>
      </c>
      <c r="L47" s="66">
        <v>18791249</v>
      </c>
    </row>
    <row r="48" spans="1:12" s="1" customFormat="1" x14ac:dyDescent="0.2">
      <c r="A48" s="24">
        <v>37</v>
      </c>
      <c r="B48" s="11" t="s">
        <v>102</v>
      </c>
      <c r="C48" s="10" t="s">
        <v>24</v>
      </c>
      <c r="D48" s="43">
        <f t="shared" si="1"/>
        <v>66006982</v>
      </c>
      <c r="E48" s="57">
        <v>3280059</v>
      </c>
      <c r="F48" s="57">
        <v>0</v>
      </c>
      <c r="G48" s="57">
        <v>1589316</v>
      </c>
      <c r="H48" s="57">
        <v>2384880</v>
      </c>
      <c r="I48" s="66">
        <v>0</v>
      </c>
      <c r="J48" s="66">
        <v>9514393</v>
      </c>
      <c r="K48" s="66">
        <v>16966704</v>
      </c>
      <c r="L48" s="66">
        <v>32271630</v>
      </c>
    </row>
    <row r="49" spans="1:12" s="1" customFormat="1" x14ac:dyDescent="0.2">
      <c r="A49" s="24">
        <v>38</v>
      </c>
      <c r="B49" s="25" t="s">
        <v>103</v>
      </c>
      <c r="C49" s="10" t="s">
        <v>20</v>
      </c>
      <c r="D49" s="43">
        <f t="shared" si="1"/>
        <v>31298938</v>
      </c>
      <c r="E49" s="57">
        <v>1563864</v>
      </c>
      <c r="F49" s="57">
        <v>0</v>
      </c>
      <c r="G49" s="57">
        <v>724880</v>
      </c>
      <c r="H49" s="57">
        <v>744146</v>
      </c>
      <c r="I49" s="66">
        <v>0</v>
      </c>
      <c r="J49" s="66">
        <v>5319370</v>
      </c>
      <c r="K49" s="66">
        <v>8042744</v>
      </c>
      <c r="L49" s="66">
        <v>14903934</v>
      </c>
    </row>
    <row r="50" spans="1:12" s="1" customFormat="1" x14ac:dyDescent="0.2">
      <c r="A50" s="24">
        <v>39</v>
      </c>
      <c r="B50" s="13" t="s">
        <v>104</v>
      </c>
      <c r="C50" s="10" t="s">
        <v>105</v>
      </c>
      <c r="D50" s="43">
        <f t="shared" si="1"/>
        <v>21677931</v>
      </c>
      <c r="E50" s="57">
        <v>2269630</v>
      </c>
      <c r="F50" s="57">
        <v>7044</v>
      </c>
      <c r="G50" s="57">
        <v>1125429</v>
      </c>
      <c r="H50" s="57">
        <v>0</v>
      </c>
      <c r="I50" s="66">
        <v>0</v>
      </c>
      <c r="J50" s="66">
        <v>1246098</v>
      </c>
      <c r="K50" s="66">
        <v>360435</v>
      </c>
      <c r="L50" s="66">
        <v>16669295</v>
      </c>
    </row>
    <row r="51" spans="1:12" s="21" customFormat="1" x14ac:dyDescent="0.2">
      <c r="A51" s="24">
        <v>40</v>
      </c>
      <c r="B51" s="25" t="s">
        <v>106</v>
      </c>
      <c r="C51" s="10" t="s">
        <v>107</v>
      </c>
      <c r="D51" s="43">
        <f t="shared" si="1"/>
        <v>243730774.34</v>
      </c>
      <c r="E51" s="57">
        <v>11028142</v>
      </c>
      <c r="F51" s="57">
        <v>0</v>
      </c>
      <c r="G51" s="57">
        <v>6213396</v>
      </c>
      <c r="H51" s="57">
        <v>5046723</v>
      </c>
      <c r="I51" s="66">
        <v>11855139</v>
      </c>
      <c r="J51" s="66">
        <v>48141474.340000004</v>
      </c>
      <c r="K51" s="66">
        <v>58768341</v>
      </c>
      <c r="L51" s="66">
        <v>102677559</v>
      </c>
    </row>
    <row r="52" spans="1:12" s="1" customFormat="1" x14ac:dyDescent="0.2">
      <c r="A52" s="24">
        <v>41</v>
      </c>
      <c r="B52" s="11" t="s">
        <v>108</v>
      </c>
      <c r="C52" s="10" t="s">
        <v>230</v>
      </c>
      <c r="D52" s="43">
        <f t="shared" si="1"/>
        <v>50466302</v>
      </c>
      <c r="E52" s="57">
        <v>2694843</v>
      </c>
      <c r="F52" s="57">
        <v>0</v>
      </c>
      <c r="G52" s="57">
        <v>1302470</v>
      </c>
      <c r="H52" s="57">
        <v>1641907</v>
      </c>
      <c r="I52" s="66">
        <v>0</v>
      </c>
      <c r="J52" s="66">
        <v>5794515</v>
      </c>
      <c r="K52" s="66">
        <v>13985068</v>
      </c>
      <c r="L52" s="66">
        <v>25047499</v>
      </c>
    </row>
    <row r="53" spans="1:12" s="1" customFormat="1" ht="10.5" customHeight="1" x14ac:dyDescent="0.2">
      <c r="A53" s="24">
        <v>42</v>
      </c>
      <c r="B53" s="11" t="s">
        <v>109</v>
      </c>
      <c r="C53" s="10" t="s">
        <v>2</v>
      </c>
      <c r="D53" s="43">
        <f t="shared" si="1"/>
        <v>175899160</v>
      </c>
      <c r="E53" s="57">
        <v>8955777</v>
      </c>
      <c r="F53" s="57">
        <v>0</v>
      </c>
      <c r="G53" s="57">
        <v>4760535</v>
      </c>
      <c r="H53" s="57">
        <v>834742</v>
      </c>
      <c r="I53" s="66">
        <v>4291414</v>
      </c>
      <c r="J53" s="66">
        <v>26353922</v>
      </c>
      <c r="K53" s="66">
        <v>47376069</v>
      </c>
      <c r="L53" s="66">
        <v>83326701</v>
      </c>
    </row>
    <row r="54" spans="1:12" s="1" customFormat="1" x14ac:dyDescent="0.2">
      <c r="A54" s="24">
        <v>43</v>
      </c>
      <c r="B54" s="25" t="s">
        <v>110</v>
      </c>
      <c r="C54" s="10" t="s">
        <v>3</v>
      </c>
      <c r="D54" s="43">
        <f t="shared" si="1"/>
        <v>38376397</v>
      </c>
      <c r="E54" s="57">
        <v>2017570</v>
      </c>
      <c r="F54" s="57">
        <v>0</v>
      </c>
      <c r="G54" s="57">
        <v>932124</v>
      </c>
      <c r="H54" s="57">
        <v>659390</v>
      </c>
      <c r="I54" s="66">
        <v>0</v>
      </c>
      <c r="J54" s="66">
        <v>3792178</v>
      </c>
      <c r="K54" s="66">
        <v>10943937</v>
      </c>
      <c r="L54" s="66">
        <v>20031198</v>
      </c>
    </row>
    <row r="55" spans="1:12" s="1" customFormat="1" x14ac:dyDescent="0.2">
      <c r="A55" s="24">
        <v>44</v>
      </c>
      <c r="B55" s="25" t="s">
        <v>111</v>
      </c>
      <c r="C55" s="10" t="s">
        <v>226</v>
      </c>
      <c r="D55" s="43">
        <f t="shared" si="1"/>
        <v>57012500</v>
      </c>
      <c r="E55" s="57">
        <v>3212112</v>
      </c>
      <c r="F55" s="57">
        <v>3522</v>
      </c>
      <c r="G55" s="57">
        <v>1589316</v>
      </c>
      <c r="H55" s="57">
        <v>1372694</v>
      </c>
      <c r="I55" s="66">
        <v>0</v>
      </c>
      <c r="J55" s="66">
        <v>4167653</v>
      </c>
      <c r="K55" s="66">
        <v>16364252</v>
      </c>
      <c r="L55" s="66">
        <v>30302951</v>
      </c>
    </row>
    <row r="56" spans="1:12" s="1" customFormat="1" x14ac:dyDescent="0.2">
      <c r="A56" s="24">
        <v>45</v>
      </c>
      <c r="B56" s="13" t="s">
        <v>112</v>
      </c>
      <c r="C56" s="10" t="s">
        <v>0</v>
      </c>
      <c r="D56" s="43">
        <f t="shared" si="1"/>
        <v>73871762</v>
      </c>
      <c r="E56" s="57">
        <v>3762259</v>
      </c>
      <c r="F56" s="57">
        <v>0</v>
      </c>
      <c r="G56" s="57">
        <v>1945573</v>
      </c>
      <c r="H56" s="57">
        <v>2292065</v>
      </c>
      <c r="I56" s="66">
        <v>0</v>
      </c>
      <c r="J56" s="66">
        <v>10056885</v>
      </c>
      <c r="K56" s="66">
        <v>20184143</v>
      </c>
      <c r="L56" s="66">
        <v>35630837</v>
      </c>
    </row>
    <row r="57" spans="1:12" s="1" customFormat="1" ht="10.5" customHeight="1" x14ac:dyDescent="0.2">
      <c r="A57" s="24">
        <v>46</v>
      </c>
      <c r="B57" s="25" t="s">
        <v>113</v>
      </c>
      <c r="C57" s="10" t="s">
        <v>4</v>
      </c>
      <c r="D57" s="43">
        <f t="shared" si="1"/>
        <v>25238547</v>
      </c>
      <c r="E57" s="57">
        <v>1319476</v>
      </c>
      <c r="F57" s="57">
        <v>0</v>
      </c>
      <c r="G57" s="57">
        <v>588426</v>
      </c>
      <c r="H57" s="57">
        <v>322426</v>
      </c>
      <c r="I57" s="66">
        <v>0</v>
      </c>
      <c r="J57" s="66">
        <v>3902938</v>
      </c>
      <c r="K57" s="66">
        <v>6363265</v>
      </c>
      <c r="L57" s="66">
        <v>12742016</v>
      </c>
    </row>
    <row r="58" spans="1:12" s="1" customFormat="1" x14ac:dyDescent="0.2">
      <c r="A58" s="24">
        <v>47</v>
      </c>
      <c r="B58" s="13" t="s">
        <v>114</v>
      </c>
      <c r="C58" s="10" t="s">
        <v>1</v>
      </c>
      <c r="D58" s="43">
        <f t="shared" si="1"/>
        <v>49528258</v>
      </c>
      <c r="E58" s="57">
        <v>2535936</v>
      </c>
      <c r="F58" s="57">
        <v>7044</v>
      </c>
      <c r="G58" s="57">
        <v>1182280</v>
      </c>
      <c r="H58" s="57">
        <v>1616984</v>
      </c>
      <c r="I58" s="66">
        <v>0</v>
      </c>
      <c r="J58" s="66">
        <v>4479620</v>
      </c>
      <c r="K58" s="66">
        <v>14173496</v>
      </c>
      <c r="L58" s="66">
        <v>25532898</v>
      </c>
    </row>
    <row r="59" spans="1:12" s="1" customFormat="1" x14ac:dyDescent="0.2">
      <c r="A59" s="24">
        <v>48</v>
      </c>
      <c r="B59" s="25" t="s">
        <v>115</v>
      </c>
      <c r="C59" s="10" t="s">
        <v>227</v>
      </c>
      <c r="D59" s="43">
        <f t="shared" si="1"/>
        <v>72699677</v>
      </c>
      <c r="E59" s="57">
        <v>3960619</v>
      </c>
      <c r="F59" s="57">
        <v>0</v>
      </c>
      <c r="G59" s="57">
        <v>2011086</v>
      </c>
      <c r="H59" s="57">
        <v>1806913</v>
      </c>
      <c r="I59" s="66">
        <v>0</v>
      </c>
      <c r="J59" s="66">
        <v>7988071</v>
      </c>
      <c r="K59" s="66">
        <v>20059830</v>
      </c>
      <c r="L59" s="66">
        <v>36873158</v>
      </c>
    </row>
    <row r="60" spans="1:12" s="1" customFormat="1" x14ac:dyDescent="0.2">
      <c r="A60" s="24">
        <v>49</v>
      </c>
      <c r="B60" s="25" t="s">
        <v>116</v>
      </c>
      <c r="C60" s="10" t="s">
        <v>26</v>
      </c>
      <c r="D60" s="43">
        <f t="shared" si="1"/>
        <v>264756405.92000002</v>
      </c>
      <c r="E60" s="57">
        <v>13149824</v>
      </c>
      <c r="F60" s="57">
        <v>77480</v>
      </c>
      <c r="G60" s="57">
        <v>7273312</v>
      </c>
      <c r="H60" s="57">
        <v>5244916</v>
      </c>
      <c r="I60" s="66">
        <v>0</v>
      </c>
      <c r="J60" s="66">
        <v>41941278.920000002</v>
      </c>
      <c r="K60" s="66">
        <v>71225618</v>
      </c>
      <c r="L60" s="66">
        <v>125843977</v>
      </c>
    </row>
    <row r="61" spans="1:12" s="1" customFormat="1" x14ac:dyDescent="0.2">
      <c r="A61" s="24">
        <v>50</v>
      </c>
      <c r="B61" s="25" t="s">
        <v>117</v>
      </c>
      <c r="C61" s="10" t="s">
        <v>228</v>
      </c>
      <c r="D61" s="43">
        <f t="shared" si="1"/>
        <v>40917878</v>
      </c>
      <c r="E61" s="57">
        <v>2122778</v>
      </c>
      <c r="F61" s="57">
        <v>0</v>
      </c>
      <c r="G61" s="57">
        <v>1084844</v>
      </c>
      <c r="H61" s="57">
        <v>435267</v>
      </c>
      <c r="I61" s="66">
        <v>0</v>
      </c>
      <c r="J61" s="66">
        <v>5336141</v>
      </c>
      <c r="K61" s="66">
        <v>11238589</v>
      </c>
      <c r="L61" s="66">
        <v>20700259</v>
      </c>
    </row>
    <row r="62" spans="1:12" s="1" customFormat="1" x14ac:dyDescent="0.2">
      <c r="A62" s="24">
        <v>51</v>
      </c>
      <c r="B62" s="25" t="s">
        <v>232</v>
      </c>
      <c r="C62" s="10" t="s">
        <v>231</v>
      </c>
      <c r="D62" s="43">
        <f t="shared" si="1"/>
        <v>0</v>
      </c>
      <c r="E62" s="57">
        <v>0</v>
      </c>
      <c r="F62" s="57">
        <v>0</v>
      </c>
      <c r="G62" s="57">
        <v>0</v>
      </c>
      <c r="H62" s="57">
        <v>0</v>
      </c>
      <c r="I62" s="66">
        <v>0</v>
      </c>
      <c r="J62" s="66">
        <v>0</v>
      </c>
      <c r="K62" s="66">
        <v>0</v>
      </c>
      <c r="L62" s="66">
        <v>0</v>
      </c>
    </row>
    <row r="63" spans="1:12" s="1" customFormat="1" x14ac:dyDescent="0.2">
      <c r="A63" s="24">
        <v>52</v>
      </c>
      <c r="B63" s="25" t="s">
        <v>242</v>
      </c>
      <c r="C63" s="10" t="s">
        <v>243</v>
      </c>
      <c r="D63" s="43">
        <f t="shared" si="1"/>
        <v>0</v>
      </c>
      <c r="E63" s="57">
        <v>0</v>
      </c>
      <c r="F63" s="57">
        <v>0</v>
      </c>
      <c r="G63" s="57">
        <v>0</v>
      </c>
      <c r="H63" s="57">
        <v>0</v>
      </c>
      <c r="I63" s="66">
        <v>0</v>
      </c>
      <c r="J63" s="66">
        <v>0</v>
      </c>
      <c r="K63" s="66">
        <v>0</v>
      </c>
      <c r="L63" s="66">
        <v>0</v>
      </c>
    </row>
    <row r="64" spans="1:12" s="1" customFormat="1" x14ac:dyDescent="0.2">
      <c r="A64" s="24">
        <v>53</v>
      </c>
      <c r="B64" s="25" t="s">
        <v>118</v>
      </c>
      <c r="C64" s="10" t="s">
        <v>54</v>
      </c>
      <c r="D64" s="43">
        <f t="shared" si="1"/>
        <v>62156310</v>
      </c>
      <c r="E64" s="57">
        <v>0</v>
      </c>
      <c r="F64" s="57">
        <v>0</v>
      </c>
      <c r="G64" s="57">
        <v>0</v>
      </c>
      <c r="H64" s="57">
        <v>9920998</v>
      </c>
      <c r="I64" s="66">
        <v>0</v>
      </c>
      <c r="J64" s="66">
        <v>13025035</v>
      </c>
      <c r="K64" s="66">
        <v>0</v>
      </c>
      <c r="L64" s="66">
        <v>39210277</v>
      </c>
    </row>
    <row r="65" spans="1:12" s="1" customFormat="1" x14ac:dyDescent="0.2">
      <c r="A65" s="24">
        <v>54</v>
      </c>
      <c r="B65" s="13" t="s">
        <v>119</v>
      </c>
      <c r="C65" s="10" t="s">
        <v>244</v>
      </c>
      <c r="D65" s="43">
        <f t="shared" si="1"/>
        <v>51397630</v>
      </c>
      <c r="E65" s="57">
        <v>0</v>
      </c>
      <c r="F65" s="57">
        <v>0</v>
      </c>
      <c r="G65" s="57">
        <v>0</v>
      </c>
      <c r="H65" s="57">
        <v>9023972</v>
      </c>
      <c r="I65" s="66">
        <v>0</v>
      </c>
      <c r="J65" s="66">
        <v>11786240</v>
      </c>
      <c r="K65" s="66">
        <v>0</v>
      </c>
      <c r="L65" s="66">
        <v>30587418</v>
      </c>
    </row>
    <row r="66" spans="1:12" s="1" customFormat="1" ht="24" x14ac:dyDescent="0.2">
      <c r="A66" s="24">
        <v>55</v>
      </c>
      <c r="B66" s="11" t="s">
        <v>120</v>
      </c>
      <c r="C66" s="10" t="s">
        <v>121</v>
      </c>
      <c r="D66" s="43">
        <f t="shared" si="1"/>
        <v>107859007.38</v>
      </c>
      <c r="E66" s="57">
        <v>0</v>
      </c>
      <c r="F66" s="57">
        <v>0</v>
      </c>
      <c r="G66" s="57">
        <v>0</v>
      </c>
      <c r="H66" s="57">
        <v>15136472</v>
      </c>
      <c r="I66" s="66">
        <v>4171137</v>
      </c>
      <c r="J66" s="66">
        <v>13038490.379999999</v>
      </c>
      <c r="K66" s="66">
        <v>31993205</v>
      </c>
      <c r="L66" s="66">
        <v>43519703</v>
      </c>
    </row>
    <row r="67" spans="1:12" s="1" customFormat="1" ht="23.25" customHeight="1" x14ac:dyDescent="0.2">
      <c r="A67" s="24">
        <v>56</v>
      </c>
      <c r="B67" s="13" t="s">
        <v>122</v>
      </c>
      <c r="C67" s="10" t="s">
        <v>245</v>
      </c>
      <c r="D67" s="43">
        <f t="shared" si="1"/>
        <v>98814900</v>
      </c>
      <c r="E67" s="57">
        <v>0</v>
      </c>
      <c r="F67" s="57">
        <v>0</v>
      </c>
      <c r="G67" s="57">
        <v>0</v>
      </c>
      <c r="H67" s="57">
        <v>16258050</v>
      </c>
      <c r="I67" s="66">
        <v>4160612</v>
      </c>
      <c r="J67" s="66">
        <v>22526933</v>
      </c>
      <c r="K67" s="66">
        <v>0</v>
      </c>
      <c r="L67" s="66">
        <v>55869305</v>
      </c>
    </row>
    <row r="68" spans="1:12" s="1" customFormat="1" ht="25.5" customHeight="1" x14ac:dyDescent="0.2">
      <c r="A68" s="24">
        <v>57</v>
      </c>
      <c r="B68" s="25" t="s">
        <v>123</v>
      </c>
      <c r="C68" s="10" t="s">
        <v>408</v>
      </c>
      <c r="D68" s="43">
        <f t="shared" si="1"/>
        <v>68844873</v>
      </c>
      <c r="E68" s="57">
        <v>0</v>
      </c>
      <c r="F68" s="57">
        <v>0</v>
      </c>
      <c r="G68" s="57">
        <v>0</v>
      </c>
      <c r="H68" s="57">
        <v>13050403</v>
      </c>
      <c r="I68" s="66">
        <v>0</v>
      </c>
      <c r="J68" s="66">
        <v>7065011</v>
      </c>
      <c r="K68" s="66">
        <v>15012891</v>
      </c>
      <c r="L68" s="66">
        <v>33716568</v>
      </c>
    </row>
    <row r="69" spans="1:12" s="1" customFormat="1" ht="24" x14ac:dyDescent="0.2">
      <c r="A69" s="24">
        <v>58</v>
      </c>
      <c r="B69" s="11" t="s">
        <v>124</v>
      </c>
      <c r="C69" s="10" t="s">
        <v>246</v>
      </c>
      <c r="D69" s="43">
        <f t="shared" si="1"/>
        <v>76971605</v>
      </c>
      <c r="E69" s="57">
        <v>0</v>
      </c>
      <c r="F69" s="57">
        <v>0</v>
      </c>
      <c r="G69" s="57">
        <v>0</v>
      </c>
      <c r="H69" s="57">
        <v>0</v>
      </c>
      <c r="I69" s="66">
        <v>0</v>
      </c>
      <c r="J69" s="66">
        <v>20065265</v>
      </c>
      <c r="K69" s="66">
        <v>56906340</v>
      </c>
      <c r="L69" s="66">
        <v>0</v>
      </c>
    </row>
    <row r="70" spans="1:12" s="1" customFormat="1" ht="24" x14ac:dyDescent="0.2">
      <c r="A70" s="24">
        <v>59</v>
      </c>
      <c r="B70" s="11" t="s">
        <v>125</v>
      </c>
      <c r="C70" s="10" t="s">
        <v>247</v>
      </c>
      <c r="D70" s="43">
        <f t="shared" si="1"/>
        <v>66441288</v>
      </c>
      <c r="E70" s="57">
        <v>0</v>
      </c>
      <c r="F70" s="57">
        <v>0</v>
      </c>
      <c r="G70" s="57">
        <v>0</v>
      </c>
      <c r="H70" s="57">
        <v>0</v>
      </c>
      <c r="I70" s="66">
        <v>0</v>
      </c>
      <c r="J70" s="66">
        <v>19712003</v>
      </c>
      <c r="K70" s="66">
        <v>46729285</v>
      </c>
      <c r="L70" s="66">
        <v>0</v>
      </c>
    </row>
    <row r="71" spans="1:12" s="1" customFormat="1" x14ac:dyDescent="0.2">
      <c r="A71" s="24">
        <v>60</v>
      </c>
      <c r="B71" s="13" t="s">
        <v>126</v>
      </c>
      <c r="C71" s="10" t="s">
        <v>248</v>
      </c>
      <c r="D71" s="43">
        <f t="shared" si="1"/>
        <v>151849201</v>
      </c>
      <c r="E71" s="57">
        <v>11137733</v>
      </c>
      <c r="F71" s="57">
        <v>0</v>
      </c>
      <c r="G71" s="57">
        <v>6711989</v>
      </c>
      <c r="H71" s="57">
        <v>0</v>
      </c>
      <c r="I71" s="66">
        <v>10353582</v>
      </c>
      <c r="J71" s="66">
        <v>45088354</v>
      </c>
      <c r="K71" s="66">
        <v>0</v>
      </c>
      <c r="L71" s="66">
        <v>78557543</v>
      </c>
    </row>
    <row r="72" spans="1:12" s="1" customFormat="1" x14ac:dyDescent="0.2">
      <c r="A72" s="24">
        <v>61</v>
      </c>
      <c r="B72" s="13" t="s">
        <v>127</v>
      </c>
      <c r="C72" s="10" t="s">
        <v>53</v>
      </c>
      <c r="D72" s="43">
        <f t="shared" ref="D72:D135" si="3">E72+F72+G72+H72+I72+J72+K72+L72</f>
        <v>81226255</v>
      </c>
      <c r="E72" s="57">
        <v>6816560</v>
      </c>
      <c r="F72" s="57">
        <v>0</v>
      </c>
      <c r="G72" s="57">
        <v>4161726</v>
      </c>
      <c r="H72" s="57">
        <v>0</v>
      </c>
      <c r="I72" s="66">
        <v>0</v>
      </c>
      <c r="J72" s="66">
        <v>21795587</v>
      </c>
      <c r="K72" s="66">
        <v>0</v>
      </c>
      <c r="L72" s="66">
        <v>48452382</v>
      </c>
    </row>
    <row r="73" spans="1:12" s="1" customFormat="1" x14ac:dyDescent="0.2">
      <c r="A73" s="24">
        <v>62</v>
      </c>
      <c r="B73" s="13" t="s">
        <v>128</v>
      </c>
      <c r="C73" s="10" t="s">
        <v>249</v>
      </c>
      <c r="D73" s="43">
        <f t="shared" si="3"/>
        <v>206879127</v>
      </c>
      <c r="E73" s="57">
        <v>15059995</v>
      </c>
      <c r="F73" s="57">
        <v>0</v>
      </c>
      <c r="G73" s="57">
        <v>8769089</v>
      </c>
      <c r="H73" s="57">
        <v>0</v>
      </c>
      <c r="I73" s="66">
        <v>16725151</v>
      </c>
      <c r="J73" s="66">
        <v>59589951</v>
      </c>
      <c r="K73" s="66">
        <v>0</v>
      </c>
      <c r="L73" s="66">
        <v>106734941</v>
      </c>
    </row>
    <row r="74" spans="1:12" s="1" customFormat="1" ht="24" x14ac:dyDescent="0.2">
      <c r="A74" s="24">
        <v>63</v>
      </c>
      <c r="B74" s="13" t="s">
        <v>129</v>
      </c>
      <c r="C74" s="10" t="s">
        <v>250</v>
      </c>
      <c r="D74" s="43">
        <f t="shared" si="3"/>
        <v>41884373</v>
      </c>
      <c r="E74" s="57">
        <v>0</v>
      </c>
      <c r="F74" s="57">
        <v>0</v>
      </c>
      <c r="G74" s="57">
        <v>0</v>
      </c>
      <c r="H74" s="57">
        <v>0</v>
      </c>
      <c r="I74" s="66">
        <v>0</v>
      </c>
      <c r="J74" s="66">
        <v>0</v>
      </c>
      <c r="K74" s="66">
        <v>41884373</v>
      </c>
      <c r="L74" s="66">
        <v>0</v>
      </c>
    </row>
    <row r="75" spans="1:12" s="1" customFormat="1" ht="24" x14ac:dyDescent="0.2">
      <c r="A75" s="24">
        <v>64</v>
      </c>
      <c r="B75" s="11" t="s">
        <v>130</v>
      </c>
      <c r="C75" s="10" t="s">
        <v>251</v>
      </c>
      <c r="D75" s="43">
        <f t="shared" si="3"/>
        <v>42387431</v>
      </c>
      <c r="E75" s="57">
        <v>0</v>
      </c>
      <c r="F75" s="57">
        <v>0</v>
      </c>
      <c r="G75" s="57">
        <v>0</v>
      </c>
      <c r="H75" s="57">
        <v>0</v>
      </c>
      <c r="I75" s="66">
        <v>0</v>
      </c>
      <c r="J75" s="66">
        <v>0</v>
      </c>
      <c r="K75" s="66">
        <v>42387431</v>
      </c>
      <c r="L75" s="66">
        <v>0</v>
      </c>
    </row>
    <row r="76" spans="1:12" s="1" customFormat="1" ht="24" x14ac:dyDescent="0.2">
      <c r="A76" s="24">
        <v>65</v>
      </c>
      <c r="B76" s="13" t="s">
        <v>131</v>
      </c>
      <c r="C76" s="10" t="s">
        <v>252</v>
      </c>
      <c r="D76" s="43">
        <f t="shared" si="3"/>
        <v>52882550</v>
      </c>
      <c r="E76" s="57">
        <v>0</v>
      </c>
      <c r="F76" s="57">
        <v>0</v>
      </c>
      <c r="G76" s="57">
        <v>0</v>
      </c>
      <c r="H76" s="57">
        <v>0</v>
      </c>
      <c r="I76" s="66">
        <v>0</v>
      </c>
      <c r="J76" s="66">
        <v>0</v>
      </c>
      <c r="K76" s="66">
        <v>52882550</v>
      </c>
      <c r="L76" s="66">
        <v>0</v>
      </c>
    </row>
    <row r="77" spans="1:12" s="1" customFormat="1" ht="24" x14ac:dyDescent="0.2">
      <c r="A77" s="24">
        <v>66</v>
      </c>
      <c r="B77" s="13" t="s">
        <v>132</v>
      </c>
      <c r="C77" s="10" t="s">
        <v>253</v>
      </c>
      <c r="D77" s="43">
        <f t="shared" si="3"/>
        <v>58110624</v>
      </c>
      <c r="E77" s="57">
        <v>0</v>
      </c>
      <c r="F77" s="57">
        <v>0</v>
      </c>
      <c r="G77" s="57">
        <v>0</v>
      </c>
      <c r="H77" s="57">
        <v>0</v>
      </c>
      <c r="I77" s="66">
        <v>0</v>
      </c>
      <c r="J77" s="66">
        <v>0</v>
      </c>
      <c r="K77" s="66">
        <v>58110624</v>
      </c>
      <c r="L77" s="66">
        <v>0</v>
      </c>
    </row>
    <row r="78" spans="1:12" s="1" customFormat="1" ht="24" x14ac:dyDescent="0.2">
      <c r="A78" s="24">
        <v>67</v>
      </c>
      <c r="B78" s="11" t="s">
        <v>133</v>
      </c>
      <c r="C78" s="10" t="s">
        <v>254</v>
      </c>
      <c r="D78" s="43">
        <f t="shared" si="3"/>
        <v>75983769</v>
      </c>
      <c r="E78" s="57">
        <v>0</v>
      </c>
      <c r="F78" s="57">
        <v>0</v>
      </c>
      <c r="G78" s="57">
        <v>0</v>
      </c>
      <c r="H78" s="57">
        <v>0</v>
      </c>
      <c r="I78" s="66">
        <v>0</v>
      </c>
      <c r="J78" s="66">
        <v>5316053</v>
      </c>
      <c r="K78" s="66">
        <v>70667716</v>
      </c>
      <c r="L78" s="66">
        <v>0</v>
      </c>
    </row>
    <row r="79" spans="1:12" s="1" customFormat="1" ht="24" x14ac:dyDescent="0.2">
      <c r="A79" s="24">
        <v>68</v>
      </c>
      <c r="B79" s="11" t="s">
        <v>134</v>
      </c>
      <c r="C79" s="10" t="s">
        <v>255</v>
      </c>
      <c r="D79" s="43">
        <f t="shared" si="3"/>
        <v>54337006</v>
      </c>
      <c r="E79" s="57">
        <v>0</v>
      </c>
      <c r="F79" s="57">
        <v>0</v>
      </c>
      <c r="G79" s="57">
        <v>0</v>
      </c>
      <c r="H79" s="57">
        <v>0</v>
      </c>
      <c r="I79" s="66">
        <v>0</v>
      </c>
      <c r="J79" s="66">
        <v>0</v>
      </c>
      <c r="K79" s="66">
        <v>54337006</v>
      </c>
      <c r="L79" s="66">
        <v>0</v>
      </c>
    </row>
    <row r="80" spans="1:12" s="1" customFormat="1" ht="24" x14ac:dyDescent="0.2">
      <c r="A80" s="24">
        <v>69</v>
      </c>
      <c r="B80" s="11" t="s">
        <v>135</v>
      </c>
      <c r="C80" s="10" t="s">
        <v>256</v>
      </c>
      <c r="D80" s="43">
        <f t="shared" si="3"/>
        <v>43179466</v>
      </c>
      <c r="E80" s="57">
        <v>0</v>
      </c>
      <c r="F80" s="57">
        <v>0</v>
      </c>
      <c r="G80" s="57">
        <v>0</v>
      </c>
      <c r="H80" s="57">
        <v>0</v>
      </c>
      <c r="I80" s="66">
        <v>0</v>
      </c>
      <c r="J80" s="66">
        <v>0</v>
      </c>
      <c r="K80" s="66">
        <v>43179466</v>
      </c>
      <c r="L80" s="66">
        <v>0</v>
      </c>
    </row>
    <row r="81" spans="1:12" s="1" customFormat="1" x14ac:dyDescent="0.2">
      <c r="A81" s="24">
        <v>70</v>
      </c>
      <c r="B81" s="25" t="s">
        <v>136</v>
      </c>
      <c r="C81" s="10" t="s">
        <v>137</v>
      </c>
      <c r="D81" s="43">
        <f t="shared" si="3"/>
        <v>166974928</v>
      </c>
      <c r="E81" s="57">
        <v>8376040</v>
      </c>
      <c r="F81" s="57">
        <v>31696</v>
      </c>
      <c r="G81" s="57">
        <v>5338577</v>
      </c>
      <c r="H81" s="57">
        <v>5021423</v>
      </c>
      <c r="I81" s="66">
        <v>2663928</v>
      </c>
      <c r="J81" s="66">
        <v>15133338</v>
      </c>
      <c r="K81" s="66">
        <v>46768247</v>
      </c>
      <c r="L81" s="66">
        <v>83641679</v>
      </c>
    </row>
    <row r="82" spans="1:12" s="1" customFormat="1" x14ac:dyDescent="0.2">
      <c r="A82" s="24">
        <v>71</v>
      </c>
      <c r="B82" s="11" t="s">
        <v>138</v>
      </c>
      <c r="C82" s="10" t="s">
        <v>257</v>
      </c>
      <c r="D82" s="43">
        <f t="shared" si="3"/>
        <v>276555218</v>
      </c>
      <c r="E82" s="57">
        <v>20333514</v>
      </c>
      <c r="F82" s="57">
        <v>3522</v>
      </c>
      <c r="G82" s="57">
        <v>12761828</v>
      </c>
      <c r="H82" s="57">
        <v>275700</v>
      </c>
      <c r="I82" s="66">
        <v>4445844</v>
      </c>
      <c r="J82" s="66">
        <v>92853285</v>
      </c>
      <c r="K82" s="66">
        <v>0</v>
      </c>
      <c r="L82" s="66">
        <v>145881525</v>
      </c>
    </row>
    <row r="83" spans="1:12" s="1" customFormat="1" x14ac:dyDescent="0.2">
      <c r="A83" s="24">
        <v>72</v>
      </c>
      <c r="B83" s="25" t="s">
        <v>139</v>
      </c>
      <c r="C83" s="10" t="s">
        <v>36</v>
      </c>
      <c r="D83" s="43">
        <f t="shared" si="3"/>
        <v>161937048</v>
      </c>
      <c r="E83" s="57">
        <v>11800759</v>
      </c>
      <c r="F83" s="57">
        <v>10565</v>
      </c>
      <c r="G83" s="57">
        <v>7185652</v>
      </c>
      <c r="H83" s="57">
        <v>0</v>
      </c>
      <c r="I83" s="66">
        <v>10201575</v>
      </c>
      <c r="J83" s="66">
        <v>18072080</v>
      </c>
      <c r="K83" s="66">
        <v>32630035</v>
      </c>
      <c r="L83" s="66">
        <v>82036382</v>
      </c>
    </row>
    <row r="84" spans="1:12" s="1" customFormat="1" x14ac:dyDescent="0.2">
      <c r="A84" s="24">
        <v>73</v>
      </c>
      <c r="B84" s="11" t="s">
        <v>140</v>
      </c>
      <c r="C84" s="10" t="s">
        <v>38</v>
      </c>
      <c r="D84" s="43">
        <f t="shared" si="3"/>
        <v>107974683</v>
      </c>
      <c r="E84" s="57">
        <v>7375474</v>
      </c>
      <c r="F84" s="57">
        <v>0</v>
      </c>
      <c r="G84" s="57">
        <v>4562274</v>
      </c>
      <c r="H84" s="57">
        <v>0</v>
      </c>
      <c r="I84" s="66">
        <v>0</v>
      </c>
      <c r="J84" s="66">
        <v>15497507</v>
      </c>
      <c r="K84" s="66">
        <v>26171139</v>
      </c>
      <c r="L84" s="66">
        <v>54368289</v>
      </c>
    </row>
    <row r="85" spans="1:12" s="1" customFormat="1" ht="13.5" customHeight="1" x14ac:dyDescent="0.2">
      <c r="A85" s="24">
        <v>74</v>
      </c>
      <c r="B85" s="11" t="s">
        <v>141</v>
      </c>
      <c r="C85" s="10" t="s">
        <v>37</v>
      </c>
      <c r="D85" s="43">
        <f t="shared" si="3"/>
        <v>286072657</v>
      </c>
      <c r="E85" s="57">
        <v>19574049</v>
      </c>
      <c r="F85" s="57">
        <v>419096</v>
      </c>
      <c r="G85" s="57">
        <v>11630518</v>
      </c>
      <c r="H85" s="57">
        <v>0</v>
      </c>
      <c r="I85" s="66">
        <v>13861878</v>
      </c>
      <c r="J85" s="66">
        <v>65364472</v>
      </c>
      <c r="K85" s="66">
        <v>38221576</v>
      </c>
      <c r="L85" s="66">
        <v>137001068</v>
      </c>
    </row>
    <row r="86" spans="1:12" s="1" customFormat="1" ht="14.25" customHeight="1" x14ac:dyDescent="0.2">
      <c r="A86" s="24">
        <v>75</v>
      </c>
      <c r="B86" s="11" t="s">
        <v>142</v>
      </c>
      <c r="C86" s="10" t="s">
        <v>52</v>
      </c>
      <c r="D86" s="43">
        <f t="shared" si="3"/>
        <v>50218838</v>
      </c>
      <c r="E86" s="57">
        <v>0</v>
      </c>
      <c r="F86" s="57">
        <v>0</v>
      </c>
      <c r="G86" s="57">
        <v>0</v>
      </c>
      <c r="H86" s="57">
        <v>3557769</v>
      </c>
      <c r="I86" s="66">
        <v>0</v>
      </c>
      <c r="J86" s="66">
        <v>14613535</v>
      </c>
      <c r="K86" s="66">
        <v>0</v>
      </c>
      <c r="L86" s="66">
        <v>32047534</v>
      </c>
    </row>
    <row r="87" spans="1:12" s="1" customFormat="1" x14ac:dyDescent="0.2">
      <c r="A87" s="24">
        <v>76</v>
      </c>
      <c r="B87" s="11" t="s">
        <v>143</v>
      </c>
      <c r="C87" s="10" t="s">
        <v>238</v>
      </c>
      <c r="D87" s="43">
        <f t="shared" si="3"/>
        <v>186850817</v>
      </c>
      <c r="E87" s="57">
        <v>15870969</v>
      </c>
      <c r="F87" s="57">
        <v>112698</v>
      </c>
      <c r="G87" s="57">
        <v>9725531</v>
      </c>
      <c r="H87" s="57">
        <v>0</v>
      </c>
      <c r="I87" s="66">
        <v>0</v>
      </c>
      <c r="J87" s="66">
        <v>45015554</v>
      </c>
      <c r="K87" s="66">
        <v>7623466</v>
      </c>
      <c r="L87" s="66">
        <v>108502599</v>
      </c>
    </row>
    <row r="88" spans="1:12" s="1" customFormat="1" x14ac:dyDescent="0.2">
      <c r="A88" s="24">
        <v>77</v>
      </c>
      <c r="B88" s="11" t="s">
        <v>144</v>
      </c>
      <c r="C88" s="10" t="s">
        <v>355</v>
      </c>
      <c r="D88" s="43">
        <f t="shared" si="3"/>
        <v>55882307</v>
      </c>
      <c r="E88" s="57">
        <v>0</v>
      </c>
      <c r="F88" s="57">
        <v>0</v>
      </c>
      <c r="G88" s="57">
        <v>0</v>
      </c>
      <c r="H88" s="57">
        <v>0</v>
      </c>
      <c r="I88" s="66">
        <v>55882307</v>
      </c>
      <c r="J88" s="66">
        <v>0</v>
      </c>
      <c r="K88" s="66">
        <v>0</v>
      </c>
      <c r="L88" s="66">
        <v>0</v>
      </c>
    </row>
    <row r="89" spans="1:12" s="1" customFormat="1" x14ac:dyDescent="0.2">
      <c r="A89" s="24">
        <v>78</v>
      </c>
      <c r="B89" s="13" t="s">
        <v>145</v>
      </c>
      <c r="C89" s="10" t="s">
        <v>270</v>
      </c>
      <c r="D89" s="43">
        <f t="shared" si="3"/>
        <v>0</v>
      </c>
      <c r="E89" s="57">
        <v>0</v>
      </c>
      <c r="F89" s="57">
        <v>0</v>
      </c>
      <c r="G89" s="57">
        <v>0</v>
      </c>
      <c r="H89" s="57">
        <v>0</v>
      </c>
      <c r="I89" s="66">
        <v>0</v>
      </c>
      <c r="J89" s="66">
        <v>0</v>
      </c>
      <c r="K89" s="66">
        <v>0</v>
      </c>
      <c r="L89" s="66">
        <v>0</v>
      </c>
    </row>
    <row r="90" spans="1:12" s="1" customFormat="1" ht="24" x14ac:dyDescent="0.2">
      <c r="A90" s="176">
        <v>79</v>
      </c>
      <c r="B90" s="179" t="s">
        <v>146</v>
      </c>
      <c r="C90" s="16" t="s">
        <v>258</v>
      </c>
      <c r="D90" s="43">
        <f t="shared" si="3"/>
        <v>42084970</v>
      </c>
      <c r="E90" s="57">
        <v>880016</v>
      </c>
      <c r="F90" s="57">
        <v>0</v>
      </c>
      <c r="G90" s="57">
        <v>763293</v>
      </c>
      <c r="H90" s="57">
        <v>0</v>
      </c>
      <c r="I90" s="66">
        <v>31411099</v>
      </c>
      <c r="J90" s="66">
        <v>3077862</v>
      </c>
      <c r="K90" s="66">
        <v>0</v>
      </c>
      <c r="L90" s="66">
        <v>5952700</v>
      </c>
    </row>
    <row r="91" spans="1:12" s="1" customFormat="1" ht="36" x14ac:dyDescent="0.2">
      <c r="A91" s="177"/>
      <c r="B91" s="180"/>
      <c r="C91" s="10" t="s">
        <v>353</v>
      </c>
      <c r="D91" s="43">
        <f t="shared" si="3"/>
        <v>10673871</v>
      </c>
      <c r="E91" s="57">
        <v>880016</v>
      </c>
      <c r="F91" s="57">
        <v>0</v>
      </c>
      <c r="G91" s="57">
        <v>763293</v>
      </c>
      <c r="H91" s="57">
        <v>0</v>
      </c>
      <c r="I91" s="66">
        <v>0</v>
      </c>
      <c r="J91" s="66">
        <v>3077862</v>
      </c>
      <c r="K91" s="66">
        <v>0</v>
      </c>
      <c r="L91" s="66">
        <v>5952700</v>
      </c>
    </row>
    <row r="92" spans="1:12" s="1" customFormat="1" ht="24" x14ac:dyDescent="0.2">
      <c r="A92" s="177"/>
      <c r="B92" s="180"/>
      <c r="C92" s="10" t="s">
        <v>259</v>
      </c>
      <c r="D92" s="43">
        <f t="shared" si="3"/>
        <v>9570181</v>
      </c>
      <c r="E92" s="57">
        <v>0</v>
      </c>
      <c r="F92" s="57">
        <v>0</v>
      </c>
      <c r="G92" s="57">
        <v>0</v>
      </c>
      <c r="H92" s="57">
        <v>0</v>
      </c>
      <c r="I92" s="66">
        <v>9570181</v>
      </c>
      <c r="J92" s="66">
        <v>0</v>
      </c>
      <c r="K92" s="66">
        <v>0</v>
      </c>
      <c r="L92" s="66">
        <v>0</v>
      </c>
    </row>
    <row r="93" spans="1:12" s="1" customFormat="1" ht="36" x14ac:dyDescent="0.2">
      <c r="A93" s="178"/>
      <c r="B93" s="181"/>
      <c r="C93" s="27" t="s">
        <v>354</v>
      </c>
      <c r="D93" s="43">
        <f t="shared" si="3"/>
        <v>21840918</v>
      </c>
      <c r="E93" s="57">
        <v>0</v>
      </c>
      <c r="F93" s="57">
        <v>0</v>
      </c>
      <c r="G93" s="57">
        <v>0</v>
      </c>
      <c r="H93" s="57">
        <v>0</v>
      </c>
      <c r="I93" s="66">
        <v>21840918</v>
      </c>
      <c r="J93" s="66">
        <v>0</v>
      </c>
      <c r="K93" s="66">
        <v>0</v>
      </c>
      <c r="L93" s="66">
        <v>0</v>
      </c>
    </row>
    <row r="94" spans="1:12" s="1" customFormat="1" ht="24" x14ac:dyDescent="0.2">
      <c r="A94" s="24">
        <v>80</v>
      </c>
      <c r="B94" s="13" t="s">
        <v>147</v>
      </c>
      <c r="C94" s="10" t="s">
        <v>51</v>
      </c>
      <c r="D94" s="43">
        <f t="shared" si="3"/>
        <v>1868287</v>
      </c>
      <c r="E94" s="57">
        <v>0</v>
      </c>
      <c r="F94" s="57">
        <v>0</v>
      </c>
      <c r="G94" s="57">
        <v>0</v>
      </c>
      <c r="H94" s="57">
        <v>0</v>
      </c>
      <c r="I94" s="66">
        <v>1868287</v>
      </c>
      <c r="J94" s="66">
        <v>0</v>
      </c>
      <c r="K94" s="66">
        <v>0</v>
      </c>
      <c r="L94" s="66">
        <v>0</v>
      </c>
    </row>
    <row r="95" spans="1:12" s="1" customFormat="1" x14ac:dyDescent="0.2">
      <c r="A95" s="24">
        <v>81</v>
      </c>
      <c r="B95" s="13" t="s">
        <v>148</v>
      </c>
      <c r="C95" s="10" t="s">
        <v>149</v>
      </c>
      <c r="D95" s="43">
        <f t="shared" si="3"/>
        <v>9437555</v>
      </c>
      <c r="E95" s="57">
        <v>706862</v>
      </c>
      <c r="F95" s="57">
        <v>0</v>
      </c>
      <c r="G95" s="57">
        <v>351908</v>
      </c>
      <c r="H95" s="57">
        <v>0</v>
      </c>
      <c r="I95" s="66">
        <v>0</v>
      </c>
      <c r="J95" s="66">
        <v>1980763</v>
      </c>
      <c r="K95" s="66">
        <v>1088475</v>
      </c>
      <c r="L95" s="66">
        <v>5309547</v>
      </c>
    </row>
    <row r="96" spans="1:12" s="1" customFormat="1" x14ac:dyDescent="0.2">
      <c r="A96" s="24">
        <v>82</v>
      </c>
      <c r="B96" s="25" t="s">
        <v>150</v>
      </c>
      <c r="C96" s="10" t="s">
        <v>151</v>
      </c>
      <c r="D96" s="43">
        <f t="shared" si="3"/>
        <v>60104305</v>
      </c>
      <c r="E96" s="57">
        <v>4138156</v>
      </c>
      <c r="F96" s="57">
        <v>0</v>
      </c>
      <c r="G96" s="57">
        <v>2450045</v>
      </c>
      <c r="H96" s="57">
        <v>0</v>
      </c>
      <c r="I96" s="66">
        <v>0</v>
      </c>
      <c r="J96" s="66">
        <v>10566800</v>
      </c>
      <c r="K96" s="66">
        <v>14656593</v>
      </c>
      <c r="L96" s="66">
        <v>28292711</v>
      </c>
    </row>
    <row r="97" spans="1:12" s="1" customFormat="1" x14ac:dyDescent="0.2">
      <c r="A97" s="24">
        <v>83</v>
      </c>
      <c r="B97" s="13" t="s">
        <v>152</v>
      </c>
      <c r="C97" s="10" t="s">
        <v>28</v>
      </c>
      <c r="D97" s="43">
        <f t="shared" si="3"/>
        <v>34452215</v>
      </c>
      <c r="E97" s="57">
        <v>1749072</v>
      </c>
      <c r="F97" s="57">
        <v>0</v>
      </c>
      <c r="G97" s="57">
        <v>885658</v>
      </c>
      <c r="H97" s="57">
        <v>659440</v>
      </c>
      <c r="I97" s="66">
        <v>0</v>
      </c>
      <c r="J97" s="66">
        <v>5230982</v>
      </c>
      <c r="K97" s="66">
        <v>8464795</v>
      </c>
      <c r="L97" s="66">
        <v>17462268</v>
      </c>
    </row>
    <row r="98" spans="1:12" s="1" customFormat="1" x14ac:dyDescent="0.2">
      <c r="A98" s="24">
        <v>84</v>
      </c>
      <c r="B98" s="25" t="s">
        <v>153</v>
      </c>
      <c r="C98" s="10" t="s">
        <v>12</v>
      </c>
      <c r="D98" s="43">
        <f t="shared" si="3"/>
        <v>37460560</v>
      </c>
      <c r="E98" s="57">
        <v>1774278</v>
      </c>
      <c r="F98" s="57">
        <v>0</v>
      </c>
      <c r="G98" s="57">
        <v>920814</v>
      </c>
      <c r="H98" s="57">
        <v>936882</v>
      </c>
      <c r="I98" s="66">
        <v>0</v>
      </c>
      <c r="J98" s="66">
        <v>5822160</v>
      </c>
      <c r="K98" s="66">
        <v>10012451</v>
      </c>
      <c r="L98" s="66">
        <v>17993975</v>
      </c>
    </row>
    <row r="99" spans="1:12" s="1" customFormat="1" x14ac:dyDescent="0.2">
      <c r="A99" s="24">
        <v>85</v>
      </c>
      <c r="B99" s="25" t="s">
        <v>154</v>
      </c>
      <c r="C99" s="10" t="s">
        <v>27</v>
      </c>
      <c r="D99" s="43">
        <f t="shared" si="3"/>
        <v>92549850</v>
      </c>
      <c r="E99" s="57">
        <v>4915156</v>
      </c>
      <c r="F99" s="57">
        <v>0</v>
      </c>
      <c r="G99" s="57">
        <v>2918279</v>
      </c>
      <c r="H99" s="57">
        <v>2796647</v>
      </c>
      <c r="I99" s="66">
        <v>0</v>
      </c>
      <c r="J99" s="66">
        <v>7727357</v>
      </c>
      <c r="K99" s="66">
        <v>26869225</v>
      </c>
      <c r="L99" s="66">
        <v>47323186</v>
      </c>
    </row>
    <row r="100" spans="1:12" s="1" customFormat="1" x14ac:dyDescent="0.2">
      <c r="A100" s="24">
        <v>86</v>
      </c>
      <c r="B100" s="13" t="s">
        <v>155</v>
      </c>
      <c r="C100" s="10" t="s">
        <v>45</v>
      </c>
      <c r="D100" s="43">
        <f t="shared" si="3"/>
        <v>42774264</v>
      </c>
      <c r="E100" s="57">
        <v>2138120</v>
      </c>
      <c r="F100" s="57">
        <v>0</v>
      </c>
      <c r="G100" s="57">
        <v>1084844</v>
      </c>
      <c r="H100" s="57">
        <v>545681</v>
      </c>
      <c r="I100" s="66">
        <v>0</v>
      </c>
      <c r="J100" s="66">
        <v>5405295</v>
      </c>
      <c r="K100" s="66">
        <v>11884369</v>
      </c>
      <c r="L100" s="66">
        <v>21715955</v>
      </c>
    </row>
    <row r="101" spans="1:12" s="1" customFormat="1" x14ac:dyDescent="0.2">
      <c r="A101" s="24">
        <v>87</v>
      </c>
      <c r="B101" s="13" t="s">
        <v>156</v>
      </c>
      <c r="C101" s="10" t="s">
        <v>33</v>
      </c>
      <c r="D101" s="43">
        <f t="shared" si="3"/>
        <v>55645366</v>
      </c>
      <c r="E101" s="57">
        <v>2733200</v>
      </c>
      <c r="F101" s="57">
        <v>3522</v>
      </c>
      <c r="G101" s="57">
        <v>1308350</v>
      </c>
      <c r="H101" s="57">
        <v>1695402</v>
      </c>
      <c r="I101" s="66">
        <v>0</v>
      </c>
      <c r="J101" s="66">
        <v>10674634</v>
      </c>
      <c r="K101" s="66">
        <v>14146707</v>
      </c>
      <c r="L101" s="66">
        <v>25083551</v>
      </c>
    </row>
    <row r="102" spans="1:12" s="1" customFormat="1" x14ac:dyDescent="0.2">
      <c r="A102" s="24">
        <v>88</v>
      </c>
      <c r="B102" s="11" t="s">
        <v>157</v>
      </c>
      <c r="C102" s="10" t="s">
        <v>29</v>
      </c>
      <c r="D102" s="43">
        <f t="shared" si="3"/>
        <v>125201860</v>
      </c>
      <c r="E102" s="57">
        <v>5737089</v>
      </c>
      <c r="F102" s="57">
        <v>0</v>
      </c>
      <c r="G102" s="57">
        <v>3400606</v>
      </c>
      <c r="H102" s="57">
        <v>1117528</v>
      </c>
      <c r="I102" s="66">
        <v>0</v>
      </c>
      <c r="J102" s="66">
        <v>23238599</v>
      </c>
      <c r="K102" s="66">
        <v>33279700</v>
      </c>
      <c r="L102" s="66">
        <v>58428338</v>
      </c>
    </row>
    <row r="103" spans="1:12" s="1" customFormat="1" x14ac:dyDescent="0.2">
      <c r="A103" s="24">
        <v>89</v>
      </c>
      <c r="B103" s="11" t="s">
        <v>158</v>
      </c>
      <c r="C103" s="10" t="s">
        <v>30</v>
      </c>
      <c r="D103" s="43">
        <f t="shared" si="3"/>
        <v>84276336.74000001</v>
      </c>
      <c r="E103" s="57">
        <v>4614877</v>
      </c>
      <c r="F103" s="57">
        <v>0</v>
      </c>
      <c r="G103" s="57">
        <v>2488457</v>
      </c>
      <c r="H103" s="57">
        <v>1541019</v>
      </c>
      <c r="I103" s="66">
        <v>0</v>
      </c>
      <c r="J103" s="66">
        <v>3674813.74</v>
      </c>
      <c r="K103" s="66">
        <v>25163897</v>
      </c>
      <c r="L103" s="66">
        <v>46793273</v>
      </c>
    </row>
    <row r="104" spans="1:12" s="1" customFormat="1" x14ac:dyDescent="0.2">
      <c r="A104" s="24">
        <v>90</v>
      </c>
      <c r="B104" s="25" t="s">
        <v>159</v>
      </c>
      <c r="C104" s="10" t="s">
        <v>14</v>
      </c>
      <c r="D104" s="43">
        <f t="shared" si="3"/>
        <v>30070018</v>
      </c>
      <c r="E104" s="57">
        <v>1613180</v>
      </c>
      <c r="F104" s="57">
        <v>0</v>
      </c>
      <c r="G104" s="57">
        <v>817970</v>
      </c>
      <c r="H104" s="57">
        <v>481550</v>
      </c>
      <c r="I104" s="66">
        <v>0</v>
      </c>
      <c r="J104" s="66">
        <v>1618118</v>
      </c>
      <c r="K104" s="66">
        <v>9183301</v>
      </c>
      <c r="L104" s="66">
        <v>16355899</v>
      </c>
    </row>
    <row r="105" spans="1:12" s="1" customFormat="1" x14ac:dyDescent="0.2">
      <c r="A105" s="24">
        <v>91</v>
      </c>
      <c r="B105" s="11" t="s">
        <v>160</v>
      </c>
      <c r="C105" s="10" t="s">
        <v>31</v>
      </c>
      <c r="D105" s="43">
        <f t="shared" si="3"/>
        <v>54780273</v>
      </c>
      <c r="E105" s="57">
        <v>2542511</v>
      </c>
      <c r="F105" s="57">
        <v>0</v>
      </c>
      <c r="G105" s="57">
        <v>1255848</v>
      </c>
      <c r="H105" s="57">
        <v>2164213</v>
      </c>
      <c r="I105" s="66">
        <v>0</v>
      </c>
      <c r="J105" s="66">
        <v>8884579</v>
      </c>
      <c r="K105" s="66">
        <v>14160787</v>
      </c>
      <c r="L105" s="66">
        <v>25772335</v>
      </c>
    </row>
    <row r="106" spans="1:12" s="1" customFormat="1" ht="12" customHeight="1" x14ac:dyDescent="0.2">
      <c r="A106" s="24">
        <v>92</v>
      </c>
      <c r="B106" s="11" t="s">
        <v>161</v>
      </c>
      <c r="C106" s="10" t="s">
        <v>15</v>
      </c>
      <c r="D106" s="43">
        <f t="shared" si="3"/>
        <v>48581953</v>
      </c>
      <c r="E106" s="57">
        <v>2384700</v>
      </c>
      <c r="F106" s="57">
        <v>0</v>
      </c>
      <c r="G106" s="57">
        <v>1269939</v>
      </c>
      <c r="H106" s="57">
        <v>733473</v>
      </c>
      <c r="I106" s="66">
        <v>0</v>
      </c>
      <c r="J106" s="66">
        <v>6187733</v>
      </c>
      <c r="K106" s="66">
        <v>13806758</v>
      </c>
      <c r="L106" s="66">
        <v>24199350</v>
      </c>
    </row>
    <row r="107" spans="1:12" s="21" customFormat="1" x14ac:dyDescent="0.2">
      <c r="A107" s="24">
        <v>93</v>
      </c>
      <c r="B107" s="13" t="s">
        <v>162</v>
      </c>
      <c r="C107" s="10" t="s">
        <v>13</v>
      </c>
      <c r="D107" s="43">
        <f t="shared" si="3"/>
        <v>62443162</v>
      </c>
      <c r="E107" s="57">
        <v>2865805</v>
      </c>
      <c r="F107" s="57">
        <v>0</v>
      </c>
      <c r="G107" s="57">
        <v>1613185</v>
      </c>
      <c r="H107" s="57">
        <v>1225677</v>
      </c>
      <c r="I107" s="66">
        <v>4212752</v>
      </c>
      <c r="J107" s="66">
        <v>5981346</v>
      </c>
      <c r="K107" s="66">
        <v>16714054</v>
      </c>
      <c r="L107" s="66">
        <v>29830343</v>
      </c>
    </row>
    <row r="108" spans="1:12" s="1" customFormat="1" x14ac:dyDescent="0.2">
      <c r="A108" s="24">
        <v>94</v>
      </c>
      <c r="B108" s="25" t="s">
        <v>163</v>
      </c>
      <c r="C108" s="10" t="s">
        <v>32</v>
      </c>
      <c r="D108" s="43">
        <f t="shared" si="3"/>
        <v>40361816</v>
      </c>
      <c r="E108" s="57">
        <v>1834553</v>
      </c>
      <c r="F108" s="57">
        <v>0</v>
      </c>
      <c r="G108" s="57">
        <v>948388</v>
      </c>
      <c r="H108" s="57">
        <v>871846</v>
      </c>
      <c r="I108" s="66">
        <v>0</v>
      </c>
      <c r="J108" s="66">
        <v>7171595</v>
      </c>
      <c r="K108" s="66">
        <v>10707587</v>
      </c>
      <c r="L108" s="66">
        <v>18827847</v>
      </c>
    </row>
    <row r="109" spans="1:12" s="1" customFormat="1" x14ac:dyDescent="0.2">
      <c r="A109" s="24">
        <v>95</v>
      </c>
      <c r="B109" s="25" t="s">
        <v>164</v>
      </c>
      <c r="C109" s="10" t="s">
        <v>55</v>
      </c>
      <c r="D109" s="43">
        <f t="shared" si="3"/>
        <v>55017718</v>
      </c>
      <c r="E109" s="57">
        <v>2812105</v>
      </c>
      <c r="F109" s="57">
        <v>0</v>
      </c>
      <c r="G109" s="57">
        <v>1359773</v>
      </c>
      <c r="H109" s="57">
        <v>1756968</v>
      </c>
      <c r="I109" s="66">
        <v>0</v>
      </c>
      <c r="J109" s="66">
        <v>7818513</v>
      </c>
      <c r="K109" s="66">
        <v>14668411</v>
      </c>
      <c r="L109" s="66">
        <v>26601948</v>
      </c>
    </row>
    <row r="110" spans="1:12" s="1" customFormat="1" x14ac:dyDescent="0.2">
      <c r="A110" s="24">
        <v>96</v>
      </c>
      <c r="B110" s="11" t="s">
        <v>165</v>
      </c>
      <c r="C110" s="10" t="s">
        <v>34</v>
      </c>
      <c r="D110" s="43">
        <f t="shared" si="3"/>
        <v>93555818</v>
      </c>
      <c r="E110" s="57">
        <v>4854881</v>
      </c>
      <c r="F110" s="57">
        <v>0</v>
      </c>
      <c r="G110" s="57">
        <v>2590848</v>
      </c>
      <c r="H110" s="57">
        <v>3621985</v>
      </c>
      <c r="I110" s="66">
        <v>0</v>
      </c>
      <c r="J110" s="66">
        <v>13143765</v>
      </c>
      <c r="K110" s="66">
        <v>22618242</v>
      </c>
      <c r="L110" s="66">
        <v>46726097</v>
      </c>
    </row>
    <row r="111" spans="1:12" s="1" customFormat="1" x14ac:dyDescent="0.2">
      <c r="A111" s="24">
        <v>97</v>
      </c>
      <c r="B111" s="13" t="s">
        <v>166</v>
      </c>
      <c r="C111" s="10" t="s">
        <v>229</v>
      </c>
      <c r="D111" s="43">
        <f t="shared" si="3"/>
        <v>45675392</v>
      </c>
      <c r="E111" s="57">
        <v>2220314</v>
      </c>
      <c r="F111" s="57">
        <v>0</v>
      </c>
      <c r="G111" s="57">
        <v>1168797</v>
      </c>
      <c r="H111" s="57">
        <v>1286385</v>
      </c>
      <c r="I111" s="66">
        <v>0</v>
      </c>
      <c r="J111" s="66">
        <v>7072037</v>
      </c>
      <c r="K111" s="66">
        <v>11857702</v>
      </c>
      <c r="L111" s="66">
        <v>22070157</v>
      </c>
    </row>
    <row r="112" spans="1:12" s="1" customFormat="1" ht="13.5" customHeight="1" x14ac:dyDescent="0.2">
      <c r="A112" s="24">
        <v>98</v>
      </c>
      <c r="B112" s="11" t="s">
        <v>167</v>
      </c>
      <c r="C112" s="10" t="s">
        <v>168</v>
      </c>
      <c r="D112" s="43">
        <f t="shared" si="3"/>
        <v>0</v>
      </c>
      <c r="E112" s="57">
        <v>0</v>
      </c>
      <c r="F112" s="57">
        <v>0</v>
      </c>
      <c r="G112" s="57">
        <v>0</v>
      </c>
      <c r="H112" s="57">
        <v>0</v>
      </c>
      <c r="I112" s="66">
        <v>0</v>
      </c>
      <c r="J112" s="66">
        <v>0</v>
      </c>
      <c r="K112" s="66">
        <v>0</v>
      </c>
      <c r="L112" s="66">
        <v>0</v>
      </c>
    </row>
    <row r="113" spans="1:12" s="1" customFormat="1" x14ac:dyDescent="0.2">
      <c r="A113" s="24">
        <v>99</v>
      </c>
      <c r="B113" s="11" t="s">
        <v>169</v>
      </c>
      <c r="C113" s="10" t="s">
        <v>170</v>
      </c>
      <c r="D113" s="43">
        <f t="shared" si="3"/>
        <v>0</v>
      </c>
      <c r="E113" s="57">
        <v>0</v>
      </c>
      <c r="F113" s="57">
        <v>0</v>
      </c>
      <c r="G113" s="57">
        <v>0</v>
      </c>
      <c r="H113" s="57">
        <v>0</v>
      </c>
      <c r="I113" s="66">
        <v>0</v>
      </c>
      <c r="J113" s="66">
        <v>0</v>
      </c>
      <c r="K113" s="66">
        <v>0</v>
      </c>
      <c r="L113" s="66">
        <v>0</v>
      </c>
    </row>
    <row r="114" spans="1:12" s="1" customFormat="1" x14ac:dyDescent="0.2">
      <c r="A114" s="24">
        <v>100</v>
      </c>
      <c r="B114" s="25" t="s">
        <v>171</v>
      </c>
      <c r="C114" s="10" t="s">
        <v>172</v>
      </c>
      <c r="D114" s="43">
        <f t="shared" si="3"/>
        <v>29471</v>
      </c>
      <c r="E114" s="57">
        <v>0</v>
      </c>
      <c r="F114" s="57">
        <v>0</v>
      </c>
      <c r="G114" s="57">
        <v>0</v>
      </c>
      <c r="H114" s="57">
        <v>0</v>
      </c>
      <c r="I114" s="66">
        <v>29471</v>
      </c>
      <c r="J114" s="66">
        <v>0</v>
      </c>
      <c r="K114" s="66">
        <v>0</v>
      </c>
      <c r="L114" s="66">
        <v>0</v>
      </c>
    </row>
    <row r="115" spans="1:12" s="1" customFormat="1" ht="12.75" customHeight="1" x14ac:dyDescent="0.2">
      <c r="A115" s="24">
        <v>101</v>
      </c>
      <c r="B115" s="25" t="s">
        <v>173</v>
      </c>
      <c r="C115" s="10" t="s">
        <v>174</v>
      </c>
      <c r="D115" s="43">
        <f t="shared" si="3"/>
        <v>0</v>
      </c>
      <c r="E115" s="57">
        <v>0</v>
      </c>
      <c r="F115" s="57">
        <v>0</v>
      </c>
      <c r="G115" s="57">
        <v>0</v>
      </c>
      <c r="H115" s="57">
        <v>0</v>
      </c>
      <c r="I115" s="66">
        <v>0</v>
      </c>
      <c r="J115" s="66">
        <v>0</v>
      </c>
      <c r="K115" s="66">
        <v>0</v>
      </c>
      <c r="L115" s="66">
        <v>0</v>
      </c>
    </row>
    <row r="116" spans="1:12" s="1" customFormat="1" ht="24" x14ac:dyDescent="0.2">
      <c r="A116" s="24">
        <v>102</v>
      </c>
      <c r="B116" s="25" t="s">
        <v>175</v>
      </c>
      <c r="C116" s="10" t="s">
        <v>176</v>
      </c>
      <c r="D116" s="43">
        <f t="shared" si="3"/>
        <v>0</v>
      </c>
      <c r="E116" s="57">
        <v>0</v>
      </c>
      <c r="F116" s="57">
        <v>0</v>
      </c>
      <c r="G116" s="57">
        <v>0</v>
      </c>
      <c r="H116" s="57">
        <v>0</v>
      </c>
      <c r="I116" s="66">
        <v>0</v>
      </c>
      <c r="J116" s="66">
        <v>0</v>
      </c>
      <c r="K116" s="66">
        <v>0</v>
      </c>
      <c r="L116" s="66">
        <v>0</v>
      </c>
    </row>
    <row r="117" spans="1:12" s="1" customFormat="1" x14ac:dyDescent="0.2">
      <c r="A117" s="24">
        <v>103</v>
      </c>
      <c r="B117" s="25" t="s">
        <v>177</v>
      </c>
      <c r="C117" s="10" t="s">
        <v>178</v>
      </c>
      <c r="D117" s="43">
        <f t="shared" si="3"/>
        <v>0</v>
      </c>
      <c r="E117" s="57">
        <v>0</v>
      </c>
      <c r="F117" s="57">
        <v>0</v>
      </c>
      <c r="G117" s="57">
        <v>0</v>
      </c>
      <c r="H117" s="57">
        <v>0</v>
      </c>
      <c r="I117" s="66">
        <v>0</v>
      </c>
      <c r="J117" s="66">
        <v>0</v>
      </c>
      <c r="K117" s="66">
        <v>0</v>
      </c>
      <c r="L117" s="66">
        <v>0</v>
      </c>
    </row>
    <row r="118" spans="1:12" s="1" customFormat="1" x14ac:dyDescent="0.2">
      <c r="A118" s="24">
        <v>104</v>
      </c>
      <c r="B118" s="25" t="s">
        <v>179</v>
      </c>
      <c r="C118" s="10" t="s">
        <v>180</v>
      </c>
      <c r="D118" s="43">
        <f t="shared" si="3"/>
        <v>0</v>
      </c>
      <c r="E118" s="57">
        <v>0</v>
      </c>
      <c r="F118" s="57">
        <v>0</v>
      </c>
      <c r="G118" s="57">
        <v>0</v>
      </c>
      <c r="H118" s="57">
        <v>0</v>
      </c>
      <c r="I118" s="66">
        <v>0</v>
      </c>
      <c r="J118" s="66">
        <v>0</v>
      </c>
      <c r="K118" s="66">
        <v>0</v>
      </c>
      <c r="L118" s="66">
        <v>0</v>
      </c>
    </row>
    <row r="119" spans="1:12" s="1" customFormat="1" x14ac:dyDescent="0.2">
      <c r="A119" s="24">
        <v>105</v>
      </c>
      <c r="B119" s="17" t="s">
        <v>181</v>
      </c>
      <c r="C119" s="15" t="s">
        <v>182</v>
      </c>
      <c r="D119" s="43">
        <f t="shared" si="3"/>
        <v>0</v>
      </c>
      <c r="E119" s="57">
        <v>0</v>
      </c>
      <c r="F119" s="57">
        <v>0</v>
      </c>
      <c r="G119" s="57">
        <v>0</v>
      </c>
      <c r="H119" s="57">
        <v>0</v>
      </c>
      <c r="I119" s="66">
        <v>0</v>
      </c>
      <c r="J119" s="66">
        <v>0</v>
      </c>
      <c r="K119" s="66">
        <v>0</v>
      </c>
      <c r="L119" s="66">
        <v>0</v>
      </c>
    </row>
    <row r="120" spans="1:12" s="1" customFormat="1" x14ac:dyDescent="0.2">
      <c r="A120" s="24">
        <v>106</v>
      </c>
      <c r="B120" s="13" t="s">
        <v>183</v>
      </c>
      <c r="C120" s="10" t="s">
        <v>184</v>
      </c>
      <c r="D120" s="43">
        <f t="shared" si="3"/>
        <v>0</v>
      </c>
      <c r="E120" s="57">
        <v>0</v>
      </c>
      <c r="F120" s="57">
        <v>0</v>
      </c>
      <c r="G120" s="57">
        <v>0</v>
      </c>
      <c r="H120" s="57">
        <v>0</v>
      </c>
      <c r="I120" s="66">
        <v>0</v>
      </c>
      <c r="J120" s="66">
        <v>0</v>
      </c>
      <c r="K120" s="66">
        <v>0</v>
      </c>
      <c r="L120" s="66">
        <v>0</v>
      </c>
    </row>
    <row r="121" spans="1:12" s="1" customFormat="1" ht="11.25" customHeight="1" x14ac:dyDescent="0.2">
      <c r="A121" s="24">
        <v>107</v>
      </c>
      <c r="B121" s="25" t="s">
        <v>185</v>
      </c>
      <c r="C121" s="10" t="s">
        <v>186</v>
      </c>
      <c r="D121" s="43">
        <f t="shared" si="3"/>
        <v>27769</v>
      </c>
      <c r="E121" s="57">
        <v>0</v>
      </c>
      <c r="F121" s="57">
        <v>0</v>
      </c>
      <c r="G121" s="57">
        <v>0</v>
      </c>
      <c r="H121" s="57">
        <v>0</v>
      </c>
      <c r="I121" s="66">
        <v>27769</v>
      </c>
      <c r="J121" s="66">
        <v>0</v>
      </c>
      <c r="K121" s="66">
        <v>0</v>
      </c>
      <c r="L121" s="66">
        <v>0</v>
      </c>
    </row>
    <row r="122" spans="1:12" s="1" customFormat="1" x14ac:dyDescent="0.2">
      <c r="A122" s="24">
        <v>108</v>
      </c>
      <c r="B122" s="11" t="s">
        <v>187</v>
      </c>
      <c r="C122" s="18" t="s">
        <v>188</v>
      </c>
      <c r="D122" s="43">
        <f t="shared" si="3"/>
        <v>0</v>
      </c>
      <c r="E122" s="57">
        <v>0</v>
      </c>
      <c r="F122" s="57">
        <v>0</v>
      </c>
      <c r="G122" s="57">
        <v>0</v>
      </c>
      <c r="H122" s="57">
        <v>0</v>
      </c>
      <c r="I122" s="66">
        <v>0</v>
      </c>
      <c r="J122" s="66">
        <v>0</v>
      </c>
      <c r="K122" s="66">
        <v>0</v>
      </c>
      <c r="L122" s="66">
        <v>0</v>
      </c>
    </row>
    <row r="123" spans="1:12" s="1" customFormat="1" x14ac:dyDescent="0.2">
      <c r="A123" s="24">
        <v>109</v>
      </c>
      <c r="B123" s="25" t="s">
        <v>189</v>
      </c>
      <c r="C123" s="10" t="s">
        <v>273</v>
      </c>
      <c r="D123" s="43">
        <f t="shared" si="3"/>
        <v>0</v>
      </c>
      <c r="E123" s="57">
        <v>0</v>
      </c>
      <c r="F123" s="57">
        <v>0</v>
      </c>
      <c r="G123" s="57">
        <v>0</v>
      </c>
      <c r="H123" s="57">
        <v>0</v>
      </c>
      <c r="I123" s="66">
        <v>0</v>
      </c>
      <c r="J123" s="66">
        <v>0</v>
      </c>
      <c r="K123" s="66">
        <v>0</v>
      </c>
      <c r="L123" s="66">
        <v>0</v>
      </c>
    </row>
    <row r="124" spans="1:12" s="1" customFormat="1" ht="14.25" customHeight="1" x14ac:dyDescent="0.2">
      <c r="A124" s="24">
        <v>110</v>
      </c>
      <c r="B124" s="13" t="s">
        <v>190</v>
      </c>
      <c r="C124" s="10" t="s">
        <v>260</v>
      </c>
      <c r="D124" s="43">
        <f t="shared" si="3"/>
        <v>87045</v>
      </c>
      <c r="E124" s="57">
        <v>0</v>
      </c>
      <c r="F124" s="57">
        <v>0</v>
      </c>
      <c r="G124" s="57">
        <v>0</v>
      </c>
      <c r="H124" s="57">
        <v>0</v>
      </c>
      <c r="I124" s="66">
        <v>87045</v>
      </c>
      <c r="J124" s="66">
        <v>0</v>
      </c>
      <c r="K124" s="66">
        <v>0</v>
      </c>
      <c r="L124" s="66">
        <v>0</v>
      </c>
    </row>
    <row r="125" spans="1:12" s="1" customFormat="1" x14ac:dyDescent="0.2">
      <c r="A125" s="24">
        <v>111</v>
      </c>
      <c r="B125" s="13" t="s">
        <v>191</v>
      </c>
      <c r="C125" s="10" t="s">
        <v>385</v>
      </c>
      <c r="D125" s="43">
        <f t="shared" si="3"/>
        <v>0</v>
      </c>
      <c r="E125" s="57">
        <v>0</v>
      </c>
      <c r="F125" s="57">
        <v>0</v>
      </c>
      <c r="G125" s="57">
        <v>0</v>
      </c>
      <c r="H125" s="57">
        <v>0</v>
      </c>
      <c r="I125" s="66">
        <v>0</v>
      </c>
      <c r="J125" s="66">
        <v>0</v>
      </c>
      <c r="K125" s="66">
        <v>0</v>
      </c>
      <c r="L125" s="66">
        <v>0</v>
      </c>
    </row>
    <row r="126" spans="1:12" s="1" customFormat="1" x14ac:dyDescent="0.2">
      <c r="A126" s="24">
        <v>112</v>
      </c>
      <c r="B126" s="13" t="s">
        <v>192</v>
      </c>
      <c r="C126" s="10" t="s">
        <v>193</v>
      </c>
      <c r="D126" s="43">
        <f t="shared" si="3"/>
        <v>0</v>
      </c>
      <c r="E126" s="57">
        <v>0</v>
      </c>
      <c r="F126" s="57">
        <v>0</v>
      </c>
      <c r="G126" s="57">
        <v>0</v>
      </c>
      <c r="H126" s="57">
        <v>0</v>
      </c>
      <c r="I126" s="66">
        <v>0</v>
      </c>
      <c r="J126" s="66">
        <v>0</v>
      </c>
      <c r="K126" s="66">
        <v>0</v>
      </c>
      <c r="L126" s="66">
        <v>0</v>
      </c>
    </row>
    <row r="127" spans="1:12" s="1" customFormat="1" ht="13.5" customHeight="1" x14ac:dyDescent="0.2">
      <c r="A127" s="24">
        <v>113</v>
      </c>
      <c r="B127" s="13" t="s">
        <v>194</v>
      </c>
      <c r="C127" s="10" t="s">
        <v>394</v>
      </c>
      <c r="D127" s="43">
        <f t="shared" si="3"/>
        <v>0</v>
      </c>
      <c r="E127" s="57">
        <v>0</v>
      </c>
      <c r="F127" s="57">
        <v>0</v>
      </c>
      <c r="G127" s="57">
        <v>0</v>
      </c>
      <c r="H127" s="57">
        <v>0</v>
      </c>
      <c r="I127" s="66">
        <v>0</v>
      </c>
      <c r="J127" s="66">
        <v>0</v>
      </c>
      <c r="K127" s="66">
        <v>0</v>
      </c>
      <c r="L127" s="66">
        <v>0</v>
      </c>
    </row>
    <row r="128" spans="1:12" s="1" customFormat="1" x14ac:dyDescent="0.2">
      <c r="A128" s="24">
        <v>114</v>
      </c>
      <c r="B128" s="25" t="s">
        <v>195</v>
      </c>
      <c r="C128" s="10" t="s">
        <v>196</v>
      </c>
      <c r="D128" s="43">
        <f t="shared" si="3"/>
        <v>0</v>
      </c>
      <c r="E128" s="57">
        <v>0</v>
      </c>
      <c r="F128" s="57">
        <v>0</v>
      </c>
      <c r="G128" s="57">
        <v>0</v>
      </c>
      <c r="H128" s="57">
        <v>0</v>
      </c>
      <c r="I128" s="66">
        <v>0</v>
      </c>
      <c r="J128" s="66">
        <v>0</v>
      </c>
      <c r="K128" s="66">
        <v>0</v>
      </c>
      <c r="L128" s="66">
        <v>0</v>
      </c>
    </row>
    <row r="129" spans="1:12" s="1" customFormat="1" ht="24" x14ac:dyDescent="0.2">
      <c r="A129" s="24">
        <v>115</v>
      </c>
      <c r="B129" s="25" t="s">
        <v>197</v>
      </c>
      <c r="C129" s="53" t="s">
        <v>352</v>
      </c>
      <c r="D129" s="43">
        <f t="shared" si="3"/>
        <v>0</v>
      </c>
      <c r="E129" s="57">
        <v>0</v>
      </c>
      <c r="F129" s="57">
        <v>0</v>
      </c>
      <c r="G129" s="57">
        <v>0</v>
      </c>
      <c r="H129" s="57">
        <v>0</v>
      </c>
      <c r="I129" s="66">
        <v>0</v>
      </c>
      <c r="J129" s="66">
        <v>0</v>
      </c>
      <c r="K129" s="66">
        <v>0</v>
      </c>
      <c r="L129" s="66">
        <v>0</v>
      </c>
    </row>
    <row r="130" spans="1:12" s="1" customFormat="1" x14ac:dyDescent="0.2">
      <c r="A130" s="24">
        <v>116</v>
      </c>
      <c r="B130" s="25" t="s">
        <v>198</v>
      </c>
      <c r="C130" s="10" t="s">
        <v>235</v>
      </c>
      <c r="D130" s="43">
        <f t="shared" si="3"/>
        <v>0</v>
      </c>
      <c r="E130" s="57">
        <v>0</v>
      </c>
      <c r="F130" s="57">
        <v>0</v>
      </c>
      <c r="G130" s="57">
        <v>0</v>
      </c>
      <c r="H130" s="57">
        <v>0</v>
      </c>
      <c r="I130" s="66">
        <v>0</v>
      </c>
      <c r="J130" s="66">
        <v>0</v>
      </c>
      <c r="K130" s="66">
        <v>0</v>
      </c>
      <c r="L130" s="66">
        <v>0</v>
      </c>
    </row>
    <row r="131" spans="1:12" ht="10.5" customHeight="1" x14ac:dyDescent="0.2">
      <c r="A131" s="24">
        <v>117</v>
      </c>
      <c r="B131" s="25" t="s">
        <v>199</v>
      </c>
      <c r="C131" s="10" t="s">
        <v>200</v>
      </c>
      <c r="D131" s="43">
        <f t="shared" si="3"/>
        <v>0</v>
      </c>
      <c r="E131" s="57">
        <v>0</v>
      </c>
      <c r="F131" s="57">
        <v>0</v>
      </c>
      <c r="G131" s="57">
        <v>0</v>
      </c>
      <c r="H131" s="57">
        <v>0</v>
      </c>
      <c r="I131" s="66">
        <v>0</v>
      </c>
      <c r="J131" s="66">
        <v>0</v>
      </c>
      <c r="K131" s="66">
        <v>0</v>
      </c>
      <c r="L131" s="66">
        <v>0</v>
      </c>
    </row>
    <row r="132" spans="1:12" s="1" customFormat="1" x14ac:dyDescent="0.2">
      <c r="A132" s="24">
        <v>118</v>
      </c>
      <c r="B132" s="25" t="s">
        <v>201</v>
      </c>
      <c r="C132" s="10" t="s">
        <v>42</v>
      </c>
      <c r="D132" s="43">
        <f t="shared" si="3"/>
        <v>0</v>
      </c>
      <c r="E132" s="57">
        <v>0</v>
      </c>
      <c r="F132" s="57">
        <v>0</v>
      </c>
      <c r="G132" s="57">
        <v>0</v>
      </c>
      <c r="H132" s="57">
        <v>0</v>
      </c>
      <c r="I132" s="66">
        <v>0</v>
      </c>
      <c r="J132" s="66">
        <v>0</v>
      </c>
      <c r="K132" s="66">
        <v>0</v>
      </c>
      <c r="L132" s="66">
        <v>0</v>
      </c>
    </row>
    <row r="133" spans="1:12" s="1" customFormat="1" x14ac:dyDescent="0.2">
      <c r="A133" s="24">
        <v>119</v>
      </c>
      <c r="B133" s="11" t="s">
        <v>202</v>
      </c>
      <c r="C133" s="10" t="s">
        <v>48</v>
      </c>
      <c r="D133" s="43">
        <f t="shared" si="3"/>
        <v>6729813</v>
      </c>
      <c r="E133" s="57">
        <v>0</v>
      </c>
      <c r="F133" s="57">
        <v>0</v>
      </c>
      <c r="G133" s="57">
        <v>0</v>
      </c>
      <c r="H133" s="57">
        <v>0</v>
      </c>
      <c r="I133" s="66">
        <v>6729813</v>
      </c>
      <c r="J133" s="66">
        <v>0</v>
      </c>
      <c r="K133" s="66">
        <v>0</v>
      </c>
      <c r="L133" s="66">
        <v>0</v>
      </c>
    </row>
    <row r="134" spans="1:12" s="1" customFormat="1" x14ac:dyDescent="0.2">
      <c r="A134" s="24">
        <v>120</v>
      </c>
      <c r="B134" s="11" t="s">
        <v>203</v>
      </c>
      <c r="C134" s="10" t="s">
        <v>237</v>
      </c>
      <c r="D134" s="43">
        <f t="shared" si="3"/>
        <v>64819077</v>
      </c>
      <c r="E134" s="57">
        <v>0</v>
      </c>
      <c r="F134" s="57">
        <v>0</v>
      </c>
      <c r="G134" s="57">
        <v>0</v>
      </c>
      <c r="H134" s="57">
        <v>0</v>
      </c>
      <c r="I134" s="66">
        <v>64819077</v>
      </c>
      <c r="J134" s="66">
        <v>0</v>
      </c>
      <c r="K134" s="66">
        <v>0</v>
      </c>
      <c r="L134" s="66">
        <v>0</v>
      </c>
    </row>
    <row r="135" spans="1:12" s="1" customFormat="1" x14ac:dyDescent="0.2">
      <c r="A135" s="24">
        <v>121</v>
      </c>
      <c r="B135" s="11" t="s">
        <v>204</v>
      </c>
      <c r="C135" s="10" t="s">
        <v>50</v>
      </c>
      <c r="D135" s="43">
        <f t="shared" si="3"/>
        <v>58552250</v>
      </c>
      <c r="E135" s="57">
        <v>0</v>
      </c>
      <c r="F135" s="57">
        <v>0</v>
      </c>
      <c r="G135" s="57">
        <v>0</v>
      </c>
      <c r="H135" s="57">
        <v>0</v>
      </c>
      <c r="I135" s="66">
        <v>58552250</v>
      </c>
      <c r="J135" s="66">
        <v>0</v>
      </c>
      <c r="K135" s="66">
        <v>0</v>
      </c>
      <c r="L135" s="66">
        <v>0</v>
      </c>
    </row>
    <row r="136" spans="1:12" s="1" customFormat="1" x14ac:dyDescent="0.2">
      <c r="A136" s="24">
        <v>122</v>
      </c>
      <c r="B136" s="25" t="s">
        <v>205</v>
      </c>
      <c r="C136" s="10" t="s">
        <v>49</v>
      </c>
      <c r="D136" s="43">
        <f t="shared" ref="D136:D149" si="4">E136+F136+G136+H136+I136+J136+K136+L136</f>
        <v>0</v>
      </c>
      <c r="E136" s="57">
        <v>0</v>
      </c>
      <c r="F136" s="57">
        <v>0</v>
      </c>
      <c r="G136" s="57">
        <v>0</v>
      </c>
      <c r="H136" s="57">
        <v>0</v>
      </c>
      <c r="I136" s="66">
        <v>0</v>
      </c>
      <c r="J136" s="66">
        <v>0</v>
      </c>
      <c r="K136" s="66">
        <v>0</v>
      </c>
      <c r="L136" s="66">
        <v>0</v>
      </c>
    </row>
    <row r="137" spans="1:12" s="1" customFormat="1" x14ac:dyDescent="0.2">
      <c r="A137" s="24">
        <v>123</v>
      </c>
      <c r="B137" s="25" t="s">
        <v>206</v>
      </c>
      <c r="C137" s="10" t="s">
        <v>207</v>
      </c>
      <c r="D137" s="43">
        <f t="shared" si="4"/>
        <v>0</v>
      </c>
      <c r="E137" s="57">
        <v>0</v>
      </c>
      <c r="F137" s="57">
        <v>0</v>
      </c>
      <c r="G137" s="57">
        <v>0</v>
      </c>
      <c r="H137" s="57">
        <v>0</v>
      </c>
      <c r="I137" s="66">
        <v>0</v>
      </c>
      <c r="J137" s="66">
        <v>0</v>
      </c>
      <c r="K137" s="66">
        <v>0</v>
      </c>
      <c r="L137" s="66">
        <v>0</v>
      </c>
    </row>
    <row r="138" spans="1:12" s="1" customFormat="1" x14ac:dyDescent="0.2">
      <c r="A138" s="24">
        <v>124</v>
      </c>
      <c r="B138" s="25" t="s">
        <v>208</v>
      </c>
      <c r="C138" s="10" t="s">
        <v>43</v>
      </c>
      <c r="D138" s="43">
        <f t="shared" si="4"/>
        <v>0</v>
      </c>
      <c r="E138" s="57">
        <v>0</v>
      </c>
      <c r="F138" s="57">
        <v>0</v>
      </c>
      <c r="G138" s="57">
        <v>0</v>
      </c>
      <c r="H138" s="57">
        <v>0</v>
      </c>
      <c r="I138" s="66">
        <v>0</v>
      </c>
      <c r="J138" s="66">
        <v>0</v>
      </c>
      <c r="K138" s="66">
        <v>0</v>
      </c>
      <c r="L138" s="66">
        <v>0</v>
      </c>
    </row>
    <row r="139" spans="1:12" s="1" customFormat="1" x14ac:dyDescent="0.2">
      <c r="A139" s="24">
        <v>125</v>
      </c>
      <c r="B139" s="11" t="s">
        <v>209</v>
      </c>
      <c r="C139" s="10" t="s">
        <v>236</v>
      </c>
      <c r="D139" s="43">
        <f t="shared" si="4"/>
        <v>108757538</v>
      </c>
      <c r="E139" s="57">
        <v>8511933</v>
      </c>
      <c r="F139" s="57">
        <v>0</v>
      </c>
      <c r="G139" s="57">
        <v>5210333</v>
      </c>
      <c r="H139" s="57">
        <v>0</v>
      </c>
      <c r="I139" s="66">
        <v>0</v>
      </c>
      <c r="J139" s="66">
        <v>35226378</v>
      </c>
      <c r="K139" s="66">
        <v>0</v>
      </c>
      <c r="L139" s="66">
        <v>59808894</v>
      </c>
    </row>
    <row r="140" spans="1:12" s="1" customFormat="1" x14ac:dyDescent="0.2">
      <c r="A140" s="24">
        <v>126</v>
      </c>
      <c r="B140" s="13" t="s">
        <v>210</v>
      </c>
      <c r="C140" s="10" t="s">
        <v>211</v>
      </c>
      <c r="D140" s="43">
        <f t="shared" si="4"/>
        <v>175832306</v>
      </c>
      <c r="E140" s="57">
        <v>9287837</v>
      </c>
      <c r="F140" s="57">
        <v>3522</v>
      </c>
      <c r="G140" s="57">
        <v>5594614</v>
      </c>
      <c r="H140" s="57">
        <v>3305738</v>
      </c>
      <c r="I140" s="66">
        <v>15960956</v>
      </c>
      <c r="J140" s="66">
        <v>36453288</v>
      </c>
      <c r="K140" s="66">
        <v>23582006</v>
      </c>
      <c r="L140" s="66">
        <v>81644345</v>
      </c>
    </row>
    <row r="141" spans="1:12" x14ac:dyDescent="0.2">
      <c r="A141" s="24">
        <v>127</v>
      </c>
      <c r="B141" s="25" t="s">
        <v>212</v>
      </c>
      <c r="C141" s="10" t="s">
        <v>213</v>
      </c>
      <c r="D141" s="43">
        <f t="shared" si="4"/>
        <v>0</v>
      </c>
      <c r="E141" s="57">
        <v>0</v>
      </c>
      <c r="F141" s="57">
        <v>0</v>
      </c>
      <c r="G141" s="57">
        <v>0</v>
      </c>
      <c r="H141" s="57">
        <v>0</v>
      </c>
      <c r="I141" s="66">
        <v>0</v>
      </c>
      <c r="J141" s="66">
        <v>0</v>
      </c>
      <c r="K141" s="66">
        <v>0</v>
      </c>
      <c r="L141" s="66">
        <v>0</v>
      </c>
    </row>
    <row r="142" spans="1:12" x14ac:dyDescent="0.2">
      <c r="A142" s="24">
        <v>128</v>
      </c>
      <c r="B142" s="11" t="s">
        <v>214</v>
      </c>
      <c r="C142" s="10" t="s">
        <v>215</v>
      </c>
      <c r="D142" s="43">
        <f t="shared" si="4"/>
        <v>48035027</v>
      </c>
      <c r="E142" s="57">
        <v>0</v>
      </c>
      <c r="F142" s="57">
        <v>0</v>
      </c>
      <c r="G142" s="57">
        <v>0</v>
      </c>
      <c r="H142" s="57">
        <v>0</v>
      </c>
      <c r="I142" s="66">
        <v>48035027</v>
      </c>
      <c r="J142" s="66">
        <v>0</v>
      </c>
      <c r="K142" s="66">
        <v>0</v>
      </c>
      <c r="L142" s="66">
        <v>0</v>
      </c>
    </row>
    <row r="143" spans="1:12" ht="12.75" x14ac:dyDescent="0.2">
      <c r="A143" s="24">
        <v>129</v>
      </c>
      <c r="B143" s="19" t="s">
        <v>216</v>
      </c>
      <c r="C143" s="12" t="s">
        <v>217</v>
      </c>
      <c r="D143" s="43">
        <f t="shared" si="4"/>
        <v>0</v>
      </c>
      <c r="E143" s="57">
        <v>0</v>
      </c>
      <c r="F143" s="57">
        <v>0</v>
      </c>
      <c r="G143" s="57">
        <v>0</v>
      </c>
      <c r="H143" s="57">
        <v>0</v>
      </c>
      <c r="I143" s="66">
        <v>0</v>
      </c>
      <c r="J143" s="66">
        <v>0</v>
      </c>
      <c r="K143" s="66">
        <v>0</v>
      </c>
      <c r="L143" s="66">
        <v>0</v>
      </c>
    </row>
    <row r="144" spans="1:12" ht="12.75" x14ac:dyDescent="0.2">
      <c r="A144" s="24">
        <v>130</v>
      </c>
      <c r="B144" s="35" t="s">
        <v>261</v>
      </c>
      <c r="C144" s="36" t="s">
        <v>262</v>
      </c>
      <c r="D144" s="43">
        <f t="shared" si="4"/>
        <v>0</v>
      </c>
      <c r="E144" s="57">
        <v>0</v>
      </c>
      <c r="F144" s="57">
        <v>0</v>
      </c>
      <c r="G144" s="57">
        <v>0</v>
      </c>
      <c r="H144" s="57">
        <v>0</v>
      </c>
      <c r="I144" s="66">
        <v>0</v>
      </c>
      <c r="J144" s="66">
        <v>0</v>
      </c>
      <c r="K144" s="66">
        <v>0</v>
      </c>
      <c r="L144" s="66">
        <v>0</v>
      </c>
    </row>
    <row r="145" spans="1:12" ht="12.75" x14ac:dyDescent="0.2">
      <c r="A145" s="24">
        <v>131</v>
      </c>
      <c r="B145" s="37" t="s">
        <v>263</v>
      </c>
      <c r="C145" s="38" t="s">
        <v>264</v>
      </c>
      <c r="D145" s="43">
        <f t="shared" si="4"/>
        <v>0</v>
      </c>
      <c r="E145" s="57">
        <v>0</v>
      </c>
      <c r="F145" s="57">
        <v>0</v>
      </c>
      <c r="G145" s="57">
        <v>0</v>
      </c>
      <c r="H145" s="57">
        <v>0</v>
      </c>
      <c r="I145" s="66">
        <v>0</v>
      </c>
      <c r="J145" s="66">
        <v>0</v>
      </c>
      <c r="K145" s="66">
        <v>0</v>
      </c>
      <c r="L145" s="66">
        <v>0</v>
      </c>
    </row>
    <row r="146" spans="1:12" ht="12.75" x14ac:dyDescent="0.2">
      <c r="A146" s="24">
        <v>132</v>
      </c>
      <c r="B146" s="39" t="s">
        <v>265</v>
      </c>
      <c r="C146" s="40" t="s">
        <v>266</v>
      </c>
      <c r="D146" s="43">
        <f t="shared" si="4"/>
        <v>0</v>
      </c>
      <c r="E146" s="57">
        <v>0</v>
      </c>
      <c r="F146" s="57">
        <v>0</v>
      </c>
      <c r="G146" s="57">
        <v>0</v>
      </c>
      <c r="H146" s="57">
        <v>0</v>
      </c>
      <c r="I146" s="66">
        <v>0</v>
      </c>
      <c r="J146" s="66">
        <v>0</v>
      </c>
      <c r="K146" s="66">
        <v>0</v>
      </c>
      <c r="L146" s="66">
        <v>0</v>
      </c>
    </row>
    <row r="147" spans="1:12" x14ac:dyDescent="0.2">
      <c r="A147" s="24">
        <v>133</v>
      </c>
      <c r="B147" s="24" t="s">
        <v>271</v>
      </c>
      <c r="C147" s="41" t="s">
        <v>272</v>
      </c>
      <c r="D147" s="43">
        <f t="shared" si="4"/>
        <v>0</v>
      </c>
      <c r="E147" s="57">
        <v>0</v>
      </c>
      <c r="F147" s="57">
        <v>0</v>
      </c>
      <c r="G147" s="57">
        <v>0</v>
      </c>
      <c r="H147" s="57">
        <v>0</v>
      </c>
      <c r="I147" s="66">
        <v>0</v>
      </c>
      <c r="J147" s="66">
        <v>0</v>
      </c>
      <c r="K147" s="66">
        <v>0</v>
      </c>
      <c r="L147" s="66">
        <v>0</v>
      </c>
    </row>
    <row r="148" spans="1:12" x14ac:dyDescent="0.2">
      <c r="A148" s="24">
        <v>134</v>
      </c>
      <c r="B148" s="88" t="s">
        <v>362</v>
      </c>
      <c r="C148" s="41" t="s">
        <v>361</v>
      </c>
      <c r="D148" s="43">
        <f t="shared" si="4"/>
        <v>0</v>
      </c>
      <c r="E148" s="57">
        <v>0</v>
      </c>
      <c r="F148" s="57">
        <v>0</v>
      </c>
      <c r="G148" s="57">
        <v>0</v>
      </c>
      <c r="H148" s="57">
        <v>0</v>
      </c>
      <c r="I148" s="43">
        <v>0</v>
      </c>
      <c r="J148" s="43">
        <v>0</v>
      </c>
      <c r="K148" s="57">
        <v>0</v>
      </c>
      <c r="L148" s="43">
        <v>0</v>
      </c>
    </row>
    <row r="149" spans="1:12" x14ac:dyDescent="0.2">
      <c r="A149" s="24">
        <v>135</v>
      </c>
      <c r="B149" s="88" t="s">
        <v>389</v>
      </c>
      <c r="C149" s="41" t="s">
        <v>383</v>
      </c>
      <c r="D149" s="43">
        <f t="shared" si="4"/>
        <v>0</v>
      </c>
      <c r="E149" s="57">
        <v>0</v>
      </c>
      <c r="F149" s="57">
        <v>0</v>
      </c>
      <c r="G149" s="57">
        <v>0</v>
      </c>
      <c r="H149" s="57">
        <v>0</v>
      </c>
      <c r="I149" s="43">
        <v>0</v>
      </c>
      <c r="J149" s="43">
        <v>0</v>
      </c>
      <c r="K149" s="57">
        <v>0</v>
      </c>
      <c r="L149" s="43">
        <v>0</v>
      </c>
    </row>
    <row r="150" spans="1:12" s="4" customFormat="1" x14ac:dyDescent="0.2">
      <c r="A150" s="169">
        <v>136</v>
      </c>
      <c r="B150" s="88" t="s">
        <v>407</v>
      </c>
      <c r="C150" s="41" t="s">
        <v>406</v>
      </c>
      <c r="D150" s="43">
        <f t="shared" ref="D150" si="5">E150+F150+G150+H150+I150+J150+K150+L150</f>
        <v>0</v>
      </c>
      <c r="E150" s="57">
        <v>0</v>
      </c>
      <c r="F150" s="57">
        <v>0</v>
      </c>
      <c r="G150" s="57">
        <v>0</v>
      </c>
      <c r="H150" s="57">
        <v>0</v>
      </c>
      <c r="I150" s="43">
        <v>0</v>
      </c>
      <c r="J150" s="43">
        <v>0</v>
      </c>
      <c r="K150" s="57">
        <v>0</v>
      </c>
      <c r="L150" s="43">
        <v>0</v>
      </c>
    </row>
    <row r="151" spans="1:12" s="4" customFormat="1" x14ac:dyDescent="0.2">
      <c r="A151" s="6"/>
      <c r="B151" s="6"/>
      <c r="C151" s="7"/>
      <c r="D151" s="8"/>
      <c r="E151" s="8"/>
      <c r="F151" s="8"/>
      <c r="G151" s="8"/>
      <c r="H151" s="8"/>
      <c r="I151" s="8"/>
      <c r="J151" s="8"/>
      <c r="K151" s="8"/>
      <c r="L151" s="8"/>
    </row>
    <row r="152" spans="1:12" s="4" customFormat="1" x14ac:dyDescent="0.2">
      <c r="A152" s="6"/>
      <c r="B152" s="6"/>
      <c r="C152" s="7"/>
    </row>
    <row r="154" spans="1:12" s="4" customFormat="1" x14ac:dyDescent="0.2">
      <c r="A154" s="6"/>
      <c r="B154" s="6"/>
      <c r="C154" s="7"/>
      <c r="D154" s="8"/>
      <c r="E154" s="8"/>
      <c r="F154" s="8"/>
      <c r="G154" s="8"/>
      <c r="H154" s="8"/>
      <c r="I154" s="8"/>
      <c r="J154" s="8"/>
      <c r="K154" s="8"/>
      <c r="L154" s="8"/>
    </row>
    <row r="155" spans="1:12" s="4" customFormat="1" x14ac:dyDescent="0.2">
      <c r="A155" s="6"/>
      <c r="B155" s="6"/>
      <c r="C155" s="7"/>
      <c r="D155" s="8"/>
      <c r="E155" s="8"/>
      <c r="F155" s="8"/>
      <c r="G155" s="8"/>
      <c r="H155" s="8"/>
      <c r="I155" s="8"/>
      <c r="J155" s="8"/>
      <c r="K155" s="8"/>
      <c r="L155" s="8"/>
    </row>
  </sheetData>
  <mergeCells count="18">
    <mergeCell ref="G5:G7"/>
    <mergeCell ref="H5:H7"/>
    <mergeCell ref="A2:L2"/>
    <mergeCell ref="A11:C11"/>
    <mergeCell ref="A90:A93"/>
    <mergeCell ref="B90:B93"/>
    <mergeCell ref="J5:L5"/>
    <mergeCell ref="D5:D7"/>
    <mergeCell ref="I5:I7"/>
    <mergeCell ref="A4:A7"/>
    <mergeCell ref="B4:B7"/>
    <mergeCell ref="C4:C7"/>
    <mergeCell ref="A8:C8"/>
    <mergeCell ref="D4:L4"/>
    <mergeCell ref="J6:J7"/>
    <mergeCell ref="K6:L6"/>
    <mergeCell ref="E5:E7"/>
    <mergeCell ref="F5:F7"/>
  </mergeCells>
  <pageMargins left="0" right="0" top="0" bottom="0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Свод 2024 ТПОМС РБ</vt:lpstr>
      <vt:lpstr>Свод 2024 БП</vt:lpstr>
      <vt:lpstr> СМП </vt:lpstr>
      <vt:lpstr>ДС(пр.03-24)</vt:lpstr>
      <vt:lpstr>КС</vt:lpstr>
      <vt:lpstr>АПУ профилактика</vt:lpstr>
      <vt:lpstr>ДН</vt:lpstr>
      <vt:lpstr>АПУ неотл.пом.</vt:lpstr>
      <vt:lpstr>АПУ обращения </vt:lpstr>
      <vt:lpstr>ОДИ ПГГ</vt:lpstr>
      <vt:lpstr>ОДИ МЗ РБ </vt:lpstr>
      <vt:lpstr>ФАП(03-24) </vt:lpstr>
      <vt:lpstr>Гемодиализ (пр.03-24) </vt:lpstr>
      <vt:lpstr>Мед.реаб.(АПУ,ДС,КС) </vt:lpstr>
      <vt:lpstr>' СМП '!Заголовки_для_печати</vt:lpstr>
      <vt:lpstr>'АПУ неотл.пом.'!Заголовки_для_печати</vt:lpstr>
      <vt:lpstr>'АПУ обращения '!Заголовки_для_печати</vt:lpstr>
      <vt:lpstr>'АПУ профилактика'!Заголовки_для_печати</vt:lpstr>
      <vt:lpstr>'Гемодиализ (пр.03-24) '!Заголовки_для_печати</vt:lpstr>
      <vt:lpstr>ДН!Заголовки_для_печати</vt:lpstr>
      <vt:lpstr>'ДС(пр.03-24)'!Заголовки_для_печати</vt:lpstr>
      <vt:lpstr>КС!Заголовки_для_печати</vt:lpstr>
      <vt:lpstr>'Мед.реаб.(АПУ,ДС,КС) '!Заголовки_для_печати</vt:lpstr>
      <vt:lpstr>'ОДИ МЗ РБ '!Заголовки_для_печати</vt:lpstr>
      <vt:lpstr>'ОДИ ПГГ'!Заголовки_для_печати</vt:lpstr>
      <vt:lpstr>'Свод 2024 БП'!Заголовки_для_печати</vt:lpstr>
      <vt:lpstr>'Свод 2024 ТПОМС РБ'!Заголовки_для_печати</vt:lpstr>
      <vt:lpstr>'ФАП(03-24)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Ардеева Г.М.</cp:lastModifiedBy>
  <cp:lastPrinted>2023-12-23T06:44:47Z</cp:lastPrinted>
  <dcterms:created xsi:type="dcterms:W3CDTF">2012-12-23T03:42:29Z</dcterms:created>
  <dcterms:modified xsi:type="dcterms:W3CDTF">2024-03-12T10:13:03Z</dcterms:modified>
</cp:coreProperties>
</file>