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3-23\"/>
    </mc:Choice>
  </mc:AlternateContent>
  <bookViews>
    <workbookView xWindow="-30" yWindow="360" windowWidth="10365" windowHeight="10740" firstSheet="3" activeTab="7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62913"/>
</workbook>
</file>

<file path=xl/calcChain.xml><?xml version="1.0" encoding="utf-8"?>
<calcChain xmlns="http://schemas.openxmlformats.org/spreadsheetml/2006/main">
  <c r="F156" i="8" l="1"/>
  <c r="I156" i="8" s="1"/>
  <c r="G156" i="18" s="1"/>
  <c r="E156" i="18"/>
  <c r="F156" i="18"/>
  <c r="H156" i="18"/>
  <c r="I156" i="18"/>
  <c r="J156" i="18"/>
  <c r="K156" i="18"/>
  <c r="E11" i="13"/>
  <c r="F11" i="13"/>
  <c r="G11" i="13"/>
  <c r="H11" i="13"/>
  <c r="I11" i="13"/>
  <c r="J11" i="13"/>
  <c r="K11" i="13"/>
  <c r="D11" i="13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F156" i="15"/>
  <c r="I156" i="15"/>
  <c r="J156" i="15"/>
  <c r="Q156" i="15" s="1"/>
  <c r="M156" i="15"/>
  <c r="P156" i="15"/>
  <c r="F156" i="16"/>
  <c r="J156" i="16" s="1"/>
  <c r="J11" i="16" s="1"/>
  <c r="I156" i="16"/>
  <c r="M156" i="16"/>
  <c r="P156" i="16"/>
  <c r="E11" i="16"/>
  <c r="F11" i="16"/>
  <c r="G11" i="16"/>
  <c r="H11" i="16"/>
  <c r="I11" i="16"/>
  <c r="K11" i="16"/>
  <c r="L11" i="16"/>
  <c r="M11" i="16"/>
  <c r="N11" i="16"/>
  <c r="O11" i="16"/>
  <c r="P11" i="16"/>
  <c r="H156" i="10"/>
  <c r="I156" i="10"/>
  <c r="J156" i="10"/>
  <c r="N156" i="10"/>
  <c r="E11" i="10"/>
  <c r="F11" i="10"/>
  <c r="G11" i="10"/>
  <c r="H11" i="10"/>
  <c r="I11" i="10"/>
  <c r="J11" i="10"/>
  <c r="K11" i="10"/>
  <c r="L11" i="10"/>
  <c r="M11" i="10"/>
  <c r="N11" i="10"/>
  <c r="D11" i="10"/>
  <c r="D156" i="18" l="1"/>
  <c r="Q156" i="16"/>
  <c r="Q11" i="16" s="1"/>
  <c r="O156" i="10"/>
  <c r="O11" i="10"/>
  <c r="F155" i="13" l="1"/>
  <c r="F155" i="15"/>
  <c r="J155" i="15" s="1"/>
  <c r="I155" i="15"/>
  <c r="M155" i="15"/>
  <c r="P155" i="15"/>
  <c r="F155" i="8"/>
  <c r="I155" i="8"/>
  <c r="F155" i="16"/>
  <c r="J155" i="16" s="1"/>
  <c r="Q155" i="16" s="1"/>
  <c r="I155" i="16"/>
  <c r="M155" i="16"/>
  <c r="P155" i="16"/>
  <c r="H155" i="13" l="1"/>
  <c r="K155" i="13" s="1"/>
  <c r="Q155" i="15"/>
  <c r="J155" i="18"/>
  <c r="I155" i="18"/>
  <c r="G155" i="18"/>
  <c r="F155" i="18"/>
  <c r="E155" i="18"/>
  <c r="N155" i="10"/>
  <c r="H155" i="10"/>
  <c r="I155" i="10"/>
  <c r="K155" i="18" l="1"/>
  <c r="J155" i="10"/>
  <c r="O155" i="10" s="1"/>
  <c r="H155" i="18" l="1"/>
  <c r="D155" i="18" s="1"/>
  <c r="H150" i="14" l="1"/>
  <c r="K150" i="14" s="1"/>
  <c r="I11" i="14"/>
  <c r="I6" i="14" s="1"/>
  <c r="J11" i="14"/>
  <c r="J6" i="14" s="1"/>
  <c r="J8" i="15" l="1"/>
  <c r="J8" i="16" l="1"/>
  <c r="I8" i="8" l="1"/>
  <c r="H8" i="13"/>
  <c r="K8" i="13" s="1"/>
  <c r="H9" i="13"/>
  <c r="K9" i="13" s="1"/>
  <c r="H10" i="13"/>
  <c r="K10" i="13" s="1"/>
  <c r="H7" i="13"/>
  <c r="K7" i="13" s="1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3" i="13"/>
  <c r="F12" i="13"/>
  <c r="E6" i="13"/>
  <c r="G6" i="13"/>
  <c r="I6" i="13"/>
  <c r="D6" i="13"/>
  <c r="I18" i="8"/>
  <c r="I26" i="8"/>
  <c r="I34" i="8"/>
  <c r="I42" i="8"/>
  <c r="I50" i="8"/>
  <c r="I58" i="8"/>
  <c r="I66" i="8"/>
  <c r="I74" i="8"/>
  <c r="I82" i="8"/>
  <c r="I90" i="8"/>
  <c r="I98" i="8"/>
  <c r="I114" i="8"/>
  <c r="I122" i="8"/>
  <c r="I130" i="8"/>
  <c r="I138" i="8"/>
  <c r="I146" i="8"/>
  <c r="I154" i="8"/>
  <c r="F13" i="8"/>
  <c r="I13" i="8" s="1"/>
  <c r="F14" i="8"/>
  <c r="I14" i="8" s="1"/>
  <c r="F15" i="8"/>
  <c r="I15" i="8" s="1"/>
  <c r="F16" i="8"/>
  <c r="I16" i="8" s="1"/>
  <c r="F17" i="8"/>
  <c r="I17" i="8" s="1"/>
  <c r="F18" i="8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145" i="8"/>
  <c r="I145" i="8" s="1"/>
  <c r="F146" i="8"/>
  <c r="F147" i="8"/>
  <c r="I147" i="8" s="1"/>
  <c r="F148" i="8"/>
  <c r="I148" i="8" s="1"/>
  <c r="F149" i="8"/>
  <c r="I149" i="8" s="1"/>
  <c r="F150" i="8"/>
  <c r="I150" i="8" s="1"/>
  <c r="F151" i="8"/>
  <c r="I151" i="8" s="1"/>
  <c r="F152" i="8"/>
  <c r="I152" i="8" s="1"/>
  <c r="F153" i="8"/>
  <c r="I153" i="8" s="1"/>
  <c r="F154" i="8"/>
  <c r="F12" i="8"/>
  <c r="I12" i="8" s="1"/>
  <c r="G11" i="8"/>
  <c r="G6" i="8" s="1"/>
  <c r="H11" i="8"/>
  <c r="H6" i="8" s="1"/>
  <c r="E11" i="8"/>
  <c r="E6" i="8" s="1"/>
  <c r="D11" i="8"/>
  <c r="H92" i="13" l="1"/>
  <c r="K92" i="13" s="1"/>
  <c r="H60" i="13"/>
  <c r="K60" i="13" s="1"/>
  <c r="H28" i="13"/>
  <c r="K28" i="13" s="1"/>
  <c r="H124" i="13"/>
  <c r="K124" i="13" s="1"/>
  <c r="H154" i="13"/>
  <c r="K154" i="13" s="1"/>
  <c r="H146" i="13"/>
  <c r="K146" i="13" s="1"/>
  <c r="H134" i="13"/>
  <c r="K134" i="13" s="1"/>
  <c r="H126" i="13"/>
  <c r="K126" i="13" s="1"/>
  <c r="H114" i="13"/>
  <c r="K114" i="13" s="1"/>
  <c r="H106" i="13"/>
  <c r="K106" i="13" s="1"/>
  <c r="H98" i="13"/>
  <c r="K98" i="13" s="1"/>
  <c r="H90" i="13"/>
  <c r="K90" i="13" s="1"/>
  <c r="H82" i="13"/>
  <c r="K82" i="13" s="1"/>
  <c r="H74" i="13"/>
  <c r="K74" i="13" s="1"/>
  <c r="H66" i="13"/>
  <c r="K66" i="13" s="1"/>
  <c r="H54" i="13"/>
  <c r="K54" i="13" s="1"/>
  <c r="H46" i="13"/>
  <c r="K46" i="13" s="1"/>
  <c r="H38" i="13"/>
  <c r="H34" i="13"/>
  <c r="K34" i="13" s="1"/>
  <c r="H30" i="13"/>
  <c r="K30" i="13" s="1"/>
  <c r="H26" i="13"/>
  <c r="K26" i="13" s="1"/>
  <c r="H22" i="13"/>
  <c r="K22" i="13" s="1"/>
  <c r="H18" i="13"/>
  <c r="K18" i="13" s="1"/>
  <c r="H14" i="13"/>
  <c r="K14" i="13" s="1"/>
  <c r="H153" i="13"/>
  <c r="K153" i="13" s="1"/>
  <c r="H149" i="13"/>
  <c r="K149" i="13" s="1"/>
  <c r="H145" i="13"/>
  <c r="K145" i="13" s="1"/>
  <c r="H141" i="13"/>
  <c r="K141" i="13" s="1"/>
  <c r="H137" i="13"/>
  <c r="K137" i="13" s="1"/>
  <c r="H133" i="13"/>
  <c r="K133" i="13" s="1"/>
  <c r="H129" i="13"/>
  <c r="K129" i="13" s="1"/>
  <c r="H125" i="13"/>
  <c r="K125" i="13" s="1"/>
  <c r="H121" i="13"/>
  <c r="K121" i="13" s="1"/>
  <c r="H117" i="13"/>
  <c r="K117" i="13" s="1"/>
  <c r="H113" i="13"/>
  <c r="K113" i="13" s="1"/>
  <c r="H109" i="13"/>
  <c r="K109" i="13" s="1"/>
  <c r="H105" i="13"/>
  <c r="K105" i="13" s="1"/>
  <c r="H101" i="13"/>
  <c r="K101" i="13" s="1"/>
  <c r="H97" i="13"/>
  <c r="K97" i="13" s="1"/>
  <c r="H93" i="13"/>
  <c r="K93" i="13" s="1"/>
  <c r="H89" i="13"/>
  <c r="K89" i="13" s="1"/>
  <c r="H85" i="13"/>
  <c r="K85" i="13" s="1"/>
  <c r="H81" i="13"/>
  <c r="K81" i="13" s="1"/>
  <c r="H77" i="13"/>
  <c r="K77" i="13" s="1"/>
  <c r="H73" i="13"/>
  <c r="K73" i="13" s="1"/>
  <c r="H69" i="13"/>
  <c r="K69" i="13" s="1"/>
  <c r="H65" i="13"/>
  <c r="K65" i="13" s="1"/>
  <c r="H61" i="13"/>
  <c r="K61" i="13" s="1"/>
  <c r="H57" i="13"/>
  <c r="K57" i="13" s="1"/>
  <c r="H53" i="13"/>
  <c r="K53" i="13" s="1"/>
  <c r="H49" i="13"/>
  <c r="K49" i="13" s="1"/>
  <c r="H45" i="13"/>
  <c r="K45" i="13" s="1"/>
  <c r="H41" i="13"/>
  <c r="K41" i="13" s="1"/>
  <c r="H37" i="13"/>
  <c r="H33" i="13"/>
  <c r="K33" i="13" s="1"/>
  <c r="H29" i="13"/>
  <c r="K29" i="13" s="1"/>
  <c r="H25" i="13"/>
  <c r="K25" i="13" s="1"/>
  <c r="H21" i="13"/>
  <c r="K21" i="13" s="1"/>
  <c r="H17" i="13"/>
  <c r="K17" i="13" s="1"/>
  <c r="H148" i="13"/>
  <c r="K148" i="13" s="1"/>
  <c r="H116" i="13"/>
  <c r="K116" i="13" s="1"/>
  <c r="H84" i="13"/>
  <c r="K84" i="13" s="1"/>
  <c r="H52" i="13"/>
  <c r="K52" i="13" s="1"/>
  <c r="H20" i="13"/>
  <c r="K20" i="13" s="1"/>
  <c r="H142" i="13"/>
  <c r="K142" i="13" s="1"/>
  <c r="H118" i="13"/>
  <c r="K118" i="13" s="1"/>
  <c r="H62" i="13"/>
  <c r="K62" i="13" s="1"/>
  <c r="J6" i="13"/>
  <c r="H144" i="13"/>
  <c r="K144" i="13" s="1"/>
  <c r="H128" i="13"/>
  <c r="K128" i="13" s="1"/>
  <c r="H112" i="13"/>
  <c r="K112" i="13" s="1"/>
  <c r="H104" i="13"/>
  <c r="K104" i="13" s="1"/>
  <c r="H96" i="13"/>
  <c r="K96" i="13" s="1"/>
  <c r="H88" i="13"/>
  <c r="K88" i="13" s="1"/>
  <c r="H80" i="13"/>
  <c r="K80" i="13" s="1"/>
  <c r="H72" i="13"/>
  <c r="K72" i="13" s="1"/>
  <c r="H64" i="13"/>
  <c r="K64" i="13" s="1"/>
  <c r="H56" i="13"/>
  <c r="K56" i="13" s="1"/>
  <c r="H48" i="13"/>
  <c r="K48" i="13" s="1"/>
  <c r="H40" i="13"/>
  <c r="K40" i="13" s="1"/>
  <c r="H32" i="13"/>
  <c r="K32" i="13" s="1"/>
  <c r="H24" i="13"/>
  <c r="K24" i="13" s="1"/>
  <c r="H16" i="13"/>
  <c r="H140" i="13"/>
  <c r="K140" i="13" s="1"/>
  <c r="H108" i="13"/>
  <c r="K108" i="13" s="1"/>
  <c r="H76" i="13"/>
  <c r="K76" i="13" s="1"/>
  <c r="H44" i="13"/>
  <c r="K44" i="13" s="1"/>
  <c r="H150" i="13"/>
  <c r="K150" i="13" s="1"/>
  <c r="H138" i="13"/>
  <c r="K138" i="13" s="1"/>
  <c r="H130" i="13"/>
  <c r="K130" i="13" s="1"/>
  <c r="H122" i="13"/>
  <c r="K122" i="13" s="1"/>
  <c r="H110" i="13"/>
  <c r="K110" i="13" s="1"/>
  <c r="H102" i="13"/>
  <c r="K102" i="13" s="1"/>
  <c r="H94" i="13"/>
  <c r="K94" i="13" s="1"/>
  <c r="H86" i="13"/>
  <c r="K86" i="13" s="1"/>
  <c r="H78" i="13"/>
  <c r="K78" i="13" s="1"/>
  <c r="H70" i="13"/>
  <c r="K70" i="13" s="1"/>
  <c r="H58" i="13"/>
  <c r="K58" i="13" s="1"/>
  <c r="H50" i="13"/>
  <c r="K50" i="13" s="1"/>
  <c r="H42" i="13"/>
  <c r="K42" i="13" s="1"/>
  <c r="H12" i="13"/>
  <c r="K12" i="13" s="1"/>
  <c r="H152" i="13"/>
  <c r="K152" i="13" s="1"/>
  <c r="H136" i="13"/>
  <c r="K136" i="13" s="1"/>
  <c r="H120" i="13"/>
  <c r="K120" i="13" s="1"/>
  <c r="H13" i="13"/>
  <c r="K13" i="13" s="1"/>
  <c r="H151" i="13"/>
  <c r="K151" i="13" s="1"/>
  <c r="H147" i="13"/>
  <c r="K147" i="13" s="1"/>
  <c r="H143" i="13"/>
  <c r="K143" i="13" s="1"/>
  <c r="H139" i="13"/>
  <c r="K139" i="13" s="1"/>
  <c r="H135" i="13"/>
  <c r="K135" i="13" s="1"/>
  <c r="H131" i="13"/>
  <c r="K131" i="13" s="1"/>
  <c r="H127" i="13"/>
  <c r="K127" i="13" s="1"/>
  <c r="H123" i="13"/>
  <c r="K123" i="13" s="1"/>
  <c r="H119" i="13"/>
  <c r="K119" i="13" s="1"/>
  <c r="H115" i="13"/>
  <c r="K115" i="13" s="1"/>
  <c r="H111" i="13"/>
  <c r="K111" i="13" s="1"/>
  <c r="H107" i="13"/>
  <c r="K107" i="13" s="1"/>
  <c r="H103" i="13"/>
  <c r="K103" i="13" s="1"/>
  <c r="H99" i="13"/>
  <c r="K99" i="13" s="1"/>
  <c r="H95" i="13"/>
  <c r="K95" i="13" s="1"/>
  <c r="H91" i="13"/>
  <c r="K91" i="13" s="1"/>
  <c r="H87" i="13"/>
  <c r="K87" i="13" s="1"/>
  <c r="H83" i="13"/>
  <c r="K83" i="13" s="1"/>
  <c r="H79" i="13"/>
  <c r="K79" i="13" s="1"/>
  <c r="H75" i="13"/>
  <c r="K75" i="13" s="1"/>
  <c r="H71" i="13"/>
  <c r="K71" i="13" s="1"/>
  <c r="H67" i="13"/>
  <c r="K67" i="13" s="1"/>
  <c r="H63" i="13"/>
  <c r="K63" i="13" s="1"/>
  <c r="H59" i="13"/>
  <c r="K59" i="13" s="1"/>
  <c r="H55" i="13"/>
  <c r="K55" i="13" s="1"/>
  <c r="H51" i="13"/>
  <c r="K51" i="13" s="1"/>
  <c r="H47" i="13"/>
  <c r="K47" i="13" s="1"/>
  <c r="H43" i="13"/>
  <c r="K43" i="13" s="1"/>
  <c r="H39" i="13"/>
  <c r="K39" i="13" s="1"/>
  <c r="H35" i="13"/>
  <c r="K35" i="13" s="1"/>
  <c r="H31" i="13"/>
  <c r="K31" i="13" s="1"/>
  <c r="H27" i="13"/>
  <c r="K27" i="13" s="1"/>
  <c r="H23" i="13"/>
  <c r="K23" i="13" s="1"/>
  <c r="H19" i="13"/>
  <c r="K19" i="13" s="1"/>
  <c r="H15" i="13"/>
  <c r="K15" i="13" s="1"/>
  <c r="H132" i="13"/>
  <c r="K132" i="13" s="1"/>
  <c r="H100" i="13"/>
  <c r="K100" i="13" s="1"/>
  <c r="H68" i="13"/>
  <c r="K68" i="13" s="1"/>
  <c r="H36" i="13"/>
  <c r="K36" i="13" s="1"/>
  <c r="K37" i="13"/>
  <c r="K38" i="13"/>
  <c r="D6" i="8"/>
  <c r="I11" i="8"/>
  <c r="K16" i="13"/>
  <c r="F11" i="8"/>
  <c r="F6" i="8" s="1"/>
  <c r="P154" i="15"/>
  <c r="M154" i="15"/>
  <c r="I154" i="15"/>
  <c r="F154" i="15"/>
  <c r="P153" i="15"/>
  <c r="M153" i="15"/>
  <c r="I153" i="15"/>
  <c r="F153" i="15"/>
  <c r="P152" i="15"/>
  <c r="M152" i="15"/>
  <c r="I152" i="15"/>
  <c r="F152" i="15"/>
  <c r="P151" i="15"/>
  <c r="M151" i="15"/>
  <c r="I151" i="15"/>
  <c r="F151" i="15"/>
  <c r="P150" i="15"/>
  <c r="M150" i="15"/>
  <c r="I150" i="15"/>
  <c r="F150" i="15"/>
  <c r="P149" i="15"/>
  <c r="M149" i="15"/>
  <c r="I149" i="15"/>
  <c r="F149" i="15"/>
  <c r="P148" i="15"/>
  <c r="M148" i="15"/>
  <c r="I148" i="15"/>
  <c r="F148" i="15"/>
  <c r="P147" i="15"/>
  <c r="M147" i="15"/>
  <c r="I147" i="15"/>
  <c r="F147" i="15"/>
  <c r="P146" i="15"/>
  <c r="M146" i="15"/>
  <c r="I146" i="15"/>
  <c r="F146" i="15"/>
  <c r="P145" i="15"/>
  <c r="M145" i="15"/>
  <c r="I145" i="15"/>
  <c r="F145" i="15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P122" i="15"/>
  <c r="M122" i="15"/>
  <c r="I122" i="15"/>
  <c r="P121" i="15"/>
  <c r="M121" i="15"/>
  <c r="I121" i="15"/>
  <c r="P120" i="15"/>
  <c r="M120" i="15"/>
  <c r="I120" i="15"/>
  <c r="P119" i="15"/>
  <c r="M119" i="15"/>
  <c r="I119" i="15"/>
  <c r="P118" i="15"/>
  <c r="M118" i="15"/>
  <c r="I118" i="15"/>
  <c r="P117" i="15"/>
  <c r="M117" i="15"/>
  <c r="I117" i="15"/>
  <c r="P116" i="15"/>
  <c r="M116" i="15"/>
  <c r="I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Q10" i="15"/>
  <c r="Q9" i="15"/>
  <c r="Q8" i="15"/>
  <c r="Q7" i="15"/>
  <c r="O6" i="15"/>
  <c r="N6" i="15"/>
  <c r="L6" i="15"/>
  <c r="K6" i="15"/>
  <c r="H6" i="15"/>
  <c r="G6" i="15"/>
  <c r="E6" i="15"/>
  <c r="L6" i="10"/>
  <c r="O10" i="10"/>
  <c r="O9" i="10"/>
  <c r="N8" i="10"/>
  <c r="I8" i="10"/>
  <c r="O7" i="10"/>
  <c r="M6" i="10"/>
  <c r="K6" i="10"/>
  <c r="G6" i="10"/>
  <c r="F6" i="10"/>
  <c r="E6" i="10"/>
  <c r="D6" i="10"/>
  <c r="Q8" i="16"/>
  <c r="O6" i="16"/>
  <c r="N6" i="16"/>
  <c r="L6" i="16"/>
  <c r="K6" i="16"/>
  <c r="H6" i="16"/>
  <c r="G6" i="16"/>
  <c r="E6" i="16"/>
  <c r="I6" i="8" l="1"/>
  <c r="H6" i="13"/>
  <c r="F6" i="13"/>
  <c r="J125" i="15"/>
  <c r="Q125" i="15" s="1"/>
  <c r="J127" i="15"/>
  <c r="J129" i="15"/>
  <c r="Q129" i="15" s="1"/>
  <c r="J131" i="15"/>
  <c r="J133" i="15"/>
  <c r="Q133" i="15" s="1"/>
  <c r="J135" i="15"/>
  <c r="J137" i="15"/>
  <c r="Q137" i="15" s="1"/>
  <c r="J139" i="15"/>
  <c r="J141" i="15"/>
  <c r="Q141" i="15" s="1"/>
  <c r="J143" i="15"/>
  <c r="J8" i="10"/>
  <c r="M6" i="15"/>
  <c r="Q131" i="15"/>
  <c r="Q139" i="15"/>
  <c r="Q127" i="15"/>
  <c r="Q135" i="15"/>
  <c r="Q143" i="15"/>
  <c r="J145" i="15"/>
  <c r="Q145" i="15" s="1"/>
  <c r="J147" i="15"/>
  <c r="Q147" i="15" s="1"/>
  <c r="J149" i="15"/>
  <c r="Q149" i="15" s="1"/>
  <c r="J151" i="15"/>
  <c r="Q151" i="15" s="1"/>
  <c r="J153" i="15"/>
  <c r="Q153" i="15" s="1"/>
  <c r="J124" i="15"/>
  <c r="Q124" i="15" s="1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Q140" i="15" s="1"/>
  <c r="J142" i="15"/>
  <c r="Q142" i="15" s="1"/>
  <c r="J144" i="15"/>
  <c r="Q144" i="15" s="1"/>
  <c r="J146" i="15"/>
  <c r="Q146" i="15" s="1"/>
  <c r="J148" i="15"/>
  <c r="Q148" i="15" s="1"/>
  <c r="J150" i="15"/>
  <c r="Q150" i="15" s="1"/>
  <c r="J152" i="15"/>
  <c r="Q152" i="15" s="1"/>
  <c r="J154" i="15"/>
  <c r="Q154" i="15" s="1"/>
  <c r="O8" i="10"/>
  <c r="P154" i="16"/>
  <c r="M154" i="16"/>
  <c r="I154" i="16"/>
  <c r="F154" i="16"/>
  <c r="J154" i="16" s="1"/>
  <c r="P153" i="16"/>
  <c r="M153" i="16"/>
  <c r="I153" i="16"/>
  <c r="F153" i="16"/>
  <c r="P152" i="16"/>
  <c r="M152" i="16"/>
  <c r="I152" i="16"/>
  <c r="F152" i="16"/>
  <c r="J152" i="16" s="1"/>
  <c r="P151" i="16"/>
  <c r="M151" i="16"/>
  <c r="I151" i="16"/>
  <c r="F151" i="16"/>
  <c r="P150" i="16"/>
  <c r="M150" i="16"/>
  <c r="I150" i="16"/>
  <c r="F150" i="16"/>
  <c r="J150" i="16" s="1"/>
  <c r="P149" i="16"/>
  <c r="M149" i="16"/>
  <c r="I149" i="16"/>
  <c r="F149" i="16"/>
  <c r="P148" i="16"/>
  <c r="M148" i="16"/>
  <c r="I148" i="16"/>
  <c r="F148" i="16"/>
  <c r="J148" i="16" s="1"/>
  <c r="P147" i="16"/>
  <c r="M147" i="16"/>
  <c r="I147" i="16"/>
  <c r="F147" i="16"/>
  <c r="P146" i="16"/>
  <c r="M146" i="16"/>
  <c r="I146" i="16"/>
  <c r="F146" i="16"/>
  <c r="P145" i="16"/>
  <c r="M145" i="16"/>
  <c r="I145" i="16"/>
  <c r="F145" i="16"/>
  <c r="P144" i="16"/>
  <c r="M144" i="16"/>
  <c r="I144" i="16"/>
  <c r="J144" i="16" s="1"/>
  <c r="F144" i="16"/>
  <c r="P143" i="16"/>
  <c r="M143" i="16"/>
  <c r="I143" i="16"/>
  <c r="F143" i="16"/>
  <c r="J143" i="16" s="1"/>
  <c r="P142" i="16"/>
  <c r="M142" i="16"/>
  <c r="I142" i="16"/>
  <c r="F142" i="16"/>
  <c r="P141" i="16"/>
  <c r="M141" i="16"/>
  <c r="I141" i="16"/>
  <c r="F141" i="16"/>
  <c r="J141" i="16" s="1"/>
  <c r="Q141" i="16" s="1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P136" i="16"/>
  <c r="M136" i="16"/>
  <c r="I136" i="16"/>
  <c r="F136" i="16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P102" i="16"/>
  <c r="M102" i="16"/>
  <c r="I102" i="16"/>
  <c r="P101" i="16"/>
  <c r="M101" i="16"/>
  <c r="I101" i="16"/>
  <c r="P100" i="16"/>
  <c r="M100" i="16"/>
  <c r="I100" i="16"/>
  <c r="P99" i="16"/>
  <c r="M99" i="16"/>
  <c r="I99" i="16"/>
  <c r="P98" i="16"/>
  <c r="M98" i="16"/>
  <c r="I98" i="16"/>
  <c r="P97" i="16"/>
  <c r="M97" i="16"/>
  <c r="I97" i="16"/>
  <c r="P96" i="16"/>
  <c r="M96" i="16"/>
  <c r="I96" i="16"/>
  <c r="P95" i="16"/>
  <c r="M95" i="16"/>
  <c r="I95" i="16"/>
  <c r="P94" i="16"/>
  <c r="M94" i="16"/>
  <c r="I94" i="16"/>
  <c r="P93" i="16"/>
  <c r="M93" i="16"/>
  <c r="I93" i="16"/>
  <c r="P92" i="16"/>
  <c r="M92" i="16"/>
  <c r="I92" i="16"/>
  <c r="P91" i="16"/>
  <c r="M91" i="16"/>
  <c r="I91" i="16"/>
  <c r="P90" i="16"/>
  <c r="M90" i="16"/>
  <c r="I90" i="16"/>
  <c r="P89" i="16"/>
  <c r="M89" i="16"/>
  <c r="I89" i="16"/>
  <c r="P88" i="16"/>
  <c r="M88" i="16"/>
  <c r="I88" i="16"/>
  <c r="P87" i="16"/>
  <c r="M87" i="16"/>
  <c r="I87" i="16"/>
  <c r="P86" i="16"/>
  <c r="M86" i="16"/>
  <c r="I86" i="16"/>
  <c r="P85" i="16"/>
  <c r="M85" i="16"/>
  <c r="I85" i="16"/>
  <c r="P84" i="16"/>
  <c r="M84" i="16"/>
  <c r="I84" i="16"/>
  <c r="P83" i="16"/>
  <c r="M83" i="16"/>
  <c r="I83" i="16"/>
  <c r="P82" i="16"/>
  <c r="M82" i="16"/>
  <c r="I82" i="16"/>
  <c r="P81" i="16"/>
  <c r="M81" i="16"/>
  <c r="I81" i="16"/>
  <c r="P80" i="16"/>
  <c r="M80" i="16"/>
  <c r="I80" i="16"/>
  <c r="P79" i="16"/>
  <c r="M79" i="16"/>
  <c r="I79" i="16"/>
  <c r="P78" i="16"/>
  <c r="M78" i="16"/>
  <c r="I78" i="16"/>
  <c r="P77" i="16"/>
  <c r="M77" i="16"/>
  <c r="I77" i="16"/>
  <c r="P76" i="16"/>
  <c r="M76" i="16"/>
  <c r="I76" i="16"/>
  <c r="P75" i="16"/>
  <c r="M75" i="16"/>
  <c r="I75" i="16"/>
  <c r="P74" i="16"/>
  <c r="M74" i="16"/>
  <c r="I74" i="16"/>
  <c r="P73" i="16"/>
  <c r="M73" i="16"/>
  <c r="I73" i="16"/>
  <c r="P72" i="16"/>
  <c r="M72" i="16"/>
  <c r="I72" i="16"/>
  <c r="P71" i="16"/>
  <c r="M71" i="16"/>
  <c r="I71" i="16"/>
  <c r="P70" i="16"/>
  <c r="M70" i="16"/>
  <c r="I70" i="16"/>
  <c r="P69" i="16"/>
  <c r="M69" i="16"/>
  <c r="I69" i="16"/>
  <c r="P68" i="16"/>
  <c r="M68" i="16"/>
  <c r="I68" i="16"/>
  <c r="P67" i="16"/>
  <c r="M67" i="16"/>
  <c r="I67" i="16"/>
  <c r="P66" i="16"/>
  <c r="M66" i="16"/>
  <c r="I66" i="16"/>
  <c r="P65" i="16"/>
  <c r="M65" i="16"/>
  <c r="I65" i="16"/>
  <c r="P64" i="16"/>
  <c r="M64" i="16"/>
  <c r="I64" i="16"/>
  <c r="P63" i="16"/>
  <c r="M63" i="16"/>
  <c r="I63" i="16"/>
  <c r="P62" i="16"/>
  <c r="M62" i="16"/>
  <c r="I62" i="16"/>
  <c r="P61" i="16"/>
  <c r="M61" i="16"/>
  <c r="I61" i="16"/>
  <c r="P60" i="16"/>
  <c r="M60" i="16"/>
  <c r="I60" i="16"/>
  <c r="P59" i="16"/>
  <c r="M59" i="16"/>
  <c r="I59" i="16"/>
  <c r="P58" i="16"/>
  <c r="M58" i="16"/>
  <c r="I58" i="16"/>
  <c r="P57" i="16"/>
  <c r="M57" i="16"/>
  <c r="I57" i="16"/>
  <c r="P56" i="16"/>
  <c r="M56" i="16"/>
  <c r="I56" i="16"/>
  <c r="P55" i="16"/>
  <c r="M55" i="16"/>
  <c r="I55" i="16"/>
  <c r="P54" i="16"/>
  <c r="M54" i="16"/>
  <c r="I54" i="16"/>
  <c r="P53" i="16"/>
  <c r="M53" i="16"/>
  <c r="I53" i="16"/>
  <c r="P52" i="16"/>
  <c r="M52" i="16"/>
  <c r="I52" i="16"/>
  <c r="P51" i="16"/>
  <c r="M51" i="16"/>
  <c r="I51" i="16"/>
  <c r="P50" i="16"/>
  <c r="M50" i="16"/>
  <c r="I50" i="16"/>
  <c r="P49" i="16"/>
  <c r="M49" i="16"/>
  <c r="I49" i="16"/>
  <c r="P48" i="16"/>
  <c r="M48" i="16"/>
  <c r="I48" i="16"/>
  <c r="P47" i="16"/>
  <c r="M47" i="16"/>
  <c r="I47" i="16"/>
  <c r="P46" i="16"/>
  <c r="M46" i="16"/>
  <c r="I46" i="16"/>
  <c r="P45" i="16"/>
  <c r="M45" i="16"/>
  <c r="I45" i="16"/>
  <c r="P44" i="16"/>
  <c r="M44" i="16"/>
  <c r="I44" i="16"/>
  <c r="P43" i="16"/>
  <c r="M43" i="16"/>
  <c r="I43" i="16"/>
  <c r="P42" i="16"/>
  <c r="M42" i="16"/>
  <c r="I42" i="16"/>
  <c r="P41" i="16"/>
  <c r="M41" i="16"/>
  <c r="I41" i="16"/>
  <c r="P40" i="16"/>
  <c r="M40" i="16"/>
  <c r="I40" i="16"/>
  <c r="P39" i="16"/>
  <c r="M39" i="16"/>
  <c r="I39" i="16"/>
  <c r="P38" i="16"/>
  <c r="M38" i="16"/>
  <c r="I38" i="16"/>
  <c r="P37" i="16"/>
  <c r="M37" i="16"/>
  <c r="I37" i="16"/>
  <c r="P36" i="16"/>
  <c r="M36" i="16"/>
  <c r="I36" i="16"/>
  <c r="P35" i="16"/>
  <c r="M35" i="16"/>
  <c r="I35" i="16"/>
  <c r="P34" i="16"/>
  <c r="M34" i="16"/>
  <c r="I34" i="16"/>
  <c r="P33" i="16"/>
  <c r="M33" i="16"/>
  <c r="I33" i="16"/>
  <c r="P32" i="16"/>
  <c r="M32" i="16"/>
  <c r="I32" i="16"/>
  <c r="P31" i="16"/>
  <c r="M31" i="16"/>
  <c r="I31" i="16"/>
  <c r="P30" i="16"/>
  <c r="M30" i="16"/>
  <c r="I30" i="16"/>
  <c r="P29" i="16"/>
  <c r="M29" i="16"/>
  <c r="I29" i="16"/>
  <c r="P28" i="16"/>
  <c r="M28" i="16"/>
  <c r="I28" i="16"/>
  <c r="P27" i="16"/>
  <c r="M27" i="16"/>
  <c r="I27" i="16"/>
  <c r="P26" i="16"/>
  <c r="M26" i="16"/>
  <c r="I26" i="16"/>
  <c r="P25" i="16"/>
  <c r="M25" i="16"/>
  <c r="I25" i="16"/>
  <c r="P24" i="16"/>
  <c r="M24" i="16"/>
  <c r="I24" i="16"/>
  <c r="P23" i="16"/>
  <c r="M23" i="16"/>
  <c r="I23" i="16"/>
  <c r="P22" i="16"/>
  <c r="M22" i="16"/>
  <c r="I22" i="16"/>
  <c r="P21" i="16"/>
  <c r="M21" i="16"/>
  <c r="I21" i="16"/>
  <c r="P20" i="16"/>
  <c r="M20" i="16"/>
  <c r="I20" i="16"/>
  <c r="P19" i="16"/>
  <c r="M19" i="16"/>
  <c r="I19" i="16"/>
  <c r="P18" i="16"/>
  <c r="M18" i="16"/>
  <c r="I18" i="16"/>
  <c r="P17" i="16"/>
  <c r="M17" i="16"/>
  <c r="I17" i="16"/>
  <c r="P16" i="16"/>
  <c r="M16" i="16"/>
  <c r="I16" i="16"/>
  <c r="P15" i="16"/>
  <c r="M15" i="16"/>
  <c r="I15" i="16"/>
  <c r="P14" i="16"/>
  <c r="M14" i="16"/>
  <c r="I14" i="16"/>
  <c r="P13" i="16"/>
  <c r="M13" i="16"/>
  <c r="I13" i="16"/>
  <c r="P12" i="16"/>
  <c r="M12" i="16"/>
  <c r="I12" i="16"/>
  <c r="H152" i="10"/>
  <c r="I152" i="10"/>
  <c r="N152" i="10"/>
  <c r="H153" i="10"/>
  <c r="I153" i="10"/>
  <c r="N153" i="10"/>
  <c r="H154" i="10"/>
  <c r="I154" i="10"/>
  <c r="N154" i="10"/>
  <c r="N151" i="10"/>
  <c r="I151" i="10"/>
  <c r="H151" i="10"/>
  <c r="N150" i="10"/>
  <c r="I150" i="10"/>
  <c r="H150" i="10"/>
  <c r="N149" i="10"/>
  <c r="I149" i="10"/>
  <c r="H149" i="10"/>
  <c r="N148" i="10"/>
  <c r="I148" i="10"/>
  <c r="H148" i="10"/>
  <c r="N147" i="10"/>
  <c r="I147" i="10"/>
  <c r="H147" i="10"/>
  <c r="N146" i="10"/>
  <c r="I146" i="10"/>
  <c r="H146" i="10"/>
  <c r="N145" i="10"/>
  <c r="I145" i="10"/>
  <c r="H145" i="10"/>
  <c r="N144" i="10"/>
  <c r="I144" i="10"/>
  <c r="H144" i="10"/>
  <c r="N143" i="10"/>
  <c r="I143" i="10"/>
  <c r="H143" i="10"/>
  <c r="N142" i="10"/>
  <c r="I142" i="10"/>
  <c r="H142" i="10"/>
  <c r="N141" i="10"/>
  <c r="I141" i="10"/>
  <c r="H141" i="10"/>
  <c r="N140" i="10"/>
  <c r="I140" i="10"/>
  <c r="H140" i="10"/>
  <c r="N139" i="10"/>
  <c r="I139" i="10"/>
  <c r="H139" i="10"/>
  <c r="N138" i="10"/>
  <c r="I138" i="10"/>
  <c r="H138" i="10"/>
  <c r="N137" i="10"/>
  <c r="I137" i="10"/>
  <c r="H137" i="10"/>
  <c r="N136" i="10"/>
  <c r="I136" i="10"/>
  <c r="H136" i="10"/>
  <c r="N135" i="10"/>
  <c r="I135" i="10"/>
  <c r="H135" i="10"/>
  <c r="N134" i="10"/>
  <c r="I134" i="10"/>
  <c r="H134" i="10"/>
  <c r="N133" i="10"/>
  <c r="I133" i="10"/>
  <c r="H133" i="10"/>
  <c r="N132" i="10"/>
  <c r="I132" i="10"/>
  <c r="H132" i="10"/>
  <c r="N131" i="10"/>
  <c r="I131" i="10"/>
  <c r="H131" i="10"/>
  <c r="N130" i="10"/>
  <c r="I130" i="10"/>
  <c r="H130" i="10"/>
  <c r="N129" i="10"/>
  <c r="I129" i="10"/>
  <c r="H129" i="10"/>
  <c r="N128" i="10"/>
  <c r="I128" i="10"/>
  <c r="H128" i="10"/>
  <c r="N127" i="10"/>
  <c r="I127" i="10"/>
  <c r="H127" i="10"/>
  <c r="N126" i="10"/>
  <c r="I126" i="10"/>
  <c r="H126" i="10"/>
  <c r="N125" i="10"/>
  <c r="I125" i="10"/>
  <c r="H125" i="10"/>
  <c r="N124" i="10"/>
  <c r="I124" i="10"/>
  <c r="H124" i="10"/>
  <c r="N123" i="10"/>
  <c r="I123" i="10"/>
  <c r="H123" i="10"/>
  <c r="N122" i="10"/>
  <c r="I122" i="10"/>
  <c r="H122" i="10"/>
  <c r="N121" i="10"/>
  <c r="I121" i="10"/>
  <c r="H121" i="10"/>
  <c r="N120" i="10"/>
  <c r="I120" i="10"/>
  <c r="H120" i="10"/>
  <c r="N119" i="10"/>
  <c r="I119" i="10"/>
  <c r="H119" i="10"/>
  <c r="N118" i="10"/>
  <c r="I118" i="10"/>
  <c r="H118" i="10"/>
  <c r="N117" i="10"/>
  <c r="I117" i="10"/>
  <c r="H117" i="10"/>
  <c r="N116" i="10"/>
  <c r="I116" i="10"/>
  <c r="H116" i="10"/>
  <c r="N115" i="10"/>
  <c r="I115" i="10"/>
  <c r="H115" i="10"/>
  <c r="N114" i="10"/>
  <c r="I114" i="10"/>
  <c r="H114" i="10"/>
  <c r="N113" i="10"/>
  <c r="I113" i="10"/>
  <c r="H113" i="10"/>
  <c r="N112" i="10"/>
  <c r="I112" i="10"/>
  <c r="H112" i="10"/>
  <c r="N111" i="10"/>
  <c r="I111" i="10"/>
  <c r="H111" i="10"/>
  <c r="N110" i="10"/>
  <c r="I110" i="10"/>
  <c r="H110" i="10"/>
  <c r="N109" i="10"/>
  <c r="I109" i="10"/>
  <c r="H109" i="10"/>
  <c r="N108" i="10"/>
  <c r="I108" i="10"/>
  <c r="H108" i="10"/>
  <c r="N107" i="10"/>
  <c r="I107" i="10"/>
  <c r="H107" i="10"/>
  <c r="N106" i="10"/>
  <c r="I106" i="10"/>
  <c r="H106" i="10"/>
  <c r="N105" i="10"/>
  <c r="I105" i="10"/>
  <c r="H105" i="10"/>
  <c r="N104" i="10"/>
  <c r="I104" i="10"/>
  <c r="H104" i="10"/>
  <c r="N103" i="10"/>
  <c r="I103" i="10"/>
  <c r="H103" i="10"/>
  <c r="N102" i="10"/>
  <c r="I102" i="10"/>
  <c r="H102" i="10"/>
  <c r="N101" i="10"/>
  <c r="I101" i="10"/>
  <c r="H101" i="10"/>
  <c r="N100" i="10"/>
  <c r="I100" i="10"/>
  <c r="H100" i="10"/>
  <c r="N99" i="10"/>
  <c r="I99" i="10"/>
  <c r="H99" i="10"/>
  <c r="N98" i="10"/>
  <c r="I98" i="10"/>
  <c r="H98" i="10"/>
  <c r="N97" i="10"/>
  <c r="I97" i="10"/>
  <c r="H97" i="10"/>
  <c r="N96" i="10"/>
  <c r="I96" i="10"/>
  <c r="H96" i="10"/>
  <c r="N95" i="10"/>
  <c r="I95" i="10"/>
  <c r="H95" i="10"/>
  <c r="N94" i="10"/>
  <c r="I94" i="10"/>
  <c r="H94" i="10"/>
  <c r="N93" i="10"/>
  <c r="I93" i="10"/>
  <c r="H93" i="10"/>
  <c r="N92" i="10"/>
  <c r="I92" i="10"/>
  <c r="H92" i="10"/>
  <c r="N91" i="10"/>
  <c r="I91" i="10"/>
  <c r="H91" i="10"/>
  <c r="N90" i="10"/>
  <c r="I90" i="10"/>
  <c r="H90" i="10"/>
  <c r="N89" i="10"/>
  <c r="I89" i="10"/>
  <c r="H89" i="10"/>
  <c r="N88" i="10"/>
  <c r="I88" i="10"/>
  <c r="H88" i="10"/>
  <c r="N87" i="10"/>
  <c r="I87" i="10"/>
  <c r="H87" i="10"/>
  <c r="N86" i="10"/>
  <c r="I86" i="10"/>
  <c r="H86" i="10"/>
  <c r="N85" i="10"/>
  <c r="I85" i="10"/>
  <c r="H85" i="10"/>
  <c r="N84" i="10"/>
  <c r="I84" i="10"/>
  <c r="H84" i="10"/>
  <c r="N83" i="10"/>
  <c r="I83" i="10"/>
  <c r="H83" i="10"/>
  <c r="N82" i="10"/>
  <c r="I82" i="10"/>
  <c r="H82" i="10"/>
  <c r="N81" i="10"/>
  <c r="I81" i="10"/>
  <c r="H81" i="10"/>
  <c r="N80" i="10"/>
  <c r="I80" i="10"/>
  <c r="H80" i="10"/>
  <c r="N79" i="10"/>
  <c r="I79" i="10"/>
  <c r="H79" i="10"/>
  <c r="N78" i="10"/>
  <c r="I78" i="10"/>
  <c r="H78" i="10"/>
  <c r="N77" i="10"/>
  <c r="I77" i="10"/>
  <c r="H77" i="10"/>
  <c r="N76" i="10"/>
  <c r="I76" i="10"/>
  <c r="H76" i="10"/>
  <c r="N75" i="10"/>
  <c r="I75" i="10"/>
  <c r="H75" i="10"/>
  <c r="N74" i="10"/>
  <c r="I74" i="10"/>
  <c r="H74" i="10"/>
  <c r="N73" i="10"/>
  <c r="I73" i="10"/>
  <c r="H73" i="10"/>
  <c r="N72" i="10"/>
  <c r="I72" i="10"/>
  <c r="H72" i="10"/>
  <c r="N71" i="10"/>
  <c r="I71" i="10"/>
  <c r="H71" i="10"/>
  <c r="N70" i="10"/>
  <c r="I70" i="10"/>
  <c r="H70" i="10"/>
  <c r="N69" i="10"/>
  <c r="I69" i="10"/>
  <c r="H69" i="10"/>
  <c r="N68" i="10"/>
  <c r="I68" i="10"/>
  <c r="H68" i="10"/>
  <c r="N67" i="10"/>
  <c r="I67" i="10"/>
  <c r="H67" i="10"/>
  <c r="N66" i="10"/>
  <c r="I66" i="10"/>
  <c r="H66" i="10"/>
  <c r="N65" i="10"/>
  <c r="I65" i="10"/>
  <c r="H65" i="10"/>
  <c r="N64" i="10"/>
  <c r="I64" i="10"/>
  <c r="H64" i="10"/>
  <c r="N63" i="10"/>
  <c r="I63" i="10"/>
  <c r="H63" i="10"/>
  <c r="N62" i="10"/>
  <c r="I62" i="10"/>
  <c r="H62" i="10"/>
  <c r="N61" i="10"/>
  <c r="I61" i="10"/>
  <c r="H61" i="10"/>
  <c r="N60" i="10"/>
  <c r="I60" i="10"/>
  <c r="H60" i="10"/>
  <c r="N59" i="10"/>
  <c r="I59" i="10"/>
  <c r="H59" i="10"/>
  <c r="N58" i="10"/>
  <c r="I58" i="10"/>
  <c r="H58" i="10"/>
  <c r="N57" i="10"/>
  <c r="I57" i="10"/>
  <c r="H57" i="10"/>
  <c r="N56" i="10"/>
  <c r="I56" i="10"/>
  <c r="H56" i="10"/>
  <c r="N55" i="10"/>
  <c r="I55" i="10"/>
  <c r="H55" i="10"/>
  <c r="N54" i="10"/>
  <c r="I54" i="10"/>
  <c r="H54" i="10"/>
  <c r="N53" i="10"/>
  <c r="I53" i="10"/>
  <c r="H53" i="10"/>
  <c r="N52" i="10"/>
  <c r="I52" i="10"/>
  <c r="H52" i="10"/>
  <c r="N51" i="10"/>
  <c r="I51" i="10"/>
  <c r="H51" i="10"/>
  <c r="N50" i="10"/>
  <c r="I50" i="10"/>
  <c r="H50" i="10"/>
  <c r="N49" i="10"/>
  <c r="I49" i="10"/>
  <c r="H49" i="10"/>
  <c r="N48" i="10"/>
  <c r="I48" i="10"/>
  <c r="H48" i="10"/>
  <c r="N47" i="10"/>
  <c r="I47" i="10"/>
  <c r="H47" i="10"/>
  <c r="N46" i="10"/>
  <c r="I46" i="10"/>
  <c r="H46" i="10"/>
  <c r="N45" i="10"/>
  <c r="I45" i="10"/>
  <c r="H45" i="10"/>
  <c r="N44" i="10"/>
  <c r="I44" i="10"/>
  <c r="H44" i="10"/>
  <c r="N43" i="10"/>
  <c r="I43" i="10"/>
  <c r="H43" i="10"/>
  <c r="N42" i="10"/>
  <c r="I42" i="10"/>
  <c r="H42" i="10"/>
  <c r="N41" i="10"/>
  <c r="I41" i="10"/>
  <c r="H41" i="10"/>
  <c r="N40" i="10"/>
  <c r="I40" i="10"/>
  <c r="H40" i="10"/>
  <c r="N39" i="10"/>
  <c r="I39" i="10"/>
  <c r="H39" i="10"/>
  <c r="N38" i="10"/>
  <c r="I38" i="10"/>
  <c r="H38" i="10"/>
  <c r="N37" i="10"/>
  <c r="I37" i="10"/>
  <c r="H37" i="10"/>
  <c r="N36" i="10"/>
  <c r="I36" i="10"/>
  <c r="H36" i="10"/>
  <c r="N35" i="10"/>
  <c r="I35" i="10"/>
  <c r="H35" i="10"/>
  <c r="N34" i="10"/>
  <c r="I34" i="10"/>
  <c r="H34" i="10"/>
  <c r="N33" i="10"/>
  <c r="I33" i="10"/>
  <c r="H33" i="10"/>
  <c r="N32" i="10"/>
  <c r="I32" i="10"/>
  <c r="H32" i="10"/>
  <c r="N31" i="10"/>
  <c r="I31" i="10"/>
  <c r="H31" i="10"/>
  <c r="N30" i="10"/>
  <c r="I30" i="10"/>
  <c r="H30" i="10"/>
  <c r="N29" i="10"/>
  <c r="I29" i="10"/>
  <c r="H29" i="10"/>
  <c r="N28" i="10"/>
  <c r="I28" i="10"/>
  <c r="H28" i="10"/>
  <c r="N27" i="10"/>
  <c r="I27" i="10"/>
  <c r="H27" i="10"/>
  <c r="N26" i="10"/>
  <c r="I26" i="10"/>
  <c r="H26" i="10"/>
  <c r="N25" i="10"/>
  <c r="I25" i="10"/>
  <c r="H25" i="10"/>
  <c r="N24" i="10"/>
  <c r="I24" i="10"/>
  <c r="H24" i="10"/>
  <c r="N23" i="10"/>
  <c r="I23" i="10"/>
  <c r="H23" i="10"/>
  <c r="N22" i="10"/>
  <c r="I22" i="10"/>
  <c r="H22" i="10"/>
  <c r="N21" i="10"/>
  <c r="I21" i="10"/>
  <c r="H21" i="10"/>
  <c r="N20" i="10"/>
  <c r="I20" i="10"/>
  <c r="H20" i="10"/>
  <c r="N19" i="10"/>
  <c r="I19" i="10"/>
  <c r="H19" i="10"/>
  <c r="N18" i="10"/>
  <c r="I18" i="10"/>
  <c r="H18" i="10"/>
  <c r="N17" i="10"/>
  <c r="I17" i="10"/>
  <c r="H17" i="10"/>
  <c r="N16" i="10"/>
  <c r="I16" i="10"/>
  <c r="H16" i="10"/>
  <c r="N15" i="10"/>
  <c r="I15" i="10"/>
  <c r="H15" i="10"/>
  <c r="N14" i="10"/>
  <c r="I14" i="10"/>
  <c r="H14" i="10"/>
  <c r="N13" i="10"/>
  <c r="I13" i="10"/>
  <c r="H13" i="10"/>
  <c r="N12" i="10"/>
  <c r="I12" i="10"/>
  <c r="H12" i="10"/>
  <c r="J104" i="16" l="1"/>
  <c r="J106" i="16"/>
  <c r="Q106" i="16" s="1"/>
  <c r="J120" i="16"/>
  <c r="J122" i="16"/>
  <c r="Q122" i="16" s="1"/>
  <c r="J123" i="16"/>
  <c r="Q123" i="16" s="1"/>
  <c r="J124" i="16"/>
  <c r="J125" i="16"/>
  <c r="Q125" i="16" s="1"/>
  <c r="J126" i="16"/>
  <c r="Q126" i="16" s="1"/>
  <c r="J128" i="16"/>
  <c r="Q128" i="16" s="1"/>
  <c r="J114" i="16"/>
  <c r="Q114" i="16" s="1"/>
  <c r="J130" i="16"/>
  <c r="Q130" i="16" s="1"/>
  <c r="J139" i="16"/>
  <c r="Q139" i="16" s="1"/>
  <c r="J136" i="16"/>
  <c r="P6" i="15"/>
  <c r="K6" i="13"/>
  <c r="I6" i="15"/>
  <c r="J12" i="10"/>
  <c r="O12" i="10" s="1"/>
  <c r="J18" i="10"/>
  <c r="J26" i="10"/>
  <c r="J66" i="10"/>
  <c r="O66" i="10" s="1"/>
  <c r="J95" i="10"/>
  <c r="J119" i="10"/>
  <c r="O119" i="10" s="1"/>
  <c r="J49" i="10"/>
  <c r="O49" i="10" s="1"/>
  <c r="J57" i="10"/>
  <c r="O57" i="10" s="1"/>
  <c r="J81" i="10"/>
  <c r="J89" i="10"/>
  <c r="O89" i="10" s="1"/>
  <c r="J109" i="10"/>
  <c r="J113" i="10"/>
  <c r="J117" i="10"/>
  <c r="J141" i="10"/>
  <c r="O141" i="10" s="1"/>
  <c r="J149" i="10"/>
  <c r="O149" i="10" s="1"/>
  <c r="J151" i="10"/>
  <c r="O151" i="10" s="1"/>
  <c r="J154" i="10"/>
  <c r="O154" i="10" s="1"/>
  <c r="J15" i="10"/>
  <c r="O15" i="10" s="1"/>
  <c r="J23" i="10"/>
  <c r="O23" i="10" s="1"/>
  <c r="J70" i="10"/>
  <c r="O70" i="10" s="1"/>
  <c r="J102" i="10"/>
  <c r="O102" i="10" s="1"/>
  <c r="J111" i="10"/>
  <c r="O111" i="10" s="1"/>
  <c r="J122" i="10"/>
  <c r="O122" i="10" s="1"/>
  <c r="J131" i="10"/>
  <c r="O131" i="10" s="1"/>
  <c r="J134" i="10"/>
  <c r="O134" i="10" s="1"/>
  <c r="J20" i="10"/>
  <c r="O20" i="10" s="1"/>
  <c r="J28" i="10"/>
  <c r="O28" i="10" s="1"/>
  <c r="J36" i="10"/>
  <c r="O36" i="10" s="1"/>
  <c r="J31" i="10"/>
  <c r="O31" i="10" s="1"/>
  <c r="J39" i="10"/>
  <c r="O39" i="10" s="1"/>
  <c r="J42" i="10"/>
  <c r="O42" i="10" s="1"/>
  <c r="J51" i="10"/>
  <c r="O51" i="10" s="1"/>
  <c r="J54" i="10"/>
  <c r="J59" i="10"/>
  <c r="O59" i="10" s="1"/>
  <c r="J62" i="10"/>
  <c r="O62" i="10" s="1"/>
  <c r="J63" i="10"/>
  <c r="O63" i="10" s="1"/>
  <c r="J130" i="10"/>
  <c r="O130" i="10" s="1"/>
  <c r="J139" i="10"/>
  <c r="O139" i="10" s="1"/>
  <c r="J19" i="10"/>
  <c r="J47" i="10"/>
  <c r="J48" i="10"/>
  <c r="O48" i="10" s="1"/>
  <c r="J52" i="10"/>
  <c r="O52" i="10" s="1"/>
  <c r="J55" i="10"/>
  <c r="O55" i="10" s="1"/>
  <c r="J64" i="10"/>
  <c r="O64" i="10" s="1"/>
  <c r="J75" i="10"/>
  <c r="J80" i="10"/>
  <c r="O80" i="10" s="1"/>
  <c r="J83" i="10"/>
  <c r="J91" i="10"/>
  <c r="O91" i="10" s="1"/>
  <c r="J107" i="10"/>
  <c r="O107" i="10" s="1"/>
  <c r="J112" i="10"/>
  <c r="O112" i="10" s="1"/>
  <c r="J115" i="10"/>
  <c r="O115" i="10" s="1"/>
  <c r="J127" i="10"/>
  <c r="O127" i="10" s="1"/>
  <c r="J132" i="10"/>
  <c r="O132" i="10" s="1"/>
  <c r="J140" i="10"/>
  <c r="O140" i="10" s="1"/>
  <c r="J144" i="10"/>
  <c r="O144" i="10" s="1"/>
  <c r="J147" i="10"/>
  <c r="O147" i="10" s="1"/>
  <c r="J152" i="10"/>
  <c r="O152" i="10" s="1"/>
  <c r="J87" i="10"/>
  <c r="O87" i="10" s="1"/>
  <c r="J108" i="16"/>
  <c r="Q108" i="16" s="1"/>
  <c r="J110" i="16"/>
  <c r="Q110" i="16" s="1"/>
  <c r="J112" i="16"/>
  <c r="Q112" i="16" s="1"/>
  <c r="J116" i="16"/>
  <c r="J118" i="16"/>
  <c r="Q118" i="16" s="1"/>
  <c r="J147" i="16"/>
  <c r="Q147" i="16" s="1"/>
  <c r="J149" i="16"/>
  <c r="J151" i="16"/>
  <c r="J132" i="16"/>
  <c r="Q132" i="16" s="1"/>
  <c r="J134" i="16"/>
  <c r="Q134" i="16" s="1"/>
  <c r="J107" i="16"/>
  <c r="Q107" i="16" s="1"/>
  <c r="J109" i="16"/>
  <c r="Q109" i="16" s="1"/>
  <c r="J138" i="16"/>
  <c r="Q138" i="16" s="1"/>
  <c r="J140" i="16"/>
  <c r="J142" i="16"/>
  <c r="Q142" i="16" s="1"/>
  <c r="J115" i="16"/>
  <c r="Q115" i="16" s="1"/>
  <c r="J117" i="16"/>
  <c r="Q117" i="16" s="1"/>
  <c r="J119" i="16"/>
  <c r="Q150" i="16"/>
  <c r="Q154" i="16"/>
  <c r="J146" i="16"/>
  <c r="Q146" i="16" s="1"/>
  <c r="J131" i="16"/>
  <c r="Q131" i="16" s="1"/>
  <c r="J133" i="16"/>
  <c r="J135" i="16"/>
  <c r="J13" i="10"/>
  <c r="J21" i="10"/>
  <c r="O21" i="10" s="1"/>
  <c r="J29" i="10"/>
  <c r="O29" i="10" s="1"/>
  <c r="J37" i="10"/>
  <c r="O37" i="10" s="1"/>
  <c r="J45" i="10"/>
  <c r="O45" i="10" s="1"/>
  <c r="J50" i="10"/>
  <c r="O50" i="10" s="1"/>
  <c r="J71" i="10"/>
  <c r="O71" i="10" s="1"/>
  <c r="J97" i="10"/>
  <c r="O97" i="10" s="1"/>
  <c r="J105" i="10"/>
  <c r="O105" i="10" s="1"/>
  <c r="J110" i="10"/>
  <c r="O110" i="10" s="1"/>
  <c r="J123" i="10"/>
  <c r="O123" i="10" s="1"/>
  <c r="J16" i="10"/>
  <c r="O16" i="10" s="1"/>
  <c r="J24" i="10"/>
  <c r="O24" i="10" s="1"/>
  <c r="J27" i="10"/>
  <c r="O27" i="10" s="1"/>
  <c r="J32" i="10"/>
  <c r="O32" i="10" s="1"/>
  <c r="J35" i="10"/>
  <c r="O35" i="10" s="1"/>
  <c r="J40" i="10"/>
  <c r="O40" i="10" s="1"/>
  <c r="J43" i="10"/>
  <c r="O43" i="10" s="1"/>
  <c r="J61" i="10"/>
  <c r="O61" i="10" s="1"/>
  <c r="J79" i="10"/>
  <c r="O79" i="10" s="1"/>
  <c r="J82" i="10"/>
  <c r="O82" i="10" s="1"/>
  <c r="J103" i="10"/>
  <c r="J121" i="10"/>
  <c r="O121" i="10" s="1"/>
  <c r="J129" i="10"/>
  <c r="O129" i="10" s="1"/>
  <c r="J142" i="10"/>
  <c r="O142" i="10" s="1"/>
  <c r="J14" i="10"/>
  <c r="O14" i="10" s="1"/>
  <c r="J22" i="10"/>
  <c r="O22" i="10" s="1"/>
  <c r="J30" i="10"/>
  <c r="O30" i="10" s="1"/>
  <c r="J38" i="10"/>
  <c r="O38" i="10" s="1"/>
  <c r="J77" i="10"/>
  <c r="O77" i="10" s="1"/>
  <c r="J98" i="10"/>
  <c r="O98" i="10" s="1"/>
  <c r="O113" i="10"/>
  <c r="J67" i="10"/>
  <c r="O67" i="10" s="1"/>
  <c r="J93" i="10"/>
  <c r="O93" i="10" s="1"/>
  <c r="J135" i="10"/>
  <c r="O135" i="10" s="1"/>
  <c r="O109" i="10"/>
  <c r="O117" i="10"/>
  <c r="J65" i="10"/>
  <c r="O65" i="10" s="1"/>
  <c r="J73" i="10"/>
  <c r="O73" i="10" s="1"/>
  <c r="J78" i="10"/>
  <c r="O78" i="10" s="1"/>
  <c r="J86" i="10"/>
  <c r="O86" i="10" s="1"/>
  <c r="J96" i="10"/>
  <c r="O96" i="10" s="1"/>
  <c r="J99" i="10"/>
  <c r="O99" i="10" s="1"/>
  <c r="J143" i="10"/>
  <c r="O143" i="10" s="1"/>
  <c r="J146" i="10"/>
  <c r="O146" i="10" s="1"/>
  <c r="J153" i="10"/>
  <c r="O153" i="10" s="1"/>
  <c r="O18" i="10"/>
  <c r="J34" i="10"/>
  <c r="O34" i="10" s="1"/>
  <c r="J72" i="10"/>
  <c r="O72" i="10" s="1"/>
  <c r="J104" i="10"/>
  <c r="O104" i="10" s="1"/>
  <c r="J114" i="10"/>
  <c r="O114" i="10" s="1"/>
  <c r="J116" i="10"/>
  <c r="O116" i="10" s="1"/>
  <c r="J126" i="10"/>
  <c r="O126" i="10" s="1"/>
  <c r="J128" i="10"/>
  <c r="O128" i="10" s="1"/>
  <c r="J133" i="10"/>
  <c r="O133" i="10" s="1"/>
  <c r="J145" i="10"/>
  <c r="O145" i="10" s="1"/>
  <c r="J111" i="16"/>
  <c r="Q111" i="16" s="1"/>
  <c r="J127" i="16"/>
  <c r="Q127" i="16" s="1"/>
  <c r="Q143" i="16"/>
  <c r="J25" i="10"/>
  <c r="O25" i="10" s="1"/>
  <c r="J41" i="10"/>
  <c r="O41" i="10" s="1"/>
  <c r="J46" i="10"/>
  <c r="O46" i="10" s="1"/>
  <c r="J53" i="10"/>
  <c r="O53" i="10" s="1"/>
  <c r="J58" i="10"/>
  <c r="O58" i="10" s="1"/>
  <c r="J60" i="10"/>
  <c r="O60" i="10" s="1"/>
  <c r="J85" i="10"/>
  <c r="O85" i="10" s="1"/>
  <c r="J90" i="10"/>
  <c r="O90" i="10" s="1"/>
  <c r="J92" i="10"/>
  <c r="O92" i="10" s="1"/>
  <c r="J138" i="10"/>
  <c r="O138" i="10" s="1"/>
  <c r="J150" i="10"/>
  <c r="O150" i="10" s="1"/>
  <c r="J113" i="16"/>
  <c r="Q113" i="16" s="1"/>
  <c r="J129" i="16"/>
  <c r="Q129" i="16" s="1"/>
  <c r="J145" i="16"/>
  <c r="Q145" i="16" s="1"/>
  <c r="J68" i="10"/>
  <c r="O68" i="10" s="1"/>
  <c r="J100" i="10"/>
  <c r="O100" i="10" s="1"/>
  <c r="J124" i="10"/>
  <c r="O124" i="10" s="1"/>
  <c r="J136" i="10"/>
  <c r="O136" i="10" s="1"/>
  <c r="Q133" i="16"/>
  <c r="Q149" i="16"/>
  <c r="J94" i="10"/>
  <c r="P6" i="16"/>
  <c r="O26" i="10"/>
  <c r="J44" i="10"/>
  <c r="O44" i="10" s="1"/>
  <c r="O54" i="10"/>
  <c r="J56" i="10"/>
  <c r="O56" i="10" s="1"/>
  <c r="O81" i="10"/>
  <c r="J88" i="10"/>
  <c r="O88" i="10" s="1"/>
  <c r="J148" i="10"/>
  <c r="O148" i="10" s="1"/>
  <c r="I6" i="16"/>
  <c r="Q119" i="16"/>
  <c r="Q135" i="16"/>
  <c r="Q151" i="16"/>
  <c r="M6" i="16"/>
  <c r="J84" i="10"/>
  <c r="O84" i="10" s="1"/>
  <c r="J17" i="10"/>
  <c r="O17" i="10" s="1"/>
  <c r="J33" i="10"/>
  <c r="O33" i="10" s="1"/>
  <c r="J69" i="10"/>
  <c r="O69" i="10" s="1"/>
  <c r="J74" i="10"/>
  <c r="O74" i="10" s="1"/>
  <c r="J76" i="10"/>
  <c r="O76" i="10" s="1"/>
  <c r="J101" i="10"/>
  <c r="O101" i="10" s="1"/>
  <c r="J106" i="10"/>
  <c r="O106" i="10" s="1"/>
  <c r="J108" i="10"/>
  <c r="O108" i="10" s="1"/>
  <c r="J118" i="10"/>
  <c r="O118" i="10" s="1"/>
  <c r="J120" i="10"/>
  <c r="O120" i="10" s="1"/>
  <c r="J125" i="10"/>
  <c r="O125" i="10" s="1"/>
  <c r="J137" i="10"/>
  <c r="O137" i="10" s="1"/>
  <c r="J105" i="16"/>
  <c r="Q105" i="16" s="1"/>
  <c r="J121" i="16"/>
  <c r="Q121" i="16" s="1"/>
  <c r="J137" i="16"/>
  <c r="Q137" i="16" s="1"/>
  <c r="J153" i="16"/>
  <c r="Q153" i="16" s="1"/>
  <c r="F123" i="15"/>
  <c r="J123" i="15" s="1"/>
  <c r="Q123" i="15" s="1"/>
  <c r="Q104" i="16"/>
  <c r="Q116" i="16"/>
  <c r="Q120" i="16"/>
  <c r="Q124" i="16"/>
  <c r="Q136" i="16"/>
  <c r="Q140" i="16"/>
  <c r="Q144" i="16"/>
  <c r="Q148" i="16"/>
  <c r="Q152" i="16"/>
  <c r="O19" i="10"/>
  <c r="O47" i="10"/>
  <c r="O75" i="10"/>
  <c r="O83" i="10"/>
  <c r="O95" i="10"/>
  <c r="O103" i="10"/>
  <c r="F103" i="16" l="1"/>
  <c r="O13" i="10"/>
  <c r="H6" i="10"/>
  <c r="N6" i="10"/>
  <c r="I6" i="10"/>
  <c r="O94" i="10"/>
  <c r="J6" i="10"/>
  <c r="F122" i="15"/>
  <c r="J122" i="15" l="1"/>
  <c r="Q122" i="15" s="1"/>
  <c r="F102" i="16"/>
  <c r="J103" i="16"/>
  <c r="Q103" i="16" s="1"/>
  <c r="O6" i="10"/>
  <c r="F121" i="15"/>
  <c r="J121" i="15" l="1"/>
  <c r="Q121" i="15" s="1"/>
  <c r="J102" i="16"/>
  <c r="Q102" i="16" s="1"/>
  <c r="F101" i="16"/>
  <c r="F120" i="15"/>
  <c r="G16" i="18"/>
  <c r="H16" i="18"/>
  <c r="K16" i="18"/>
  <c r="G17" i="18"/>
  <c r="H17" i="18"/>
  <c r="K17" i="18"/>
  <c r="G18" i="18"/>
  <c r="H18" i="18"/>
  <c r="K18" i="18"/>
  <c r="G19" i="18"/>
  <c r="H19" i="18"/>
  <c r="K19" i="18"/>
  <c r="G20" i="18"/>
  <c r="H20" i="18"/>
  <c r="K20" i="18"/>
  <c r="G21" i="18"/>
  <c r="H21" i="18"/>
  <c r="K21" i="18"/>
  <c r="G22" i="18"/>
  <c r="H22" i="18"/>
  <c r="K22" i="18"/>
  <c r="G23" i="18"/>
  <c r="H23" i="18"/>
  <c r="K23" i="18"/>
  <c r="G24" i="18"/>
  <c r="H24" i="18"/>
  <c r="K24" i="18"/>
  <c r="G25" i="18"/>
  <c r="H25" i="18"/>
  <c r="K25" i="18"/>
  <c r="G26" i="18"/>
  <c r="H26" i="18"/>
  <c r="K26" i="18"/>
  <c r="G27" i="18"/>
  <c r="H27" i="18"/>
  <c r="K27" i="18"/>
  <c r="G28" i="18"/>
  <c r="H28" i="18"/>
  <c r="K28" i="18"/>
  <c r="G29" i="18"/>
  <c r="H29" i="18"/>
  <c r="K29" i="18"/>
  <c r="G30" i="18"/>
  <c r="H30" i="18"/>
  <c r="K30" i="18"/>
  <c r="G31" i="18"/>
  <c r="H31" i="18"/>
  <c r="K31" i="18"/>
  <c r="G32" i="18"/>
  <c r="H32" i="18"/>
  <c r="K32" i="18"/>
  <c r="G33" i="18"/>
  <c r="H33" i="18"/>
  <c r="K33" i="18"/>
  <c r="G34" i="18"/>
  <c r="H34" i="18"/>
  <c r="K34" i="18"/>
  <c r="G35" i="18"/>
  <c r="H35" i="18"/>
  <c r="K35" i="18"/>
  <c r="G36" i="18"/>
  <c r="H36" i="18"/>
  <c r="K36" i="18"/>
  <c r="G37" i="18"/>
  <c r="H37" i="18"/>
  <c r="K37" i="18"/>
  <c r="G38" i="18"/>
  <c r="H38" i="18"/>
  <c r="K38" i="18"/>
  <c r="G39" i="18"/>
  <c r="H39" i="18"/>
  <c r="K39" i="18"/>
  <c r="G40" i="18"/>
  <c r="H40" i="18"/>
  <c r="K40" i="18"/>
  <c r="G41" i="18"/>
  <c r="H41" i="18"/>
  <c r="K41" i="18"/>
  <c r="G42" i="18"/>
  <c r="H42" i="18"/>
  <c r="K42" i="18"/>
  <c r="G43" i="18"/>
  <c r="H43" i="18"/>
  <c r="K43" i="18"/>
  <c r="G44" i="18"/>
  <c r="H44" i="18"/>
  <c r="K44" i="18"/>
  <c r="G45" i="18"/>
  <c r="H45" i="18"/>
  <c r="K45" i="18"/>
  <c r="G46" i="18"/>
  <c r="H46" i="18"/>
  <c r="K46" i="18"/>
  <c r="G47" i="18"/>
  <c r="H47" i="18"/>
  <c r="K47" i="18"/>
  <c r="G48" i="18"/>
  <c r="H48" i="18"/>
  <c r="K48" i="18"/>
  <c r="G49" i="18"/>
  <c r="H49" i="18"/>
  <c r="K49" i="18"/>
  <c r="G50" i="18"/>
  <c r="H50" i="18"/>
  <c r="K50" i="18"/>
  <c r="G51" i="18"/>
  <c r="H51" i="18"/>
  <c r="K51" i="18"/>
  <c r="G52" i="18"/>
  <c r="H52" i="18"/>
  <c r="K52" i="18"/>
  <c r="G53" i="18"/>
  <c r="H53" i="18"/>
  <c r="K53" i="18"/>
  <c r="G54" i="18"/>
  <c r="H54" i="18"/>
  <c r="K54" i="18"/>
  <c r="G55" i="18"/>
  <c r="H55" i="18"/>
  <c r="K55" i="18"/>
  <c r="G56" i="18"/>
  <c r="H56" i="18"/>
  <c r="K56" i="18"/>
  <c r="G57" i="18"/>
  <c r="H57" i="18"/>
  <c r="K57" i="18"/>
  <c r="G58" i="18"/>
  <c r="H58" i="18"/>
  <c r="K58" i="18"/>
  <c r="G59" i="18"/>
  <c r="H59" i="18"/>
  <c r="K59" i="18"/>
  <c r="G60" i="18"/>
  <c r="H60" i="18"/>
  <c r="K60" i="18"/>
  <c r="G61" i="18"/>
  <c r="H61" i="18"/>
  <c r="K61" i="18"/>
  <c r="G62" i="18"/>
  <c r="H62" i="18"/>
  <c r="K62" i="18"/>
  <c r="G63" i="18"/>
  <c r="H63" i="18"/>
  <c r="K63" i="18"/>
  <c r="G64" i="18"/>
  <c r="H64" i="18"/>
  <c r="K64" i="18"/>
  <c r="G65" i="18"/>
  <c r="H65" i="18"/>
  <c r="K65" i="18"/>
  <c r="G66" i="18"/>
  <c r="H66" i="18"/>
  <c r="K66" i="18"/>
  <c r="G67" i="18"/>
  <c r="H67" i="18"/>
  <c r="K67" i="18"/>
  <c r="G68" i="18"/>
  <c r="H68" i="18"/>
  <c r="K68" i="18"/>
  <c r="G69" i="18"/>
  <c r="H69" i="18"/>
  <c r="K69" i="18"/>
  <c r="G70" i="18"/>
  <c r="H70" i="18"/>
  <c r="K70" i="18"/>
  <c r="G71" i="18"/>
  <c r="H71" i="18"/>
  <c r="K71" i="18"/>
  <c r="G72" i="18"/>
  <c r="H72" i="18"/>
  <c r="K72" i="18"/>
  <c r="G73" i="18"/>
  <c r="H73" i="18"/>
  <c r="K73" i="18"/>
  <c r="G74" i="18"/>
  <c r="H74" i="18"/>
  <c r="K74" i="18"/>
  <c r="G75" i="18"/>
  <c r="H75" i="18"/>
  <c r="K75" i="18"/>
  <c r="G76" i="18"/>
  <c r="H76" i="18"/>
  <c r="K76" i="18"/>
  <c r="G77" i="18"/>
  <c r="H77" i="18"/>
  <c r="K77" i="18"/>
  <c r="G78" i="18"/>
  <c r="H78" i="18"/>
  <c r="K78" i="18"/>
  <c r="G79" i="18"/>
  <c r="H79" i="18"/>
  <c r="K79" i="18"/>
  <c r="G80" i="18"/>
  <c r="H80" i="18"/>
  <c r="K80" i="18"/>
  <c r="G81" i="18"/>
  <c r="H81" i="18"/>
  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"/>
  <c r="G86" i="18"/>
  <c r="H86" i="18"/>
  <c r="K86" i="18"/>
  <c r="G87" i="18"/>
  <c r="H87" i="18"/>
  <c r="K87" i="18"/>
  <c r="G88" i="18"/>
  <c r="H88" i="18"/>
  <c r="K88" i="18"/>
  <c r="G89" i="18"/>
  <c r="H89" i="18"/>
  <c r="K89" i="18"/>
  <c r="G90" i="18"/>
  <c r="H90" i="18"/>
  <c r="K90" i="18"/>
  <c r="G91" i="18"/>
  <c r="H91" i="18"/>
  <c r="K91" i="18"/>
  <c r="G92" i="18"/>
  <c r="H92" i="18"/>
  <c r="K92" i="18"/>
  <c r="G93" i="18"/>
  <c r="H93" i="18"/>
  <c r="K93" i="18"/>
  <c r="G94" i="18"/>
  <c r="H94" i="18"/>
  <c r="K94" i="18"/>
  <c r="G95" i="18"/>
  <c r="H95" i="18"/>
  <c r="K95" i="18"/>
  <c r="G96" i="18"/>
  <c r="H96" i="18"/>
  <c r="K96" i="18"/>
  <c r="G97" i="18"/>
  <c r="H97" i="18"/>
  <c r="K97" i="18"/>
  <c r="G98" i="18"/>
  <c r="H98" i="18"/>
  <c r="K98" i="18"/>
  <c r="G99" i="18"/>
  <c r="H99" i="18"/>
  <c r="K99" i="18"/>
  <c r="G100" i="18"/>
  <c r="H100" i="18"/>
  <c r="K100" i="18"/>
  <c r="G101" i="18"/>
  <c r="H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K114" i="18"/>
  <c r="G115" i="18"/>
  <c r="H115" i="18"/>
  <c r="I115" i="18"/>
  <c r="K115" i="18"/>
  <c r="G116" i="18"/>
  <c r="H116" i="18"/>
  <c r="I116" i="18"/>
  <c r="K116" i="18"/>
  <c r="G117" i="18"/>
  <c r="H117" i="18"/>
  <c r="I117" i="18"/>
  <c r="K117" i="18"/>
  <c r="G118" i="18"/>
  <c r="H118" i="18"/>
  <c r="I118" i="18"/>
  <c r="K118" i="18"/>
  <c r="G119" i="18"/>
  <c r="H119" i="18"/>
  <c r="I119" i="18"/>
  <c r="K119" i="18"/>
  <c r="G120" i="18"/>
  <c r="H120" i="18"/>
  <c r="I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G151" i="18"/>
  <c r="H151" i="18"/>
  <c r="I151" i="18"/>
  <c r="J151" i="18"/>
  <c r="K151" i="18"/>
  <c r="G152" i="18"/>
  <c r="H152" i="18"/>
  <c r="I152" i="18"/>
  <c r="J152" i="18"/>
  <c r="K152" i="18"/>
  <c r="G153" i="18"/>
  <c r="H153" i="18"/>
  <c r="I153" i="18"/>
  <c r="J153" i="18"/>
  <c r="K153" i="18"/>
  <c r="G154" i="18"/>
  <c r="H154" i="18"/>
  <c r="I154" i="18"/>
  <c r="J154" i="18"/>
  <c r="K154" i="18"/>
  <c r="K15" i="18"/>
  <c r="H15" i="18"/>
  <c r="G15" i="18"/>
  <c r="K14" i="18"/>
  <c r="H14" i="18"/>
  <c r="G14" i="18"/>
  <c r="K13" i="18"/>
  <c r="H13" i="18"/>
  <c r="G13" i="18"/>
  <c r="K12" i="18"/>
  <c r="H12" i="18"/>
  <c r="G12" i="18"/>
  <c r="G8" i="18"/>
  <c r="H8" i="18"/>
  <c r="I8" i="18"/>
  <c r="J8" i="18"/>
  <c r="K8" i="18"/>
  <c r="G9" i="18"/>
  <c r="H9" i="18"/>
  <c r="I9" i="18"/>
  <c r="J9" i="18"/>
  <c r="K9" i="18"/>
  <c r="G10" i="18"/>
  <c r="H10" i="18"/>
  <c r="I10" i="18"/>
  <c r="J10" i="18"/>
  <c r="K10" i="18"/>
  <c r="K7" i="18"/>
  <c r="J7" i="18"/>
  <c r="I7" i="18"/>
  <c r="H7" i="18"/>
  <c r="G7" i="18"/>
  <c r="F154" i="18"/>
  <c r="E154" i="18"/>
  <c r="F153" i="18"/>
  <c r="E153" i="18"/>
  <c r="F152" i="18"/>
  <c r="E152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F131" i="18"/>
  <c r="F130" i="18"/>
  <c r="E130" i="18"/>
  <c r="F129" i="18"/>
  <c r="E129" i="18"/>
  <c r="F128" i="18"/>
  <c r="E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0" i="18"/>
  <c r="E10" i="18"/>
  <c r="F9" i="18"/>
  <c r="E9" i="18"/>
  <c r="F8" i="18"/>
  <c r="E8" i="18"/>
  <c r="F7" i="18"/>
  <c r="E7" i="18"/>
  <c r="K11" i="18" l="1"/>
  <c r="H11" i="18"/>
  <c r="H6" i="18" s="1"/>
  <c r="F11" i="18"/>
  <c r="F6" i="18" s="1"/>
  <c r="G11" i="18"/>
  <c r="J120" i="15"/>
  <c r="Q120" i="15" s="1"/>
  <c r="F100" i="16"/>
  <c r="J101" i="16"/>
  <c r="Q101" i="16" s="1"/>
  <c r="G6" i="18"/>
  <c r="K6" i="18"/>
  <c r="F119" i="15"/>
  <c r="D150" i="18"/>
  <c r="D7" i="18"/>
  <c r="D152" i="18"/>
  <c r="D133" i="18"/>
  <c r="D121" i="18"/>
  <c r="D123" i="18"/>
  <c r="D137" i="18"/>
  <c r="J119" i="15" l="1"/>
  <c r="Q119" i="15" s="1"/>
  <c r="J120" i="18"/>
  <c r="D120" i="18" s="1"/>
  <c r="F99" i="16"/>
  <c r="I101" i="18"/>
  <c r="J100" i="16"/>
  <c r="Q100" i="16" s="1"/>
  <c r="F118" i="15"/>
  <c r="D10" i="18"/>
  <c r="D125" i="18"/>
  <c r="D141" i="18"/>
  <c r="D9" i="18"/>
  <c r="D130" i="18"/>
  <c r="D149" i="18"/>
  <c r="D142" i="18"/>
  <c r="D147" i="18"/>
  <c r="D153" i="18"/>
  <c r="D146" i="18"/>
  <c r="D135" i="18"/>
  <c r="D143" i="18"/>
  <c r="D144" i="18"/>
  <c r="D151" i="18"/>
  <c r="D136" i="18"/>
  <c r="D124" i="18"/>
  <c r="D129" i="18"/>
  <c r="D138" i="18"/>
  <c r="D126" i="18"/>
  <c r="D145" i="18"/>
  <c r="D8" i="18"/>
  <c r="D139" i="18"/>
  <c r="D122" i="18"/>
  <c r="D148" i="18"/>
  <c r="D127" i="18"/>
  <c r="D134" i="18"/>
  <c r="D154" i="18"/>
  <c r="D140" i="18"/>
  <c r="D128" i="18"/>
  <c r="J119" i="18" l="1"/>
  <c r="D119" i="18" s="1"/>
  <c r="J118" i="15"/>
  <c r="Q118" i="15" s="1"/>
  <c r="J99" i="16"/>
  <c r="Q99" i="16" s="1"/>
  <c r="F98" i="16"/>
  <c r="I100" i="18"/>
  <c r="J118" i="18"/>
  <c r="D118" i="18" s="1"/>
  <c r="F117" i="15"/>
  <c r="K11" i="14"/>
  <c r="K6" i="14" s="1"/>
  <c r="H11" i="14"/>
  <c r="H6" i="14" s="1"/>
  <c r="F11" i="14"/>
  <c r="F6" i="14" s="1"/>
  <c r="E11" i="14"/>
  <c r="E6" i="14" s="1"/>
  <c r="D11" i="14"/>
  <c r="D6" i="14" s="1"/>
  <c r="H11" i="12"/>
  <c r="H6" i="12" s="1"/>
  <c r="F11" i="12"/>
  <c r="F6" i="12" s="1"/>
  <c r="E11" i="12"/>
  <c r="E6" i="12" s="1"/>
  <c r="D11" i="12"/>
  <c r="D6" i="12" s="1"/>
  <c r="J117" i="15" l="1"/>
  <c r="Q117" i="15" s="1"/>
  <c r="F97" i="16"/>
  <c r="I99" i="18"/>
  <c r="J98" i="16"/>
  <c r="Q98" i="16" s="1"/>
  <c r="F116" i="15"/>
  <c r="J117" i="18"/>
  <c r="D117" i="18" s="1"/>
  <c r="G11" i="14"/>
  <c r="G6" i="14" s="1"/>
  <c r="I131" i="12"/>
  <c r="E131" i="18" s="1"/>
  <c r="E11" i="18" l="1"/>
  <c r="J116" i="15"/>
  <c r="Q116" i="15" s="1"/>
  <c r="F96" i="16"/>
  <c r="I98" i="18"/>
  <c r="J97" i="16"/>
  <c r="Q97" i="16" s="1"/>
  <c r="F115" i="15"/>
  <c r="D131" i="18"/>
  <c r="I132" i="12"/>
  <c r="E132" i="18" s="1"/>
  <c r="D132" i="18" s="1"/>
  <c r="G11" i="12"/>
  <c r="G6" i="12" s="1"/>
  <c r="J116" i="18" l="1"/>
  <c r="D116" i="18" s="1"/>
  <c r="J115" i="15"/>
  <c r="Q115" i="15" s="1"/>
  <c r="I97" i="18"/>
  <c r="J96" i="16"/>
  <c r="Q96" i="16" s="1"/>
  <c r="F95" i="16"/>
  <c r="J115" i="18"/>
  <c r="D115" i="18" s="1"/>
  <c r="F114" i="15"/>
  <c r="E6" i="18"/>
  <c r="I11" i="12"/>
  <c r="J114" i="15" l="1"/>
  <c r="Q114" i="15" s="1"/>
  <c r="I96" i="18"/>
  <c r="J95" i="16"/>
  <c r="Q95" i="16" s="1"/>
  <c r="F94" i="16"/>
  <c r="J114" i="18"/>
  <c r="D114" i="18" s="1"/>
  <c r="F113" i="15"/>
  <c r="I6" i="12"/>
  <c r="J113" i="15" l="1"/>
  <c r="Q113" i="15" s="1"/>
  <c r="I95" i="18"/>
  <c r="J94" i="16"/>
  <c r="F93" i="16"/>
  <c r="J113" i="18"/>
  <c r="D113" i="18" s="1"/>
  <c r="F112" i="15"/>
  <c r="J112" i="15" l="1"/>
  <c r="Q112" i="15" s="1"/>
  <c r="J112" i="18" s="1"/>
  <c r="D112" i="18" s="1"/>
  <c r="Q94" i="16"/>
  <c r="J93" i="16"/>
  <c r="Q93" i="16" s="1"/>
  <c r="F92" i="16"/>
  <c r="F111" i="15"/>
  <c r="J111" i="15" l="1"/>
  <c r="Q111" i="15" s="1"/>
  <c r="D11" i="15"/>
  <c r="I93" i="18"/>
  <c r="J92" i="16"/>
  <c r="Q92" i="16" s="1"/>
  <c r="F91" i="16"/>
  <c r="I94" i="18"/>
  <c r="J111" i="18"/>
  <c r="D111" i="18" s="1"/>
  <c r="F110" i="15"/>
  <c r="J110" i="15" l="1"/>
  <c r="Q110" i="15" s="1"/>
  <c r="J91" i="16"/>
  <c r="Q91" i="16" s="1"/>
  <c r="F90" i="16"/>
  <c r="I92" i="18"/>
  <c r="J110" i="18"/>
  <c r="D110" i="18" s="1"/>
  <c r="F109" i="15"/>
  <c r="J109" i="15" l="1"/>
  <c r="Q109" i="15" s="1"/>
  <c r="J90" i="16"/>
  <c r="Q90" i="16" s="1"/>
  <c r="F89" i="16"/>
  <c r="I91" i="18"/>
  <c r="F108" i="15"/>
  <c r="J109" i="18"/>
  <c r="D109" i="18" s="1"/>
  <c r="J108" i="15" l="1"/>
  <c r="Q108" i="15" s="1"/>
  <c r="J89" i="16"/>
  <c r="Q89" i="16" s="1"/>
  <c r="F88" i="16"/>
  <c r="I90" i="18"/>
  <c r="F107" i="15"/>
  <c r="J108" i="18"/>
  <c r="D108" i="18" s="1"/>
  <c r="J107" i="15" l="1"/>
  <c r="Q107" i="15" s="1"/>
  <c r="J88" i="16"/>
  <c r="Q88" i="16" s="1"/>
  <c r="F87" i="16"/>
  <c r="I89" i="18"/>
  <c r="J107" i="18"/>
  <c r="D107" i="18" s="1"/>
  <c r="F106" i="15"/>
  <c r="J106" i="15" l="1"/>
  <c r="Q106" i="15" s="1"/>
  <c r="J87" i="16"/>
  <c r="Q87" i="16" s="1"/>
  <c r="F86" i="16"/>
  <c r="I88" i="18"/>
  <c r="F105" i="15"/>
  <c r="J106" i="18" l="1"/>
  <c r="D106" i="18" s="1"/>
  <c r="J105" i="15"/>
  <c r="Q105" i="15" s="1"/>
  <c r="J105" i="18" s="1"/>
  <c r="D105" i="18" s="1"/>
  <c r="J86" i="16"/>
  <c r="Q86" i="16" s="1"/>
  <c r="F85" i="16"/>
  <c r="I87" i="18"/>
  <c r="F104" i="15"/>
  <c r="J104" i="15" l="1"/>
  <c r="Q104" i="15" s="1"/>
  <c r="J85" i="16"/>
  <c r="Q85" i="16" s="1"/>
  <c r="F84" i="16"/>
  <c r="I86" i="18"/>
  <c r="J104" i="18"/>
  <c r="D104" i="18" s="1"/>
  <c r="F103" i="15"/>
  <c r="J103" i="15" l="1"/>
  <c r="Q103" i="15" s="1"/>
  <c r="J103" i="18" s="1"/>
  <c r="D103" i="18" s="1"/>
  <c r="J84" i="16"/>
  <c r="Q84" i="16" s="1"/>
  <c r="F83" i="16"/>
  <c r="I85" i="18"/>
  <c r="F102" i="15"/>
  <c r="J102" i="15" l="1"/>
  <c r="Q102" i="15" s="1"/>
  <c r="J83" i="16"/>
  <c r="Q83" i="16" s="1"/>
  <c r="F82" i="16"/>
  <c r="I84" i="18"/>
  <c r="F101" i="15"/>
  <c r="J101" i="15" l="1"/>
  <c r="Q101" i="15" s="1"/>
  <c r="J102" i="18"/>
  <c r="D102" i="18" s="1"/>
  <c r="J82" i="16"/>
  <c r="Q82" i="16" s="1"/>
  <c r="F81" i="16"/>
  <c r="I83" i="18"/>
  <c r="J101" i="18"/>
  <c r="D101" i="18" s="1"/>
  <c r="F100" i="15"/>
  <c r="J100" i="15" l="1"/>
  <c r="Q100" i="15" s="1"/>
  <c r="J81" i="16"/>
  <c r="Q81" i="16" s="1"/>
  <c r="F80" i="16"/>
  <c r="I82" i="18"/>
  <c r="F99" i="15"/>
  <c r="J100" i="18" l="1"/>
  <c r="D100" i="18" s="1"/>
  <c r="J99" i="15"/>
  <c r="Q99" i="15" s="1"/>
  <c r="J80" i="16"/>
  <c r="Q80" i="16" s="1"/>
  <c r="F79" i="16"/>
  <c r="I81" i="18"/>
  <c r="F98" i="15"/>
  <c r="J99" i="18" l="1"/>
  <c r="D99" i="18" s="1"/>
  <c r="J98" i="15"/>
  <c r="Q98" i="15" s="1"/>
  <c r="J79" i="16"/>
  <c r="Q79" i="16" s="1"/>
  <c r="F78" i="16"/>
  <c r="I80" i="18"/>
  <c r="F97" i="15"/>
  <c r="J98" i="18"/>
  <c r="D98" i="18" s="1"/>
  <c r="J97" i="15" l="1"/>
  <c r="Q97" i="15" s="1"/>
  <c r="J78" i="16"/>
  <c r="Q78" i="16" s="1"/>
  <c r="F77" i="16"/>
  <c r="I79" i="18"/>
  <c r="J97" i="18"/>
  <c r="D97" i="18" s="1"/>
  <c r="F96" i="15"/>
  <c r="J96" i="15" l="1"/>
  <c r="Q96" i="15" s="1"/>
  <c r="J77" i="16"/>
  <c r="Q77" i="16" s="1"/>
  <c r="I78" i="18"/>
  <c r="F76" i="16"/>
  <c r="F95" i="15"/>
  <c r="J96" i="18" l="1"/>
  <c r="D96" i="18" s="1"/>
  <c r="J95" i="15"/>
  <c r="Q95" i="15" s="1"/>
  <c r="J76" i="16"/>
  <c r="Q76" i="16" s="1"/>
  <c r="F75" i="16"/>
  <c r="I77" i="18"/>
  <c r="J95" i="18"/>
  <c r="D95" i="18" s="1"/>
  <c r="F94" i="15"/>
  <c r="J75" i="16" l="1"/>
  <c r="Q75" i="16" s="1"/>
  <c r="F74" i="16"/>
  <c r="I76" i="18"/>
  <c r="J94" i="15"/>
  <c r="F93" i="15"/>
  <c r="J93" i="15" l="1"/>
  <c r="Q93" i="15" s="1"/>
  <c r="J74" i="16"/>
  <c r="Q74" i="16" s="1"/>
  <c r="F73" i="16"/>
  <c r="I75" i="18"/>
  <c r="Q94" i="15"/>
  <c r="J93" i="18"/>
  <c r="D93" i="18" s="1"/>
  <c r="F92" i="15"/>
  <c r="J92" i="15" l="1"/>
  <c r="Q92" i="15" s="1"/>
  <c r="J73" i="16"/>
  <c r="Q73" i="16" s="1"/>
  <c r="F72" i="16"/>
  <c r="I74" i="18"/>
  <c r="J94" i="18"/>
  <c r="J92" i="18"/>
  <c r="D92" i="18" s="1"/>
  <c r="F91" i="15"/>
  <c r="J91" i="15" l="1"/>
  <c r="Q91" i="15" s="1"/>
  <c r="J72" i="16"/>
  <c r="Q72" i="16" s="1"/>
  <c r="F71" i="16"/>
  <c r="I73" i="18"/>
  <c r="D94" i="18"/>
  <c r="F90" i="15"/>
  <c r="J91" i="18"/>
  <c r="D91" i="18" s="1"/>
  <c r="J90" i="15" l="1"/>
  <c r="Q90" i="15" s="1"/>
  <c r="J71" i="16"/>
  <c r="Q71" i="16" s="1"/>
  <c r="F70" i="16"/>
  <c r="I72" i="18"/>
  <c r="F89" i="15"/>
  <c r="J90" i="18" l="1"/>
  <c r="D90" i="18" s="1"/>
  <c r="J89" i="15"/>
  <c r="Q89" i="15" s="1"/>
  <c r="J70" i="16"/>
  <c r="Q70" i="16" s="1"/>
  <c r="F69" i="16"/>
  <c r="I71" i="18"/>
  <c r="J89" i="18"/>
  <c r="D89" i="18" s="1"/>
  <c r="F88" i="15"/>
  <c r="J88" i="15" l="1"/>
  <c r="Q88" i="15" s="1"/>
  <c r="J69" i="16"/>
  <c r="Q69" i="16" s="1"/>
  <c r="F68" i="16"/>
  <c r="I70" i="18"/>
  <c r="J88" i="18"/>
  <c r="D88" i="18" s="1"/>
  <c r="F87" i="15"/>
  <c r="J87" i="15" l="1"/>
  <c r="Q87" i="15" s="1"/>
  <c r="J68" i="16"/>
  <c r="Q68" i="16" s="1"/>
  <c r="F67" i="16"/>
  <c r="I69" i="18"/>
  <c r="F86" i="15"/>
  <c r="J87" i="18" l="1"/>
  <c r="D87" i="18" s="1"/>
  <c r="J86" i="15"/>
  <c r="Q86" i="15" s="1"/>
  <c r="J67" i="16"/>
  <c r="Q67" i="16" s="1"/>
  <c r="F66" i="16"/>
  <c r="I68" i="18"/>
  <c r="J86" i="18"/>
  <c r="D86" i="18" s="1"/>
  <c r="F85" i="15"/>
  <c r="J85" i="15" l="1"/>
  <c r="Q85" i="15" s="1"/>
  <c r="J66" i="16"/>
  <c r="Q66" i="16" s="1"/>
  <c r="F65" i="16"/>
  <c r="I67" i="18"/>
  <c r="F84" i="15"/>
  <c r="J85" i="18"/>
  <c r="D85" i="18" s="1"/>
  <c r="J84" i="15" l="1"/>
  <c r="Q84" i="15" s="1"/>
  <c r="J65" i="16"/>
  <c r="Q65" i="16" s="1"/>
  <c r="F64" i="16"/>
  <c r="I66" i="18"/>
  <c r="J84" i="18"/>
  <c r="D84" i="18" s="1"/>
  <c r="F83" i="15"/>
  <c r="J83" i="15" l="1"/>
  <c r="Q83" i="15" s="1"/>
  <c r="J64" i="16"/>
  <c r="Q64" i="16" s="1"/>
  <c r="F63" i="16"/>
  <c r="I65" i="18"/>
  <c r="J83" i="18"/>
  <c r="D83" i="18" s="1"/>
  <c r="F82" i="15"/>
  <c r="J82" i="15" l="1"/>
  <c r="Q82" i="15" s="1"/>
  <c r="J63" i="16"/>
  <c r="Q63" i="16" s="1"/>
  <c r="F62" i="16"/>
  <c r="I64" i="18"/>
  <c r="J82" i="18"/>
  <c r="D82" i="18" s="1"/>
  <c r="F81" i="15"/>
  <c r="J81" i="15" l="1"/>
  <c r="Q81" i="15" s="1"/>
  <c r="J62" i="16"/>
  <c r="Q62" i="16" s="1"/>
  <c r="F61" i="16"/>
  <c r="I63" i="18"/>
  <c r="J81" i="18"/>
  <c r="D81" i="18" s="1"/>
  <c r="F80" i="15"/>
  <c r="J80" i="15" l="1"/>
  <c r="Q80" i="15" s="1"/>
  <c r="J61" i="16"/>
  <c r="Q61" i="16" s="1"/>
  <c r="F60" i="16"/>
  <c r="I62" i="18"/>
  <c r="J80" i="18"/>
  <c r="D80" i="18" s="1"/>
  <c r="F79" i="15"/>
  <c r="J79" i="15" l="1"/>
  <c r="Q79" i="15" s="1"/>
  <c r="J60" i="16"/>
  <c r="Q60" i="16" s="1"/>
  <c r="F59" i="16"/>
  <c r="I61" i="18"/>
  <c r="J79" i="18"/>
  <c r="D79" i="18" s="1"/>
  <c r="F78" i="15"/>
  <c r="J78" i="15" l="1"/>
  <c r="Q78" i="15" s="1"/>
  <c r="J59" i="16"/>
  <c r="Q59" i="16" s="1"/>
  <c r="F58" i="16"/>
  <c r="I60" i="18"/>
  <c r="J78" i="18"/>
  <c r="D78" i="18" s="1"/>
  <c r="F77" i="15"/>
  <c r="J77" i="15" l="1"/>
  <c r="Q77" i="15" s="1"/>
  <c r="J58" i="16"/>
  <c r="Q58" i="16" s="1"/>
  <c r="F57" i="16"/>
  <c r="I59" i="18"/>
  <c r="J77" i="18"/>
  <c r="D77" i="18" s="1"/>
  <c r="F76" i="15"/>
  <c r="J76" i="15" l="1"/>
  <c r="Q76" i="15" s="1"/>
  <c r="J57" i="16"/>
  <c r="Q57" i="16" s="1"/>
  <c r="F56" i="16"/>
  <c r="I58" i="18"/>
  <c r="J76" i="18"/>
  <c r="D76" i="18" s="1"/>
  <c r="F75" i="15"/>
  <c r="J75" i="15" l="1"/>
  <c r="Q75" i="15" s="1"/>
  <c r="J56" i="16"/>
  <c r="Q56" i="16" s="1"/>
  <c r="F55" i="16"/>
  <c r="I57" i="18"/>
  <c r="F74" i="15"/>
  <c r="J75" i="18" l="1"/>
  <c r="D75" i="18" s="1"/>
  <c r="J74" i="15"/>
  <c r="Q74" i="15" s="1"/>
  <c r="J55" i="16"/>
  <c r="Q55" i="16" s="1"/>
  <c r="F54" i="16"/>
  <c r="I56" i="18"/>
  <c r="J74" i="18"/>
  <c r="D74" i="18" s="1"/>
  <c r="F73" i="15"/>
  <c r="J73" i="15" l="1"/>
  <c r="Q73" i="15" s="1"/>
  <c r="J54" i="16"/>
  <c r="Q54" i="16" s="1"/>
  <c r="F53" i="16"/>
  <c r="I55" i="18"/>
  <c r="F72" i="15"/>
  <c r="J73" i="18" l="1"/>
  <c r="D73" i="18" s="1"/>
  <c r="J72" i="15"/>
  <c r="Q72" i="15" s="1"/>
  <c r="J53" i="16"/>
  <c r="Q53" i="16" s="1"/>
  <c r="F52" i="16"/>
  <c r="I54" i="18"/>
  <c r="J72" i="18"/>
  <c r="D72" i="18" s="1"/>
  <c r="F71" i="15"/>
  <c r="J71" i="15" l="1"/>
  <c r="Q71" i="15" s="1"/>
  <c r="J52" i="16"/>
  <c r="Q52" i="16" s="1"/>
  <c r="F51" i="16"/>
  <c r="I53" i="18"/>
  <c r="J71" i="18"/>
  <c r="D71" i="18" s="1"/>
  <c r="F70" i="15"/>
  <c r="J70" i="15" l="1"/>
  <c r="Q70" i="15" s="1"/>
  <c r="J51" i="16"/>
  <c r="Q51" i="16" s="1"/>
  <c r="F50" i="16"/>
  <c r="I52" i="18"/>
  <c r="J70" i="18"/>
  <c r="D70" i="18" s="1"/>
  <c r="F69" i="15"/>
  <c r="J69" i="15" l="1"/>
  <c r="Q69" i="15" s="1"/>
  <c r="J50" i="16"/>
  <c r="Q50" i="16" s="1"/>
  <c r="F49" i="16"/>
  <c r="I51" i="18"/>
  <c r="F68" i="15"/>
  <c r="J69" i="18" l="1"/>
  <c r="D69" i="18" s="1"/>
  <c r="J68" i="15"/>
  <c r="Q68" i="15" s="1"/>
  <c r="J49" i="16"/>
  <c r="Q49" i="16" s="1"/>
  <c r="F48" i="16"/>
  <c r="I50" i="18"/>
  <c r="J68" i="18"/>
  <c r="D68" i="18" s="1"/>
  <c r="F67" i="15"/>
  <c r="J67" i="15" l="1"/>
  <c r="Q67" i="15" s="1"/>
  <c r="J48" i="16"/>
  <c r="Q48" i="16" s="1"/>
  <c r="F47" i="16"/>
  <c r="I49" i="18"/>
  <c r="F66" i="15"/>
  <c r="J67" i="18" l="1"/>
  <c r="D67" i="18" s="1"/>
  <c r="J66" i="15"/>
  <c r="Q66" i="15" s="1"/>
  <c r="J47" i="16"/>
  <c r="Q47" i="16" s="1"/>
  <c r="F46" i="16"/>
  <c r="I48" i="18"/>
  <c r="J66" i="18"/>
  <c r="D66" i="18" s="1"/>
  <c r="F65" i="15"/>
  <c r="J65" i="15" l="1"/>
  <c r="Q65" i="15" s="1"/>
  <c r="J46" i="16"/>
  <c r="Q46" i="16" s="1"/>
  <c r="F45" i="16"/>
  <c r="I47" i="18"/>
  <c r="J65" i="18"/>
  <c r="D65" i="18" s="1"/>
  <c r="F64" i="15"/>
  <c r="J64" i="15" l="1"/>
  <c r="Q64" i="15" s="1"/>
  <c r="J64" i="18" s="1"/>
  <c r="D64" i="18" s="1"/>
  <c r="J45" i="16"/>
  <c r="Q45" i="16" s="1"/>
  <c r="F44" i="16"/>
  <c r="I46" i="18"/>
  <c r="F63" i="15"/>
  <c r="J63" i="15" l="1"/>
  <c r="Q63" i="15" s="1"/>
  <c r="J44" i="16"/>
  <c r="Q44" i="16" s="1"/>
  <c r="F43" i="16"/>
  <c r="I45" i="18"/>
  <c r="J63" i="18"/>
  <c r="D63" i="18" s="1"/>
  <c r="F62" i="15"/>
  <c r="J62" i="15" l="1"/>
  <c r="Q62" i="15" s="1"/>
  <c r="J43" i="16"/>
  <c r="Q43" i="16" s="1"/>
  <c r="F42" i="16"/>
  <c r="I44" i="18"/>
  <c r="J62" i="18"/>
  <c r="D62" i="18" s="1"/>
  <c r="F61" i="15"/>
  <c r="J61" i="15" l="1"/>
  <c r="Q61" i="15" s="1"/>
  <c r="J42" i="16"/>
  <c r="Q42" i="16" s="1"/>
  <c r="F41" i="16"/>
  <c r="I43" i="18"/>
  <c r="J61" i="18"/>
  <c r="D61" i="18" s="1"/>
  <c r="F60" i="15"/>
  <c r="J60" i="15" l="1"/>
  <c r="Q60" i="15" s="1"/>
  <c r="J41" i="16"/>
  <c r="Q41" i="16" s="1"/>
  <c r="F40" i="16"/>
  <c r="I42" i="18"/>
  <c r="J60" i="18"/>
  <c r="D60" i="18" s="1"/>
  <c r="F59" i="15"/>
  <c r="J59" i="15" l="1"/>
  <c r="Q59" i="15" s="1"/>
  <c r="J59" i="18" s="1"/>
  <c r="D59" i="18" s="1"/>
  <c r="J40" i="16"/>
  <c r="Q40" i="16" s="1"/>
  <c r="F39" i="16"/>
  <c r="I41" i="18"/>
  <c r="F58" i="15"/>
  <c r="J58" i="15" l="1"/>
  <c r="Q58" i="15" s="1"/>
  <c r="J39" i="16"/>
  <c r="Q39" i="16" s="1"/>
  <c r="F38" i="16"/>
  <c r="J38" i="16" s="1"/>
  <c r="Q38" i="16" s="1"/>
  <c r="I40" i="18"/>
  <c r="J58" i="18"/>
  <c r="D58" i="18" s="1"/>
  <c r="F57" i="15"/>
  <c r="J57" i="15" l="1"/>
  <c r="Q57" i="15" s="1"/>
  <c r="I38" i="18"/>
  <c r="F37" i="16"/>
  <c r="J37" i="16" s="1"/>
  <c r="Q37" i="16" s="1"/>
  <c r="I39" i="18"/>
  <c r="F56" i="15"/>
  <c r="J56" i="15" l="1"/>
  <c r="Q56" i="15" s="1"/>
  <c r="J57" i="18"/>
  <c r="D57" i="18" s="1"/>
  <c r="I37" i="18"/>
  <c r="F36" i="16"/>
  <c r="J56" i="18"/>
  <c r="D56" i="18" s="1"/>
  <c r="F55" i="15"/>
  <c r="J55" i="15" l="1"/>
  <c r="Q55" i="15" s="1"/>
  <c r="F35" i="16"/>
  <c r="J36" i="16"/>
  <c r="Q36" i="16" s="1"/>
  <c r="J55" i="18"/>
  <c r="D55" i="18" s="1"/>
  <c r="F54" i="15"/>
  <c r="J54" i="15" l="1"/>
  <c r="Q54" i="15" s="1"/>
  <c r="I36" i="18"/>
  <c r="J35" i="16"/>
  <c r="Q35" i="16" s="1"/>
  <c r="F34" i="16"/>
  <c r="F53" i="15"/>
  <c r="J54" i="18" l="1"/>
  <c r="D54" i="18" s="1"/>
  <c r="J53" i="15"/>
  <c r="Q53" i="15" s="1"/>
  <c r="I35" i="18"/>
  <c r="J34" i="16"/>
  <c r="Q34" i="16" s="1"/>
  <c r="F33" i="16"/>
  <c r="F52" i="15"/>
  <c r="J53" i="18"/>
  <c r="D53" i="18" s="1"/>
  <c r="J52" i="15" l="1"/>
  <c r="Q52" i="15" s="1"/>
  <c r="I34" i="18"/>
  <c r="J33" i="16"/>
  <c r="Q33" i="16" s="1"/>
  <c r="F32" i="16"/>
  <c r="J52" i="18"/>
  <c r="D52" i="18" s="1"/>
  <c r="F51" i="15"/>
  <c r="J51" i="15" l="1"/>
  <c r="Q51" i="15" s="1"/>
  <c r="I33" i="18"/>
  <c r="J32" i="16"/>
  <c r="Q32" i="16" s="1"/>
  <c r="F31" i="16"/>
  <c r="J51" i="18"/>
  <c r="D51" i="18" s="1"/>
  <c r="F50" i="15"/>
  <c r="J50" i="15" l="1"/>
  <c r="Q50" i="15" s="1"/>
  <c r="I32" i="18"/>
  <c r="J31" i="16"/>
  <c r="Q31" i="16" s="1"/>
  <c r="F30" i="16"/>
  <c r="J50" i="18"/>
  <c r="D50" i="18" s="1"/>
  <c r="F49" i="15"/>
  <c r="J49" i="15" l="1"/>
  <c r="Q49" i="15" s="1"/>
  <c r="I31" i="18"/>
  <c r="J30" i="16"/>
  <c r="Q30" i="16" s="1"/>
  <c r="F29" i="16"/>
  <c r="J49" i="18"/>
  <c r="D49" i="18" s="1"/>
  <c r="F48" i="15"/>
  <c r="J48" i="15" l="1"/>
  <c r="Q48" i="15" s="1"/>
  <c r="I30" i="18"/>
  <c r="J29" i="16"/>
  <c r="Q29" i="16" s="1"/>
  <c r="F28" i="16"/>
  <c r="J48" i="18"/>
  <c r="D48" i="18" s="1"/>
  <c r="F47" i="15"/>
  <c r="J47" i="15" l="1"/>
  <c r="Q47" i="15" s="1"/>
  <c r="I29" i="18"/>
  <c r="J28" i="16"/>
  <c r="Q28" i="16" s="1"/>
  <c r="F27" i="16"/>
  <c r="F46" i="15"/>
  <c r="J47" i="18"/>
  <c r="D47" i="18" s="1"/>
  <c r="J46" i="15" l="1"/>
  <c r="Q46" i="15" s="1"/>
  <c r="I28" i="18"/>
  <c r="J27" i="16"/>
  <c r="Q27" i="16" s="1"/>
  <c r="F26" i="16"/>
  <c r="J46" i="18"/>
  <c r="D46" i="18" s="1"/>
  <c r="F45" i="15"/>
  <c r="J45" i="15" l="1"/>
  <c r="Q45" i="15" s="1"/>
  <c r="I27" i="18"/>
  <c r="J26" i="16"/>
  <c r="Q26" i="16" s="1"/>
  <c r="F25" i="16"/>
  <c r="F44" i="15"/>
  <c r="J44" i="15" l="1"/>
  <c r="Q44" i="15" s="1"/>
  <c r="J45" i="18"/>
  <c r="D45" i="18" s="1"/>
  <c r="F24" i="16"/>
  <c r="I26" i="18"/>
  <c r="J25" i="16"/>
  <c r="Q25" i="16" s="1"/>
  <c r="J44" i="18"/>
  <c r="D44" i="18" s="1"/>
  <c r="F43" i="15"/>
  <c r="J43" i="15" l="1"/>
  <c r="Q43" i="15" s="1"/>
  <c r="I25" i="18"/>
  <c r="J24" i="16"/>
  <c r="Q24" i="16" s="1"/>
  <c r="F23" i="16"/>
  <c r="J43" i="18"/>
  <c r="D43" i="18" s="1"/>
  <c r="F42" i="15"/>
  <c r="J42" i="15" l="1"/>
  <c r="Q42" i="15" s="1"/>
  <c r="I24" i="18"/>
  <c r="J23" i="16"/>
  <c r="Q23" i="16" s="1"/>
  <c r="F22" i="16"/>
  <c r="F41" i="15"/>
  <c r="J41" i="15" l="1"/>
  <c r="Q41" i="15" s="1"/>
  <c r="J42" i="18"/>
  <c r="D42" i="18" s="1"/>
  <c r="J22" i="16"/>
  <c r="Q22" i="16" s="1"/>
  <c r="I23" i="18"/>
  <c r="F21" i="16"/>
  <c r="J41" i="18"/>
  <c r="D41" i="18" s="1"/>
  <c r="F40" i="15"/>
  <c r="J40" i="15" l="1"/>
  <c r="Q40" i="15" s="1"/>
  <c r="F20" i="16"/>
  <c r="J21" i="16"/>
  <c r="Q21" i="16" s="1"/>
  <c r="I22" i="18"/>
  <c r="J40" i="18"/>
  <c r="D40" i="18" s="1"/>
  <c r="F39" i="15"/>
  <c r="J39" i="15" l="1"/>
  <c r="Q39" i="15" s="1"/>
  <c r="I21" i="18"/>
  <c r="F19" i="16"/>
  <c r="J20" i="16"/>
  <c r="Q20" i="16" s="1"/>
  <c r="J39" i="18"/>
  <c r="D39" i="18" s="1"/>
  <c r="F38" i="15"/>
  <c r="F18" i="16" l="1"/>
  <c r="J19" i="16"/>
  <c r="Q19" i="16" s="1"/>
  <c r="I20" i="18"/>
  <c r="J38" i="15"/>
  <c r="Q38" i="15" s="1"/>
  <c r="F37" i="15"/>
  <c r="I19" i="18" l="1"/>
  <c r="F17" i="16"/>
  <c r="J18" i="16"/>
  <c r="Q18" i="16" s="1"/>
  <c r="J38" i="18"/>
  <c r="D38" i="18" s="1"/>
  <c r="J37" i="15"/>
  <c r="Q37" i="15" s="1"/>
  <c r="F36" i="15"/>
  <c r="J36" i="15" l="1"/>
  <c r="Q36" i="15" s="1"/>
  <c r="F16" i="16"/>
  <c r="J17" i="16"/>
  <c r="Q17" i="16" s="1"/>
  <c r="I18" i="18"/>
  <c r="J37" i="18"/>
  <c r="D37" i="18" s="1"/>
  <c r="J36" i="18"/>
  <c r="D36" i="18" s="1"/>
  <c r="F35" i="15"/>
  <c r="J35" i="15" l="1"/>
  <c r="Q35" i="15" s="1"/>
  <c r="I17" i="18"/>
  <c r="F15" i="16"/>
  <c r="J16" i="16"/>
  <c r="Q16" i="16" s="1"/>
  <c r="J35" i="18"/>
  <c r="D35" i="18" s="1"/>
  <c r="F34" i="15"/>
  <c r="J34" i="15" l="1"/>
  <c r="Q34" i="15" s="1"/>
  <c r="F14" i="16"/>
  <c r="J15" i="16"/>
  <c r="Q15" i="16" s="1"/>
  <c r="I16" i="18"/>
  <c r="F33" i="15"/>
  <c r="J34" i="18" l="1"/>
  <c r="D34" i="18" s="1"/>
  <c r="J33" i="15"/>
  <c r="Q33" i="15" s="1"/>
  <c r="I15" i="18"/>
  <c r="F13" i="16"/>
  <c r="J14" i="16"/>
  <c r="Q14" i="16" s="1"/>
  <c r="J33" i="18"/>
  <c r="D33" i="18" s="1"/>
  <c r="F32" i="15"/>
  <c r="J32" i="15" l="1"/>
  <c r="Q32" i="15" s="1"/>
  <c r="D11" i="16"/>
  <c r="D6" i="16" s="1"/>
  <c r="F12" i="16"/>
  <c r="J13" i="16"/>
  <c r="Q13" i="16" s="1"/>
  <c r="I14" i="18"/>
  <c r="J32" i="18"/>
  <c r="D32" i="18" s="1"/>
  <c r="F31" i="15"/>
  <c r="J31" i="15" l="1"/>
  <c r="Q31" i="15" s="1"/>
  <c r="I13" i="18"/>
  <c r="J12" i="16"/>
  <c r="F6" i="16"/>
  <c r="J31" i="18"/>
  <c r="D31" i="18" s="1"/>
  <c r="F30" i="15"/>
  <c r="J30" i="15" l="1"/>
  <c r="Q30" i="15" s="1"/>
  <c r="Q12" i="16"/>
  <c r="J6" i="16"/>
  <c r="J30" i="18"/>
  <c r="D30" i="18" s="1"/>
  <c r="F29" i="15"/>
  <c r="J29" i="15" l="1"/>
  <c r="Q29" i="15" s="1"/>
  <c r="I12" i="18"/>
  <c r="F28" i="15"/>
  <c r="I11" i="18" l="1"/>
  <c r="I6" i="18" s="1"/>
  <c r="J29" i="18"/>
  <c r="D29" i="18" s="1"/>
  <c r="J28" i="15"/>
  <c r="Q28" i="15" s="1"/>
  <c r="Q6" i="16"/>
  <c r="J28" i="18"/>
  <c r="D28" i="18" s="1"/>
  <c r="F27" i="15"/>
  <c r="J27" i="15" l="1"/>
  <c r="Q27" i="15" s="1"/>
  <c r="F26" i="15"/>
  <c r="J27" i="18" l="1"/>
  <c r="D27" i="18" s="1"/>
  <c r="J26" i="15"/>
  <c r="Q26" i="15" s="1"/>
  <c r="J26" i="18" s="1"/>
  <c r="D26" i="18" s="1"/>
  <c r="F25" i="15"/>
  <c r="J25" i="15" l="1"/>
  <c r="Q25" i="15" s="1"/>
  <c r="F24" i="15"/>
  <c r="J25" i="18" l="1"/>
  <c r="D25" i="18" s="1"/>
  <c r="J24" i="15"/>
  <c r="Q24" i="15" s="1"/>
  <c r="J24" i="18"/>
  <c r="D24" i="18" s="1"/>
  <c r="F23" i="15"/>
  <c r="J23" i="15" l="1"/>
  <c r="Q23" i="15" s="1"/>
  <c r="F22" i="15"/>
  <c r="J23" i="18" l="1"/>
  <c r="D23" i="18" s="1"/>
  <c r="J22" i="15"/>
  <c r="Q22" i="15" s="1"/>
  <c r="J22" i="18"/>
  <c r="D22" i="18" s="1"/>
  <c r="F21" i="15"/>
  <c r="J21" i="15" l="1"/>
  <c r="Q21" i="15" s="1"/>
  <c r="F20" i="15"/>
  <c r="J21" i="18" l="1"/>
  <c r="D21" i="18" s="1"/>
  <c r="J20" i="15"/>
  <c r="Q20" i="15" s="1"/>
  <c r="F19" i="15"/>
  <c r="J19" i="15" l="1"/>
  <c r="Q19" i="15" s="1"/>
  <c r="J20" i="18"/>
  <c r="D20" i="18" s="1"/>
  <c r="J19" i="18"/>
  <c r="D19" i="18" s="1"/>
  <c r="F18" i="15"/>
  <c r="J18" i="15" l="1"/>
  <c r="Q18" i="15" s="1"/>
  <c r="J18" i="18"/>
  <c r="D18" i="18" s="1"/>
  <c r="F17" i="15"/>
  <c r="J17" i="15" l="1"/>
  <c r="Q17" i="15" s="1"/>
  <c r="J17" i="18"/>
  <c r="D17" i="18" s="1"/>
  <c r="F16" i="15"/>
  <c r="J16" i="15" l="1"/>
  <c r="Q16" i="15" s="1"/>
  <c r="J16" i="18"/>
  <c r="D16" i="18" s="1"/>
  <c r="F15" i="15"/>
  <c r="J15" i="15" l="1"/>
  <c r="Q15" i="15" s="1"/>
  <c r="F14" i="15"/>
  <c r="J15" i="18" l="1"/>
  <c r="D15" i="18" s="1"/>
  <c r="J14" i="15"/>
  <c r="Q14" i="15" s="1"/>
  <c r="J14" i="18"/>
  <c r="D14" i="18" s="1"/>
  <c r="F13" i="15"/>
  <c r="J13" i="15" l="1"/>
  <c r="Q13" i="15" s="1"/>
  <c r="J13" i="18"/>
  <c r="D13" i="18" s="1"/>
  <c r="D6" i="15"/>
  <c r="F12" i="15"/>
  <c r="J12" i="15" l="1"/>
  <c r="F6" i="15" l="1"/>
  <c r="Q12" i="15"/>
  <c r="J6" i="15"/>
  <c r="J12" i="18" l="1"/>
  <c r="J11" i="18" s="1"/>
  <c r="D12" i="18" l="1"/>
  <c r="D11" i="18" s="1"/>
  <c r="J6" i="18"/>
  <c r="Q6" i="15"/>
  <c r="D6" i="18" l="1"/>
</calcChain>
</file>

<file path=xl/sharedStrings.xml><?xml version="1.0" encoding="utf-8"?>
<sst xmlns="http://schemas.openxmlformats.org/spreadsheetml/2006/main" count="2474" uniqueCount="346">
  <si>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</si>
  <si>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</si>
  <si>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</si>
  <si>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</si>
  <si>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</si>
  <si>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</si>
  <si>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</si>
  <si>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</si>
  <si>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</si>
  <si>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</si>
  <si>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</si>
  <si>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</si>
  <si>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</si>
  <si>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</si>
  <si>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</si>
  <si>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</si>
  <si>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</si>
  <si>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</si>
  <si>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</si>
  <si>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</si>
  <si>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</si>
  <si>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</si>
  <si>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</si>
  <si>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</si>
  <si>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</si>
  <si>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</si>
  <si>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</si>
  <si>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</si>
  <si>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</si>
  <si>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</si>
  <si>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</si>
  <si>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</si>
  <si>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</si>
  <si>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</si>
  <si>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</si>
  <si>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</si>
  <si>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</si>
  <si>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</si>
  <si>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</si>
  <si>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</si>
  <si>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</si>
  <si>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</si>
  <si>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</si>
  <si>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</si>
  <si>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</si>
  <si>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</si>
  <si>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</si>
  <si>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</si>
  <si>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</si>
  <si>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</si>
  <si>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</si>
  <si>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</si>
  <si>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</si>
  <si>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</si>
  <si>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</si>
  <si>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</si>
  <si>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Резерв</t>
  </si>
  <si>
    <t>НСЗ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</si>
  <si>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</si>
  <si>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</si>
  <si>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</si>
  <si>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</si>
  <si>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</si>
  <si>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</si>
  <si>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</si>
  <si>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</si>
  <si>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</si>
  <si>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</si>
  <si>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</si>
  <si>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</si>
  <si>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</si>
  <si>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</si>
  <si>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</si>
  <si>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</si>
  <si>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</si>
  <si>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</si>
  <si>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</si>
  <si>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</si>
  <si>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</si>
  <si>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</si>
  <si>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</si>
  <si>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</si>
  <si>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</si>
  <si>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</si>
  <si>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</si>
  <si>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</si>
  <si>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</si>
  <si>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</si>
  <si>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</si>
  <si>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</si>
  <si>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</si>
  <si>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</si>
  <si>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</si>
  <si>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</si>
  <si>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</si>
  <si>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</si>
  <si>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</si>
  <si>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</si>
  <si>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</si>
  <si>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</si>
  <si>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</si>
  <si>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</si>
  <si>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</si>
  <si>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</si>
  <si>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</si>
  <si>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</si>
  <si>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</si>
  <si>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</si>
  <si>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</si>
  <si>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</si>
  <si>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</si>
  <si>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</si>
  <si>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</si>
  <si>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</si>
  <si>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</si>
  <si>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</si>
  <si>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</si>
  <si>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</si>
  <si>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</si>
  <si>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</si>
  <si>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</si>
  <si>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</si>
  <si>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</si>
  <si>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</si>
  <si>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</si>
  <si>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</si>
  <si>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</si>
  <si>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</si>
  <si>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</si>
  <si>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</si>
  <si>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</si>
  <si>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</si>
  <si>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</si>
  <si>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</si>
  <si>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</si>
  <si>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</si>
  <si>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</si>
  <si>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</si>
  <si>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</si>
  <si>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</si>
  <si>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</si>
  <si>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</si>
  <si>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</si>
  <si>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</si>
  <si>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</si>
  <si>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</si>
  <si>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</si>
  <si>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</si>
  <si>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</si>
  <si>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</si>
  <si>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</si>
  <si>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</si>
  <si>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</si>
  <si>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</si>
  <si>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</si>
  <si>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</si>
  <si>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</si>
  <si>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</si>
  <si>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</si>
  <si>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</si>
  <si>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</si>
  <si>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</si>
  <si>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</si>
  <si>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</si>
  <si>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</si>
  <si>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</si>
  <si>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</si>
  <si>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</si>
  <si>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</si>
  <si>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</si>
  <si>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</si>
  <si>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</si>
  <si>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</si>
  <si>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</si>
  <si>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</si>
  <si>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</si>
  <si>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</si>
  <si>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</si>
  <si>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</si>
  <si>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</si>
  <si>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</si>
  <si>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</si>
  <si>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</si>
  <si>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</si>
  <si>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</si>
  <si>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</si>
  <si>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</si>
  <si>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</si>
  <si>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</si>
  <si>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</si>
  <si>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</si>
  <si>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</si>
  <si>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</si>
  <si>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</si>
  <si>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</si>
  <si>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</si>
  <si>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</si>
  <si>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</si>
  <si>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</si>
  <si>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</si>
  <si>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</si>
  <si>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</si>
  <si>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</si>
  <si>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</si>
  <si>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</si>
  <si>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</si>
  <si>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</si>
  <si>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</si>
  <si>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</si>
  <si>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</si>
  <si>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</si>
  <si>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</si>
  <si>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</si>
  <si>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</si>
  <si>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</si>
  <si>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</si>
  <si>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</si>
  <si>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</si>
  <si>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</si>
  <si>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</si>
  <si>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</si>
  <si>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</si>
  <si>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</si>
  <si>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</si>
  <si>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</si>
  <si>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</si>
  <si>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</si>
  <si>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</si>
  <si>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</si>
  <si>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</si>
  <si>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</si>
  <si>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</si>
  <si>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</si>
  <si>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</si>
  <si>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</si>
  <si>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</si>
  <si>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</si>
  <si>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</si>
  <si>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</si>
  <si>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</si>
  <si>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</si>
  <si>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</si>
  <si>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</si>
  <si>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</si>
  <si>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</si>
  <si>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</si>
  <si>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</si>
  <si>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</si>
  <si>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</si>
  <si>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</si>
  <si>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</si>
  <si>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</si>
  <si>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</si>
  <si>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</si>
  <si>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</si>
  <si>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</si>
  <si>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</si>
  <si>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</si>
  <si>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</si>
  <si>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</si>
  <si>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</si>
  <si>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</si>
  <si>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</si>
  <si>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</si>
  <si>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</si>
  <si>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</si>
  <si>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</si>
  <si>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</si>
  <si>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</si>
  <si>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</si>
  <si>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</si>
  <si>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</si>
  <si>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</si>
  <si>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</si>
  <si>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</si>
  <si>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</si>
  <si>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</si>
  <si>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</si>
  <si>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</si>
  <si>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</si>
  <si>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</si>
  <si>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</si>
  <si>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</si>
  <si>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</si>
  <si>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Показатели результативности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</si>
  <si>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</si>
  <si>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</si>
  <si>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</si>
  <si>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</si>
  <si>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</si>
  <si>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</si>
  <si>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</si>
  <si>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</si>
  <si>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</si>
  <si>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</si>
  <si>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</si>
  <si>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</si>
  <si>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</si>
  <si>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</si>
  <si>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</si>
  <si>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</si>
  <si>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</si>
  <si>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</si>
  <si>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</si>
  <si>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</si>
  <si>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</si>
  <si>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</si>
  <si>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</si>
  <si>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</si>
  <si>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</si>
  <si>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</si>
  <si>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</si>
  <si>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</si>
  <si>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</si>
  <si>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</si>
  <si>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</si>
  <si>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</si>
  <si>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</si>
  <si>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</si>
  <si>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</si>
  <si>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</si>
  <si>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</si>
  <si>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</si>
  <si>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</si>
  <si>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</si>
  <si>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</si>
  <si>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</si>
  <si>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</si>
  <si>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</si>
  <si>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</si>
  <si>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</si>
  <si>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</si>
  <si>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</si>
  <si>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</si>
  <si>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</si>
  <si>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</si>
  <si>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</si>
  <si>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</si>
  <si>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</si>
  <si>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</si>
  <si>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</si>
  <si>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БФ "Уфимский хоспис"</t>
  </si>
  <si>
    <t>020050</t>
  </si>
  <si>
    <t>Всего (Протокол № 13-23)</t>
  </si>
  <si>
    <t>АНМО "Уфимский хоспис"</t>
  </si>
  <si>
    <t>020051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</si>
</sst>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607">
    <xf numFmtId="0" fontId="0" fillId="0" borderId="0" xfId="0"/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 wrapText="1"/>
    </xf>
    <xf numFmtId="3" fontId="40" fillId="0" borderId="26" xfId="94" applyNumberFormat="1" applyFont="1" applyFill="1" applyBorder="1" applyAlignment="1">
      <alignment horizontal="center" vertical="center" wrapText="1"/>
    </xf>
    <xf numFmtId="3" fontId="41" fillId="0" borderId="17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8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8" fillId="3" borderId="15" xfId="2" applyFont="1" applyFill="1" applyBorder="1" applyAlignment="1">
      <alignment horizontal="left" vertical="center" wrapText="1"/>
    </xf>
    <xf numFmtId="0" fontId="39" fillId="3" borderId="15" xfId="2" applyFont="1" applyFill="1" applyBorder="1" applyAlignment="1">
      <alignment horizontal="left" vertical="center" wrapText="1"/>
    </xf>
    <xf numFmtId="3" fontId="48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left" vertical="center"/>
    </xf>
    <xf numFmtId="4" fontId="42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0" fillId="0" borderId="14" xfId="94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4" fontId="42" fillId="0" borderId="0" xfId="0" applyNumberFormat="1" applyFont="1" applyFill="1" applyAlignment="1">
      <alignment horizontal="center"/>
    </xf>
    <xf numFmtId="0" fontId="42" fillId="0" borderId="0" xfId="0" applyFont="1" applyFill="1"/>
    <xf numFmtId="4" fontId="46" fillId="0" borderId="0" xfId="0" applyNumberFormat="1" applyFont="1" applyFill="1" applyAlignment="1">
      <alignment horizontal="center"/>
    </xf>
    <xf numFmtId="4" fontId="41" fillId="0" borderId="23" xfId="94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26" xfId="2" applyNumberFormat="1" applyFont="1" applyFill="1" applyBorder="1" applyAlignment="1">
      <alignment horizontal="center" vertical="center" wrapText="1"/>
    </xf>
    <xf numFmtId="3" fontId="40" fillId="0" borderId="32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4" fontId="42" fillId="0" borderId="0" xfId="0" applyNumberFormat="1" applyFont="1" applyFill="1"/>
    <xf numFmtId="0" fontId="40" fillId="0" borderId="51" xfId="0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51" xfId="2" applyNumberFormat="1" applyFont="1" applyFill="1" applyBorder="1" applyAlignment="1">
      <alignment horizontal="center" vertical="center"/>
    </xf>
    <xf numFmtId="169" fontId="40" fillId="0" borderId="51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/>
    </xf>
    <xf numFmtId="4" fontId="40" fillId="0" borderId="0" xfId="94" applyNumberFormat="1" applyFont="1" applyFill="1" applyBorder="1" applyAlignment="1">
      <alignment horizontal="center" vertical="center"/>
    </xf>
    <xf numFmtId="0" fontId="40" fillId="0" borderId="0" xfId="0" applyFont="1" applyFill="1" applyBorder="1"/>
    <xf numFmtId="3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8" fillId="0" borderId="51" xfId="0" applyNumberFormat="1" applyFont="1" applyFill="1" applyBorder="1" applyAlignment="1">
      <alignment horizontal="left" vertical="center" wrapText="1"/>
    </xf>
    <xf numFmtId="3" fontId="40" fillId="0" borderId="51" xfId="0" applyNumberFormat="1" applyFont="1" applyFill="1" applyBorder="1" applyAlignment="1">
      <alignment horizontal="left" vertical="center" wrapText="1"/>
    </xf>
    <xf numFmtId="4" fontId="54" fillId="0" borderId="0" xfId="94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4" fontId="40" fillId="0" borderId="51" xfId="2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6" fillId="0" borderId="0" xfId="0" applyFont="1" applyFill="1"/>
    <xf numFmtId="4" fontId="46" fillId="0" borderId="0" xfId="0" applyNumberFormat="1" applyFont="1" applyFill="1"/>
    <xf numFmtId="4" fontId="52" fillId="0" borderId="0" xfId="0" applyNumberFormat="1" applyFont="1" applyFill="1"/>
    <xf numFmtId="4" fontId="40" fillId="0" borderId="51" xfId="0" applyNumberFormat="1" applyFont="1" applyFill="1" applyBorder="1" applyAlignment="1">
      <alignment horizontal="center" vertical="center"/>
    </xf>
    <xf numFmtId="3" fontId="40" fillId="0" borderId="51" xfId="0" applyNumberFormat="1" applyFont="1" applyFill="1" applyBorder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4" fontId="55" fillId="0" borderId="0" xfId="94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 wrapText="1"/>
    </xf>
    <xf numFmtId="3" fontId="40" fillId="0" borderId="15" xfId="2" applyNumberFormat="1" applyFont="1" applyFill="1" applyBorder="1" applyAlignment="1">
      <alignment horizontal="center" vertical="center" wrapText="1"/>
    </xf>
    <xf numFmtId="3" fontId="40" fillId="0" borderId="51" xfId="0" applyNumberFormat="1" applyFont="1" applyFill="1" applyBorder="1" applyAlignment="1">
      <alignment horizontal="center" vertical="center" wrapText="1"/>
    </xf>
    <xf numFmtId="3" fontId="40" fillId="0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3" fontId="48" fillId="0" borderId="51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center" vertical="center"/>
    </xf>
    <xf numFmtId="4" fontId="40" fillId="3" borderId="51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 wrapText="1"/>
    </xf>
    <xf numFmtId="3" fontId="48" fillId="3" borderId="51" xfId="2" applyNumberFormat="1" applyFont="1" applyFill="1" applyBorder="1" applyAlignment="1">
      <alignment horizontal="left" vertical="center" wrapText="1"/>
    </xf>
    <xf numFmtId="3" fontId="39" fillId="3" borderId="51" xfId="2" applyNumberFormat="1" applyFont="1" applyFill="1" applyBorder="1" applyAlignment="1">
      <alignment horizontal="left" vertical="center" wrapText="1"/>
    </xf>
    <xf numFmtId="3" fontId="40" fillId="3" borderId="51" xfId="2" applyNumberFormat="1" applyFont="1" applyFill="1" applyBorder="1" applyAlignment="1">
      <alignment horizontal="left" vertical="center" wrapText="1"/>
    </xf>
    <xf numFmtId="0" fontId="48" fillId="3" borderId="51" xfId="2" applyFont="1" applyFill="1" applyBorder="1" applyAlignment="1">
      <alignment horizontal="left" vertical="center" wrapText="1"/>
    </xf>
    <xf numFmtId="0" fontId="39" fillId="3" borderId="51" xfId="2" applyFont="1" applyFill="1" applyBorder="1" applyAlignment="1">
      <alignment horizontal="left" vertical="center" wrapText="1"/>
    </xf>
    <xf numFmtId="3" fontId="48" fillId="3" borderId="51" xfId="0" applyNumberFormat="1" applyFont="1" applyFill="1" applyBorder="1" applyAlignment="1">
      <alignment horizontal="left" vertical="center" wrapText="1"/>
    </xf>
    <xf numFmtId="3" fontId="39" fillId="3" borderId="51" xfId="0" applyNumberFormat="1" applyFont="1" applyFill="1" applyBorder="1" applyAlignment="1">
      <alignment horizontal="left" vertical="center" wrapText="1"/>
    </xf>
    <xf numFmtId="0" fontId="41" fillId="0" borderId="51" xfId="0" applyFont="1" applyFill="1" applyBorder="1" applyAlignment="1">
      <alignment horizontal="center" vertical="center"/>
    </xf>
    <xf numFmtId="4" fontId="39" fillId="0" borderId="51" xfId="0" applyNumberFormat="1" applyFont="1" applyFill="1" applyBorder="1" applyAlignment="1">
      <alignment horizontal="center"/>
    </xf>
    <xf numFmtId="4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Alignment="1">
      <alignment horizontal="left" vertical="center"/>
    </xf>
    <xf numFmtId="4" fontId="40" fillId="0" borderId="57" xfId="0" applyNumberFormat="1" applyFont="1" applyFill="1" applyBorder="1" applyAlignment="1">
      <alignment vertical="center" wrapText="1"/>
    </xf>
    <xf numFmtId="3" fontId="40" fillId="0" borderId="57" xfId="2" applyNumberFormat="1" applyFont="1" applyFill="1" applyBorder="1" applyAlignment="1">
      <alignment horizontal="left" vertical="center" wrapText="1"/>
    </xf>
    <xf numFmtId="0" fontId="40" fillId="0" borderId="57" xfId="2" applyFont="1" applyFill="1" applyBorder="1" applyAlignment="1">
      <alignment horizontal="left" vertical="center" wrapText="1"/>
    </xf>
    <xf numFmtId="3" fontId="40" fillId="0" borderId="57" xfId="0" applyNumberFormat="1" applyFont="1" applyFill="1" applyBorder="1" applyAlignment="1">
      <alignment horizontal="left" vertical="center" wrapText="1"/>
    </xf>
    <xf numFmtId="3" fontId="40" fillId="0" borderId="59" xfId="2" applyNumberFormat="1" applyFont="1" applyFill="1" applyBorder="1" applyAlignment="1">
      <alignment horizontal="center" vertical="center" wrapText="1"/>
    </xf>
    <xf numFmtId="4" fontId="40" fillId="0" borderId="59" xfId="94" applyNumberFormat="1" applyFont="1" applyFill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1" fillId="26" borderId="63" xfId="0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/>
    </xf>
    <xf numFmtId="4" fontId="40" fillId="0" borderId="57" xfId="0" applyNumberFormat="1" applyFont="1" applyFill="1" applyBorder="1" applyAlignment="1">
      <alignment horizontal="left" vertical="center" wrapText="1"/>
    </xf>
    <xf numFmtId="3" fontId="48" fillId="0" borderId="57" xfId="2" applyNumberFormat="1" applyFont="1" applyFill="1" applyBorder="1" applyAlignment="1">
      <alignment horizontal="left" vertical="center" wrapText="1"/>
    </xf>
    <xf numFmtId="3" fontId="39" fillId="0" borderId="57" xfId="2" applyNumberFormat="1" applyFont="1" applyFill="1" applyBorder="1" applyAlignment="1">
      <alignment horizontal="left" vertical="center" wrapText="1"/>
    </xf>
    <xf numFmtId="0" fontId="48" fillId="0" borderId="57" xfId="2" applyFont="1" applyFill="1" applyBorder="1" applyAlignment="1">
      <alignment horizontal="left" vertical="center" wrapText="1"/>
    </xf>
    <xf numFmtId="0" fontId="39" fillId="0" borderId="57" xfId="2" applyFont="1" applyFill="1" applyBorder="1" applyAlignment="1">
      <alignment horizontal="left" vertical="center" wrapText="1"/>
    </xf>
    <xf numFmtId="3" fontId="48" fillId="0" borderId="57" xfId="0" applyNumberFormat="1" applyFont="1" applyFill="1" applyBorder="1" applyAlignment="1">
      <alignment horizontal="left" vertical="center" wrapText="1"/>
    </xf>
    <xf numFmtId="3" fontId="39" fillId="0" borderId="57" xfId="0" applyNumberFormat="1" applyFont="1" applyFill="1" applyBorder="1" applyAlignment="1">
      <alignment horizontal="left" vertical="center" wrapText="1"/>
    </xf>
    <xf numFmtId="3" fontId="39" fillId="0" borderId="60" xfId="2" applyNumberFormat="1" applyFont="1" applyFill="1" applyBorder="1" applyAlignment="1">
      <alignment horizontal="left" vertical="center" wrapText="1"/>
    </xf>
    <xf numFmtId="4" fontId="46" fillId="26" borderId="51" xfId="0" applyNumberFormat="1" applyFont="1" applyFill="1" applyBorder="1" applyAlignment="1">
      <alignment horizontal="center"/>
    </xf>
    <xf numFmtId="4" fontId="46" fillId="26" borderId="15" xfId="0" applyNumberFormat="1" applyFont="1" applyFill="1" applyBorder="1" applyAlignment="1">
      <alignment horizontal="center"/>
    </xf>
    <xf numFmtId="4" fontId="40" fillId="0" borderId="56" xfId="94" applyNumberFormat="1" applyFont="1" applyFill="1" applyBorder="1" applyAlignment="1">
      <alignment horizontal="center" vertical="center"/>
    </xf>
    <xf numFmtId="4" fontId="46" fillId="26" borderId="57" xfId="0" applyNumberFormat="1" applyFont="1" applyFill="1" applyBorder="1" applyAlignment="1">
      <alignment horizontal="center"/>
    </xf>
    <xf numFmtId="4" fontId="40" fillId="0" borderId="65" xfId="94" applyNumberFormat="1" applyFont="1" applyFill="1" applyBorder="1" applyAlignment="1">
      <alignment horizontal="center" vertical="center"/>
    </xf>
    <xf numFmtId="4" fontId="41" fillId="0" borderId="57" xfId="0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/>
    </xf>
    <xf numFmtId="3" fontId="51" fillId="0" borderId="23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/>
    </xf>
    <xf numFmtId="4" fontId="46" fillId="0" borderId="63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center" vertical="center" wrapText="1"/>
    </xf>
    <xf numFmtId="4" fontId="41" fillId="0" borderId="57" xfId="94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vertical="center" wrapText="1"/>
    </xf>
    <xf numFmtId="0" fontId="40" fillId="0" borderId="57" xfId="0" applyFont="1" applyFill="1" applyBorder="1" applyAlignment="1">
      <alignment horizontal="left" vertical="center" wrapText="1"/>
    </xf>
    <xf numFmtId="0" fontId="41" fillId="0" borderId="57" xfId="2" applyFont="1" applyFill="1" applyBorder="1" applyAlignment="1">
      <alignment horizontal="left" vertical="center" wrapText="1"/>
    </xf>
    <xf numFmtId="49" fontId="40" fillId="0" borderId="57" xfId="2" applyNumberFormat="1" applyFont="1" applyFill="1" applyBorder="1" applyAlignment="1">
      <alignment horizontal="left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4" fontId="40" fillId="0" borderId="35" xfId="94" applyNumberFormat="1" applyFont="1" applyFill="1" applyBorder="1" applyAlignment="1">
      <alignment horizontal="center" vertical="center"/>
    </xf>
    <xf numFmtId="3" fontId="48" fillId="3" borderId="57" xfId="2" applyNumberFormat="1" applyFont="1" applyFill="1" applyBorder="1" applyAlignment="1">
      <alignment horizontal="left" vertical="center" wrapText="1"/>
    </xf>
    <xf numFmtId="3" fontId="39" fillId="3" borderId="57" xfId="2" applyNumberFormat="1" applyFont="1" applyFill="1" applyBorder="1" applyAlignment="1">
      <alignment horizontal="left" vertical="center" wrapText="1"/>
    </xf>
    <xf numFmtId="3" fontId="40" fillId="3" borderId="57" xfId="2" applyNumberFormat="1" applyFont="1" applyFill="1" applyBorder="1" applyAlignment="1">
      <alignment horizontal="left" vertical="center" wrapText="1"/>
    </xf>
    <xf numFmtId="0" fontId="48" fillId="3" borderId="57" xfId="2" applyFont="1" applyFill="1" applyBorder="1" applyAlignment="1">
      <alignment horizontal="left" vertical="center" wrapText="1"/>
    </xf>
    <xf numFmtId="0" fontId="39" fillId="3" borderId="57" xfId="2" applyFont="1" applyFill="1" applyBorder="1" applyAlignment="1">
      <alignment horizontal="left" vertical="center" wrapText="1"/>
    </xf>
    <xf numFmtId="3" fontId="48" fillId="3" borderId="57" xfId="0" applyNumberFormat="1" applyFont="1" applyFill="1" applyBorder="1" applyAlignment="1">
      <alignment horizontal="left" vertical="center" wrapText="1"/>
    </xf>
    <xf numFmtId="0" fontId="40" fillId="3" borderId="57" xfId="2" applyFont="1" applyFill="1" applyBorder="1" applyAlignment="1">
      <alignment horizontal="left" vertical="center" wrapText="1"/>
    </xf>
    <xf numFmtId="3" fontId="39" fillId="3" borderId="57" xfId="0" applyNumberFormat="1" applyFont="1" applyFill="1" applyBorder="1" applyAlignment="1">
      <alignment horizontal="left" vertical="center" wrapText="1"/>
    </xf>
    <xf numFmtId="4" fontId="40" fillId="0" borderId="63" xfId="2" applyNumberFormat="1" applyFont="1" applyFill="1" applyBorder="1" applyAlignment="1">
      <alignment horizontal="center" vertical="center" wrapText="1"/>
    </xf>
    <xf numFmtId="4" fontId="39" fillId="0" borderId="63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vertical="center" wrapText="1"/>
    </xf>
    <xf numFmtId="0" fontId="40" fillId="3" borderId="57" xfId="0" applyFont="1" applyFill="1" applyBorder="1" applyAlignment="1">
      <alignment horizontal="left" vertical="center" wrapText="1"/>
    </xf>
    <xf numFmtId="49" fontId="40" fillId="3" borderId="57" xfId="2" applyNumberFormat="1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4" fontId="40" fillId="0" borderId="30" xfId="94" applyNumberFormat="1" applyFont="1" applyFill="1" applyBorder="1" applyAlignment="1">
      <alignment horizontal="center" vertical="center"/>
    </xf>
    <xf numFmtId="3" fontId="61" fillId="0" borderId="26" xfId="0" applyNumberFormat="1" applyFont="1" applyBorder="1" applyAlignment="1">
      <alignment horizontal="center" vertical="center" wrapText="1"/>
    </xf>
    <xf numFmtId="3" fontId="60" fillId="0" borderId="26" xfId="0" applyNumberFormat="1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3" fontId="41" fillId="0" borderId="30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horizontal="left" vertical="center" wrapText="1"/>
    </xf>
    <xf numFmtId="4" fontId="41" fillId="0" borderId="57" xfId="0" applyNumberFormat="1" applyFont="1" applyFill="1" applyBorder="1" applyAlignment="1">
      <alignment horizontal="left" vertical="center" wrapText="1"/>
    </xf>
    <xf numFmtId="4" fontId="41" fillId="3" borderId="2" xfId="0" applyNumberFormat="1" applyFont="1" applyFill="1" applyBorder="1" applyAlignment="1">
      <alignment horizontal="left" vertical="center" wrapText="1"/>
    </xf>
    <xf numFmtId="4" fontId="40" fillId="3" borderId="57" xfId="2" applyNumberFormat="1" applyFont="1" applyFill="1" applyBorder="1" applyAlignment="1">
      <alignment horizontal="left" vertical="center" wrapText="1"/>
    </xf>
    <xf numFmtId="4" fontId="40" fillId="0" borderId="57" xfId="2" applyNumberFormat="1" applyFont="1" applyFill="1" applyBorder="1" applyAlignment="1">
      <alignment horizontal="left" vertical="center" wrapText="1"/>
    </xf>
    <xf numFmtId="4" fontId="40" fillId="3" borderId="57" xfId="0" applyNumberFormat="1" applyFont="1" applyFill="1" applyBorder="1" applyAlignment="1">
      <alignment horizontal="left" vertical="center" wrapText="1"/>
    </xf>
    <xf numFmtId="4" fontId="41" fillId="0" borderId="57" xfId="2" applyNumberFormat="1" applyFont="1" applyFill="1" applyBorder="1" applyAlignment="1">
      <alignment horizontal="left" vertical="center" wrapText="1"/>
    </xf>
    <xf numFmtId="4" fontId="48" fillId="0" borderId="57" xfId="0" applyNumberFormat="1" applyFont="1" applyFill="1" applyBorder="1" applyAlignment="1">
      <alignment horizontal="left" vertical="center" wrapText="1"/>
    </xf>
    <xf numFmtId="4" fontId="40" fillId="0" borderId="63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left" vertical="center" wrapText="1"/>
    </xf>
    <xf numFmtId="0" fontId="40" fillId="3" borderId="51" xfId="195" applyFont="1" applyFill="1" applyBorder="1" applyAlignment="1">
      <alignment horizontal="left" vertical="center" wrapText="1"/>
    </xf>
    <xf numFmtId="4" fontId="40" fillId="0" borderId="22" xfId="2" applyNumberFormat="1" applyFont="1" applyFill="1" applyBorder="1" applyAlignment="1">
      <alignment horizontal="center" vertical="center" wrapText="1"/>
    </xf>
    <xf numFmtId="4" fontId="40" fillId="0" borderId="22" xfId="0" applyNumberFormat="1" applyFont="1" applyFill="1" applyBorder="1" applyAlignment="1">
      <alignment horizontal="center"/>
    </xf>
    <xf numFmtId="4" fontId="40" fillId="0" borderId="52" xfId="94" applyNumberFormat="1" applyFont="1" applyFill="1" applyBorder="1" applyAlignment="1">
      <alignment horizontal="center" vertical="center"/>
    </xf>
    <xf numFmtId="4" fontId="40" fillId="0" borderId="51" xfId="0" applyNumberFormat="1" applyFont="1" applyFill="1" applyBorder="1" applyAlignment="1">
      <alignment horizontal="center"/>
    </xf>
    <xf numFmtId="4" fontId="41" fillId="0" borderId="51" xfId="2" applyNumberFormat="1" applyFont="1" applyFill="1" applyBorder="1" applyAlignment="1">
      <alignment horizontal="center" vertical="center" wrapText="1"/>
    </xf>
    <xf numFmtId="4" fontId="41" fillId="0" borderId="64" xfId="0" applyNumberFormat="1" applyFont="1" applyBorder="1" applyAlignment="1">
      <alignment horizontal="center" vertical="center"/>
    </xf>
    <xf numFmtId="4" fontId="41" fillId="0" borderId="51" xfId="94" applyNumberFormat="1" applyFont="1" applyFill="1" applyBorder="1" applyAlignment="1">
      <alignment horizontal="center" vertical="center"/>
    </xf>
    <xf numFmtId="4" fontId="46" fillId="0" borderId="51" xfId="0" applyNumberFormat="1" applyFont="1" applyBorder="1" applyAlignment="1">
      <alignment horizontal="center" vertical="center"/>
    </xf>
    <xf numFmtId="4" fontId="41" fillId="0" borderId="22" xfId="94" applyNumberFormat="1" applyFont="1" applyFill="1" applyBorder="1" applyAlignment="1">
      <alignment horizontal="center" vertical="center" wrapText="1"/>
    </xf>
    <xf numFmtId="4" fontId="41" fillId="0" borderId="34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left" vertical="center" wrapText="1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0" fillId="0" borderId="56" xfId="2" applyNumberFormat="1" applyFont="1" applyFill="1" applyBorder="1" applyAlignment="1">
      <alignment horizontal="center" vertical="center"/>
    </xf>
    <xf numFmtId="3" fontId="48" fillId="0" borderId="62" xfId="0" applyNumberFormat="1" applyFont="1" applyFill="1" applyBorder="1" applyAlignment="1">
      <alignment horizontal="left" vertical="center" wrapText="1"/>
    </xf>
    <xf numFmtId="3" fontId="46" fillId="0" borderId="2" xfId="0" applyNumberFormat="1" applyFont="1" applyFill="1" applyBorder="1" applyAlignment="1">
      <alignment horizontal="center" vertical="center"/>
    </xf>
    <xf numFmtId="3" fontId="46" fillId="0" borderId="23" xfId="0" applyNumberFormat="1" applyFont="1" applyFill="1" applyBorder="1" applyAlignment="1">
      <alignment horizontal="center" vertical="center"/>
    </xf>
    <xf numFmtId="4" fontId="46" fillId="0" borderId="39" xfId="0" applyNumberFormat="1" applyFont="1" applyFill="1" applyBorder="1" applyAlignment="1">
      <alignment horizontal="center" vertical="center"/>
    </xf>
    <xf numFmtId="0" fontId="40" fillId="0" borderId="57" xfId="195" applyFont="1" applyFill="1" applyBorder="1" applyAlignment="1">
      <alignment horizontal="left" vertical="center" wrapText="1"/>
    </xf>
    <xf numFmtId="4" fontId="46" fillId="0" borderId="31" xfId="0" applyNumberFormat="1" applyFont="1" applyFill="1" applyBorder="1" applyAlignment="1">
      <alignment horizontal="center" vertical="center"/>
    </xf>
    <xf numFmtId="3" fontId="46" fillId="0" borderId="57" xfId="0" applyNumberFormat="1" applyFont="1" applyFill="1" applyBorder="1" applyAlignment="1">
      <alignment horizontal="center" vertical="center"/>
    </xf>
    <xf numFmtId="3" fontId="39" fillId="0" borderId="51" xfId="2" applyNumberFormat="1" applyFont="1" applyFill="1" applyBorder="1" applyAlignment="1">
      <alignment horizontal="center" vertical="center" wrapText="1"/>
    </xf>
    <xf numFmtId="3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 wrapText="1"/>
    </xf>
    <xf numFmtId="3" fontId="39" fillId="0" borderId="51" xfId="0" applyNumberFormat="1" applyFon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39" fillId="0" borderId="56" xfId="2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 vertical="center"/>
    </xf>
    <xf numFmtId="4" fontId="46" fillId="0" borderId="51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/>
    </xf>
    <xf numFmtId="4" fontId="46" fillId="26" borderId="23" xfId="0" applyNumberFormat="1" applyFont="1" applyFill="1" applyBorder="1" applyAlignment="1">
      <alignment horizontal="center"/>
    </xf>
    <xf numFmtId="4" fontId="46" fillId="26" borderId="59" xfId="0" applyNumberFormat="1" applyFont="1" applyFill="1" applyBorder="1" applyAlignment="1">
      <alignment horizontal="center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/>
    </xf>
    <xf numFmtId="4" fontId="41" fillId="26" borderId="28" xfId="0" applyNumberFormat="1" applyFont="1" applyFill="1" applyBorder="1" applyAlignment="1">
      <alignment horizontal="center" vertical="center"/>
    </xf>
    <xf numFmtId="4" fontId="41" fillId="0" borderId="65" xfId="0" applyNumberFormat="1" applyFont="1" applyFill="1" applyBorder="1" applyAlignment="1">
      <alignment horizontal="center" vertical="center"/>
    </xf>
    <xf numFmtId="4" fontId="41" fillId="0" borderId="56" xfId="0" applyNumberFormat="1" applyFont="1" applyFill="1" applyBorder="1" applyAlignment="1">
      <alignment horizontal="center" vertical="center"/>
    </xf>
    <xf numFmtId="4" fontId="41" fillId="0" borderId="56" xfId="94" applyNumberFormat="1" applyFont="1" applyFill="1" applyBorder="1" applyAlignment="1">
      <alignment horizontal="center" vertical="center"/>
    </xf>
    <xf numFmtId="4" fontId="41" fillId="0" borderId="62" xfId="0" applyNumberFormat="1" applyFont="1" applyFill="1" applyBorder="1" applyAlignment="1">
      <alignment horizontal="center" vertical="center"/>
    </xf>
    <xf numFmtId="4" fontId="41" fillId="0" borderId="60" xfId="94" applyNumberFormat="1" applyFont="1" applyFill="1" applyBorder="1" applyAlignment="1">
      <alignment horizontal="center" vertical="center"/>
    </xf>
    <xf numFmtId="4" fontId="41" fillId="0" borderId="62" xfId="94" applyNumberFormat="1" applyFont="1" applyFill="1" applyBorder="1" applyAlignment="1">
      <alignment horizontal="center" vertical="center"/>
    </xf>
    <xf numFmtId="0" fontId="40" fillId="0" borderId="51" xfId="195" applyFont="1" applyFill="1" applyBorder="1" applyAlignment="1">
      <alignment horizontal="left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1" fillId="0" borderId="26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 wrapText="1"/>
    </xf>
    <xf numFmtId="4" fontId="41" fillId="26" borderId="52" xfId="0" applyNumberFormat="1" applyFont="1" applyFill="1" applyBorder="1" applyAlignment="1">
      <alignment horizontal="center" vertical="center" wrapText="1"/>
    </xf>
    <xf numFmtId="4" fontId="40" fillId="0" borderId="22" xfId="94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 wrapText="1"/>
    </xf>
    <xf numFmtId="4" fontId="46" fillId="0" borderId="58" xfId="0" applyNumberFormat="1" applyFont="1" applyFill="1" applyBorder="1" applyAlignment="1">
      <alignment horizontal="center"/>
    </xf>
    <xf numFmtId="4" fontId="41" fillId="0" borderId="58" xfId="0" applyNumberFormat="1" applyFont="1" applyFill="1" applyBorder="1" applyAlignment="1">
      <alignment horizontal="center"/>
    </xf>
    <xf numFmtId="4" fontId="41" fillId="26" borderId="59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 wrapText="1"/>
    </xf>
    <xf numFmtId="4" fontId="46" fillId="0" borderId="34" xfId="0" applyNumberFormat="1" applyFont="1" applyFill="1" applyBorder="1" applyAlignment="1">
      <alignment horizontal="center"/>
    </xf>
    <xf numFmtId="4" fontId="41" fillId="0" borderId="34" xfId="0" applyNumberFormat="1" applyFont="1" applyFill="1" applyBorder="1" applyAlignment="1">
      <alignment horizontal="center"/>
    </xf>
    <xf numFmtId="3" fontId="40" fillId="0" borderId="52" xfId="94" applyNumberFormat="1" applyFont="1" applyFill="1" applyBorder="1" applyAlignment="1">
      <alignment horizontal="center" vertical="center"/>
    </xf>
    <xf numFmtId="4" fontId="40" fillId="0" borderId="22" xfId="94" applyNumberFormat="1" applyFont="1" applyFill="1" applyBorder="1" applyAlignment="1">
      <alignment horizontal="center" vertical="center"/>
    </xf>
    <xf numFmtId="3" fontId="46" fillId="0" borderId="63" xfId="0" applyNumberFormat="1" applyFont="1" applyFill="1" applyBorder="1" applyAlignment="1">
      <alignment horizontal="center" vertical="center"/>
    </xf>
    <xf numFmtId="3" fontId="40" fillId="0" borderId="51" xfId="94" applyNumberFormat="1" applyFont="1" applyFill="1" applyBorder="1" applyAlignment="1">
      <alignment horizontal="center" vertical="center"/>
    </xf>
    <xf numFmtId="3" fontId="46" fillId="0" borderId="51" xfId="0" applyNumberFormat="1" applyFont="1" applyFill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 wrapText="1"/>
    </xf>
    <xf numFmtId="4" fontId="46" fillId="26" borderId="34" xfId="0" applyNumberFormat="1" applyFont="1" applyFill="1" applyBorder="1" applyAlignment="1">
      <alignment horizontal="center"/>
    </xf>
    <xf numFmtId="3" fontId="41" fillId="0" borderId="51" xfId="0" applyNumberFormat="1" applyFont="1" applyFill="1" applyBorder="1" applyAlignment="1">
      <alignment horizontal="center" vertical="center" wrapText="1"/>
    </xf>
    <xf numFmtId="3" fontId="41" fillId="0" borderId="51" xfId="2" applyNumberFormat="1" applyFont="1" applyFill="1" applyBorder="1" applyAlignment="1">
      <alignment horizontal="center" vertical="center" wrapText="1"/>
    </xf>
    <xf numFmtId="4" fontId="46" fillId="0" borderId="51" xfId="0" applyNumberFormat="1" applyFont="1" applyFill="1" applyBorder="1" applyAlignment="1">
      <alignment horizontal="center"/>
    </xf>
    <xf numFmtId="4" fontId="41" fillId="26" borderId="52" xfId="0" applyNumberFormat="1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/>
    </xf>
    <xf numFmtId="4" fontId="41" fillId="0" borderId="58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4" fontId="46" fillId="0" borderId="23" xfId="0" applyNumberFormat="1" applyFont="1" applyFill="1" applyBorder="1" applyAlignment="1">
      <alignment horizont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51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69" xfId="0" applyNumberFormat="1" applyFont="1" applyBorder="1" applyAlignment="1">
      <alignment horizontal="center" vertical="center"/>
    </xf>
    <xf numFmtId="4" fontId="39" fillId="0" borderId="72" xfId="0" applyNumberFormat="1" applyFont="1" applyBorder="1" applyAlignment="1">
      <alignment horizontal="center" vertical="center"/>
    </xf>
    <xf numFmtId="4" fontId="39" fillId="0" borderId="73" xfId="0" applyNumberFormat="1" applyFont="1" applyBorder="1" applyAlignment="1">
      <alignment horizontal="center" vertical="center"/>
    </xf>
    <xf numFmtId="0" fontId="62" fillId="0" borderId="72" xfId="0" applyFont="1" applyBorder="1" applyAlignment="1">
      <alignment horizontal="center" vertical="center" wrapText="1"/>
    </xf>
    <xf numFmtId="0" fontId="62" fillId="0" borderId="73" xfId="0" applyFont="1" applyBorder="1" applyAlignment="1">
      <alignment horizontal="center" vertical="center" wrapText="1"/>
    </xf>
    <xf numFmtId="4" fontId="40" fillId="0" borderId="75" xfId="94" applyNumberFormat="1" applyFont="1" applyFill="1" applyBorder="1" applyAlignment="1">
      <alignment horizontal="center" vertical="center" wrapText="1"/>
    </xf>
    <xf numFmtId="4" fontId="41" fillId="26" borderId="75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center" wrapText="1"/>
    </xf>
    <xf numFmtId="4" fontId="40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51" xfId="2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/>
    </xf>
    <xf numFmtId="4" fontId="40" fillId="0" borderId="76" xfId="94" applyNumberFormat="1" applyFont="1" applyFill="1" applyBorder="1" applyAlignment="1">
      <alignment horizontal="center" vertical="center"/>
    </xf>
    <xf numFmtId="3" fontId="46" fillId="0" borderId="56" xfId="0" applyNumberFormat="1" applyFont="1" applyFill="1" applyBorder="1" applyAlignment="1">
      <alignment horizontal="center" vertical="center"/>
    </xf>
    <xf numFmtId="4" fontId="41" fillId="0" borderId="64" xfId="0" applyNumberFormat="1" applyFont="1" applyFill="1" applyBorder="1" applyAlignment="1">
      <alignment horizontal="center" vertical="center"/>
    </xf>
    <xf numFmtId="3" fontId="40" fillId="3" borderId="65" xfId="0" applyNumberFormat="1" applyFont="1" applyFill="1" applyBorder="1" applyAlignment="1">
      <alignment horizontal="center" vertical="center"/>
    </xf>
    <xf numFmtId="4" fontId="40" fillId="0" borderId="56" xfId="0" applyNumberFormat="1" applyFont="1" applyFill="1" applyBorder="1" applyAlignment="1">
      <alignment horizontal="center" vertical="center"/>
    </xf>
    <xf numFmtId="4" fontId="40" fillId="0" borderId="60" xfId="0" applyNumberFormat="1" applyFont="1" applyFill="1" applyBorder="1" applyAlignment="1">
      <alignment horizontal="left" vertical="center"/>
    </xf>
    <xf numFmtId="4" fontId="41" fillId="3" borderId="65" xfId="0" applyNumberFormat="1" applyFont="1" applyFill="1" applyBorder="1" applyAlignment="1">
      <alignment horizontal="center" vertical="center" wrapText="1"/>
    </xf>
    <xf numFmtId="4" fontId="40" fillId="0" borderId="56" xfId="94" applyNumberFormat="1" applyFont="1" applyFill="1" applyBorder="1" applyAlignment="1">
      <alignment horizontal="center" vertical="center" wrapText="1"/>
    </xf>
    <xf numFmtId="4" fontId="40" fillId="0" borderId="56" xfId="2" applyNumberFormat="1" applyFont="1" applyFill="1" applyBorder="1" applyAlignment="1">
      <alignment horizontal="center" vertical="center" wrapText="1"/>
    </xf>
    <xf numFmtId="4" fontId="40" fillId="0" borderId="62" xfId="0" applyNumberFormat="1" applyFont="1" applyBorder="1" applyAlignment="1">
      <alignment horizontal="center" vertical="center"/>
    </xf>
    <xf numFmtId="0" fontId="40" fillId="0" borderId="57" xfId="0" applyFont="1" applyFill="1" applyBorder="1" applyAlignment="1">
      <alignment horizontal="left" vertical="center"/>
    </xf>
    <xf numFmtId="0" fontId="40" fillId="3" borderId="65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left" vertical="center"/>
    </xf>
    <xf numFmtId="3" fontId="48" fillId="0" borderId="65" xfId="0" applyNumberFormat="1" applyFont="1" applyFill="1" applyBorder="1" applyAlignment="1">
      <alignment horizontal="left" vertical="center" wrapText="1"/>
    </xf>
    <xf numFmtId="3" fontId="48" fillId="0" borderId="56" xfId="0" applyNumberFormat="1" applyFont="1" applyFill="1" applyBorder="1" applyAlignment="1">
      <alignment horizontal="left" vertical="center" wrapText="1"/>
    </xf>
    <xf numFmtId="3" fontId="48" fillId="0" borderId="60" xfId="0" applyNumberFormat="1" applyFont="1" applyFill="1" applyBorder="1" applyAlignment="1">
      <alignment horizontal="left" vertical="center" wrapText="1"/>
    </xf>
    <xf numFmtId="4" fontId="39" fillId="0" borderId="77" xfId="0" applyNumberFormat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4" fontId="39" fillId="0" borderId="64" xfId="0" applyNumberFormat="1" applyFont="1" applyBorder="1" applyAlignment="1">
      <alignment horizontal="center" vertical="center"/>
    </xf>
    <xf numFmtId="4" fontId="46" fillId="0" borderId="60" xfId="0" applyNumberFormat="1" applyFont="1" applyFill="1" applyBorder="1" applyAlignment="1">
      <alignment horizontal="center"/>
    </xf>
    <xf numFmtId="4" fontId="40" fillId="0" borderId="77" xfId="94" applyNumberFormat="1" applyFont="1" applyFill="1" applyBorder="1" applyAlignment="1">
      <alignment horizontal="center" vertical="center"/>
    </xf>
    <xf numFmtId="4" fontId="40" fillId="0" borderId="64" xfId="94" applyNumberFormat="1" applyFont="1" applyFill="1" applyBorder="1" applyAlignment="1">
      <alignment horizontal="center" vertical="center"/>
    </xf>
    <xf numFmtId="4" fontId="46" fillId="0" borderId="64" xfId="0" applyNumberFormat="1" applyFont="1" applyFill="1" applyBorder="1" applyAlignment="1">
      <alignment horizontal="center"/>
    </xf>
    <xf numFmtId="4" fontId="46" fillId="0" borderId="56" xfId="0" applyNumberFormat="1" applyFont="1" applyFill="1" applyBorder="1" applyAlignment="1">
      <alignment horizontal="center"/>
    </xf>
    <xf numFmtId="0" fontId="40" fillId="0" borderId="71" xfId="0" applyFont="1" applyFill="1" applyBorder="1" applyAlignment="1">
      <alignment horizontal="center" vertical="center"/>
    </xf>
    <xf numFmtId="4" fontId="40" fillId="0" borderId="72" xfId="94" applyNumberFormat="1" applyFont="1" applyFill="1" applyBorder="1" applyAlignment="1">
      <alignment horizontal="center" vertical="center"/>
    </xf>
    <xf numFmtId="4" fontId="41" fillId="0" borderId="72" xfId="94" applyNumberFormat="1" applyFont="1" applyFill="1" applyBorder="1" applyAlignment="1">
      <alignment horizontal="center" vertical="center"/>
    </xf>
    <xf numFmtId="4" fontId="46" fillId="0" borderId="72" xfId="0" applyNumberFormat="1" applyFont="1" applyFill="1" applyBorder="1" applyAlignment="1">
      <alignment horizontal="center"/>
    </xf>
    <xf numFmtId="4" fontId="46" fillId="0" borderId="78" xfId="0" applyNumberFormat="1" applyFont="1" applyFill="1" applyBorder="1" applyAlignment="1">
      <alignment horizontal="center"/>
    </xf>
    <xf numFmtId="4" fontId="41" fillId="0" borderId="73" xfId="94" applyNumberFormat="1" applyFont="1" applyFill="1" applyBorder="1" applyAlignment="1">
      <alignment horizontal="center" vertical="center"/>
    </xf>
    <xf numFmtId="4" fontId="40" fillId="0" borderId="71" xfId="94" applyNumberFormat="1" applyFont="1" applyFill="1" applyBorder="1" applyAlignment="1">
      <alignment horizontal="center" vertical="center"/>
    </xf>
    <xf numFmtId="4" fontId="46" fillId="0" borderId="79" xfId="0" applyNumberFormat="1" applyFont="1" applyFill="1" applyBorder="1" applyAlignment="1">
      <alignment horizontal="center"/>
    </xf>
    <xf numFmtId="4" fontId="40" fillId="0" borderId="80" xfId="94" applyNumberFormat="1" applyFont="1" applyFill="1" applyBorder="1" applyAlignment="1">
      <alignment horizontal="center" vertical="center"/>
    </xf>
    <xf numFmtId="3" fontId="48" fillId="0" borderId="72" xfId="0" applyNumberFormat="1" applyFont="1" applyFill="1" applyBorder="1" applyAlignment="1">
      <alignment horizontal="left" vertical="center" wrapText="1"/>
    </xf>
    <xf numFmtId="0" fontId="40" fillId="0" borderId="78" xfId="0" applyFont="1" applyFill="1" applyBorder="1" applyAlignment="1">
      <alignment horizontal="left" vertical="center"/>
    </xf>
    <xf numFmtId="4" fontId="39" fillId="0" borderId="79" xfId="0" applyNumberFormat="1" applyFont="1" applyBorder="1" applyAlignment="1">
      <alignment horizontal="center" vertical="center"/>
    </xf>
    <xf numFmtId="3" fontId="48" fillId="0" borderId="70" xfId="0" applyNumberFormat="1" applyFont="1" applyFill="1" applyBorder="1" applyAlignment="1">
      <alignment horizontal="left" vertical="center" wrapText="1"/>
    </xf>
    <xf numFmtId="4" fontId="39" fillId="0" borderId="81" xfId="0" applyNumberFormat="1" applyFont="1" applyBorder="1" applyAlignment="1">
      <alignment horizontal="center" vertical="center"/>
    </xf>
    <xf numFmtId="3" fontId="40" fillId="0" borderId="70" xfId="0" applyNumberFormat="1" applyFont="1" applyFill="1" applyBorder="1" applyAlignment="1">
      <alignment horizontal="left" vertical="center" wrapText="1"/>
    </xf>
    <xf numFmtId="3" fontId="48" fillId="0" borderId="71" xfId="0" applyNumberFormat="1" applyFont="1" applyFill="1" applyBorder="1" applyAlignment="1">
      <alignment horizontal="left" vertical="center" wrapText="1"/>
    </xf>
    <xf numFmtId="3" fontId="48" fillId="0" borderId="78" xfId="0" applyNumberFormat="1" applyFont="1" applyFill="1" applyBorder="1" applyAlignment="1">
      <alignment horizontal="left" vertical="center" wrapText="1"/>
    </xf>
    <xf numFmtId="0" fontId="39" fillId="0" borderId="79" xfId="0" applyFont="1" applyBorder="1" applyAlignment="1">
      <alignment horizontal="center" vertical="center"/>
    </xf>
    <xf numFmtId="0" fontId="40" fillId="3" borderId="70" xfId="0" applyFont="1" applyFill="1" applyBorder="1" applyAlignment="1">
      <alignment horizontal="center" vertical="center"/>
    </xf>
    <xf numFmtId="3" fontId="48" fillId="3" borderId="70" xfId="2" applyNumberFormat="1" applyFont="1" applyFill="1" applyBorder="1" applyAlignment="1">
      <alignment horizontal="left" vertical="center" wrapText="1"/>
    </xf>
    <xf numFmtId="4" fontId="39" fillId="0" borderId="59" xfId="0" applyNumberFormat="1" applyFont="1" applyBorder="1" applyAlignment="1">
      <alignment horizontal="center" vertical="center"/>
    </xf>
    <xf numFmtId="4" fontId="40" fillId="0" borderId="70" xfId="94" applyNumberFormat="1" applyFont="1" applyFill="1" applyBorder="1" applyAlignment="1">
      <alignment horizontal="center" vertical="center"/>
    </xf>
    <xf numFmtId="4" fontId="40" fillId="0" borderId="81" xfId="94" applyNumberFormat="1" applyFont="1" applyFill="1" applyBorder="1" applyAlignment="1">
      <alignment horizontal="center" vertical="center"/>
    </xf>
    <xf numFmtId="4" fontId="40" fillId="0" borderId="79" xfId="94" applyNumberFormat="1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3" fontId="46" fillId="0" borderId="72" xfId="0" applyNumberFormat="1" applyFont="1" applyFill="1" applyBorder="1" applyAlignment="1">
      <alignment horizontal="center" vertical="center"/>
    </xf>
    <xf numFmtId="4" fontId="40" fillId="0" borderId="66" xfId="94" applyNumberFormat="1" applyFont="1" applyFill="1" applyBorder="1" applyAlignment="1">
      <alignment horizontal="center" vertical="center"/>
    </xf>
    <xf numFmtId="3" fontId="46" fillId="0" borderId="69" xfId="0" applyNumberFormat="1" applyFont="1" applyFill="1" applyBorder="1" applyAlignment="1">
      <alignment horizontal="center" vertical="center"/>
    </xf>
    <xf numFmtId="3" fontId="46" fillId="0" borderId="62" xfId="0" applyNumberFormat="1" applyFont="1" applyFill="1" applyBorder="1" applyAlignment="1">
      <alignment horizontal="center" vertical="center"/>
    </xf>
    <xf numFmtId="3" fontId="46" fillId="0" borderId="73" xfId="0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 vertical="center"/>
    </xf>
    <xf numFmtId="4" fontId="46" fillId="0" borderId="60" xfId="0" applyNumberFormat="1" applyFont="1" applyFill="1" applyBorder="1" applyAlignment="1">
      <alignment horizontal="center" vertical="center"/>
    </xf>
    <xf numFmtId="4" fontId="46" fillId="0" borderId="78" xfId="0" applyNumberFormat="1" applyFont="1" applyFill="1" applyBorder="1" applyAlignment="1">
      <alignment horizontal="center" vertical="center"/>
    </xf>
    <xf numFmtId="4" fontId="41" fillId="0" borderId="81" xfId="0" applyNumberFormat="1" applyFont="1" applyFill="1" applyBorder="1" applyAlignment="1">
      <alignment horizontal="center" vertical="center"/>
    </xf>
    <xf numFmtId="4" fontId="41" fillId="0" borderId="77" xfId="0" applyNumberFormat="1" applyFont="1" applyFill="1" applyBorder="1" applyAlignment="1">
      <alignment horizontal="center" vertical="center"/>
    </xf>
    <xf numFmtId="4" fontId="41" fillId="0" borderId="35" xfId="0" applyNumberFormat="1" applyFont="1" applyFill="1" applyBorder="1" applyAlignment="1">
      <alignment horizontal="center" vertical="center"/>
    </xf>
    <xf numFmtId="4" fontId="41" fillId="26" borderId="81" xfId="0" applyNumberFormat="1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left" vertical="center"/>
    </xf>
    <xf numFmtId="4" fontId="41" fillId="0" borderId="69" xfId="94" applyNumberFormat="1" applyFont="1" applyFill="1" applyBorder="1" applyAlignment="1">
      <alignment horizontal="center" vertical="center"/>
    </xf>
    <xf numFmtId="4" fontId="41" fillId="0" borderId="72" xfId="0" applyNumberFormat="1" applyFont="1" applyFill="1" applyBorder="1" applyAlignment="1">
      <alignment horizontal="center" vertical="center"/>
    </xf>
    <xf numFmtId="4" fontId="41" fillId="0" borderId="78" xfId="94" applyNumberFormat="1" applyFont="1" applyFill="1" applyBorder="1" applyAlignment="1">
      <alignment horizontal="center" vertical="center"/>
    </xf>
    <xf numFmtId="4" fontId="41" fillId="0" borderId="79" xfId="0" applyNumberFormat="1" applyFont="1" applyFill="1" applyBorder="1" applyAlignment="1">
      <alignment horizontal="center" vertical="center"/>
    </xf>
    <xf numFmtId="4" fontId="41" fillId="3" borderId="75" xfId="0" applyNumberFormat="1" applyFont="1" applyFill="1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 wrapText="1"/>
    </xf>
    <xf numFmtId="3" fontId="41" fillId="0" borderId="70" xfId="0" applyNumberFormat="1" applyFont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 wrapText="1"/>
    </xf>
    <xf numFmtId="4" fontId="40" fillId="0" borderId="69" xfId="0" applyNumberFormat="1" applyFont="1" applyBorder="1" applyAlignment="1">
      <alignment horizontal="center" vertical="center"/>
    </xf>
    <xf numFmtId="3" fontId="41" fillId="0" borderId="70" xfId="0" applyNumberFormat="1" applyFont="1" applyFill="1" applyBorder="1" applyAlignment="1">
      <alignment horizontal="center" vertical="center"/>
    </xf>
    <xf numFmtId="4" fontId="41" fillId="0" borderId="70" xfId="0" applyNumberFormat="1" applyFont="1" applyFill="1" applyBorder="1" applyAlignment="1">
      <alignment horizontal="center" vertical="center" wrapText="1"/>
    </xf>
    <xf numFmtId="3" fontId="40" fillId="3" borderId="70" xfId="0" applyNumberFormat="1" applyFont="1" applyFill="1" applyBorder="1" applyAlignment="1">
      <alignment horizontal="center" vertical="center"/>
    </xf>
    <xf numFmtId="4" fontId="40" fillId="0" borderId="72" xfId="94" applyNumberFormat="1" applyFont="1" applyFill="1" applyBorder="1" applyAlignment="1">
      <alignment horizontal="center" vertical="center" wrapText="1"/>
    </xf>
    <xf numFmtId="4" fontId="40" fillId="0" borderId="72" xfId="2" applyNumberFormat="1" applyFont="1" applyFill="1" applyBorder="1" applyAlignment="1">
      <alignment horizontal="center" vertical="center" wrapText="1"/>
    </xf>
    <xf numFmtId="4" fontId="40" fillId="0" borderId="73" xfId="0" applyNumberFormat="1" applyFont="1" applyBorder="1" applyAlignment="1">
      <alignment horizontal="center" vertical="center"/>
    </xf>
    <xf numFmtId="0" fontId="40" fillId="3" borderId="57" xfId="195" applyFont="1" applyFill="1" applyBorder="1" applyAlignment="1">
      <alignment horizontal="left" vertical="center" wrapText="1"/>
    </xf>
    <xf numFmtId="4" fontId="41" fillId="26" borderId="58" xfId="0" applyNumberFormat="1" applyFont="1" applyFill="1" applyBorder="1" applyAlignment="1">
      <alignment horizontal="center" vertical="center"/>
    </xf>
    <xf numFmtId="0" fontId="40" fillId="0" borderId="72" xfId="0" quotePrefix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0" fillId="0" borderId="0" xfId="0" applyNumberFormat="1" applyFont="1" applyFill="1" applyAlignment="1">
      <alignment horizontal="left" vertical="center"/>
    </xf>
    <xf numFmtId="4" fontId="41" fillId="3" borderId="51" xfId="0" applyNumberFormat="1" applyFont="1" applyFill="1" applyBorder="1" applyAlignment="1">
      <alignment horizontal="center" vertical="center" wrapText="1"/>
    </xf>
    <xf numFmtId="4" fontId="41" fillId="0" borderId="51" xfId="94" applyNumberFormat="1" applyFont="1" applyFill="1" applyBorder="1" applyAlignment="1">
      <alignment horizontal="center" vertical="center" wrapText="1"/>
    </xf>
    <xf numFmtId="4" fontId="41" fillId="0" borderId="69" xfId="0" applyNumberFormat="1" applyFont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4" fontId="40" fillId="3" borderId="72" xfId="0" applyNumberFormat="1" applyFont="1" applyFill="1" applyBorder="1" applyAlignment="1">
      <alignment horizontal="center" vertical="center" wrapText="1"/>
    </xf>
    <xf numFmtId="4" fontId="41" fillId="3" borderId="71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6" xfId="0" quotePrefix="1" applyFont="1" applyFill="1" applyBorder="1" applyAlignment="1">
      <alignment horizontal="center" vertical="center"/>
    </xf>
    <xf numFmtId="0" fontId="40" fillId="0" borderId="51" xfId="0" quotePrefix="1" applyFont="1" applyFill="1" applyBorder="1" applyAlignment="1">
      <alignment horizontal="center" vertical="center"/>
    </xf>
    <xf numFmtId="3" fontId="40" fillId="0" borderId="69" xfId="0" applyNumberFormat="1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/>
    </xf>
    <xf numFmtId="4" fontId="46" fillId="0" borderId="81" xfId="0" applyNumberFormat="1" applyFont="1" applyFill="1" applyBorder="1" applyAlignment="1">
      <alignment horizontal="center"/>
    </xf>
    <xf numFmtId="4" fontId="46" fillId="0" borderId="77" xfId="0" applyNumberFormat="1" applyFont="1" applyFill="1" applyBorder="1" applyAlignment="1">
      <alignment horizontal="center"/>
    </xf>
    <xf numFmtId="4" fontId="46" fillId="0" borderId="35" xfId="0" applyNumberFormat="1" applyFont="1" applyFill="1" applyBorder="1" applyAlignment="1">
      <alignment horizontal="center"/>
    </xf>
    <xf numFmtId="0" fontId="40" fillId="0" borderId="75" xfId="0" applyFont="1" applyFill="1" applyBorder="1" applyAlignment="1">
      <alignment horizontal="center" vertical="center"/>
    </xf>
    <xf numFmtId="0" fontId="40" fillId="0" borderId="82" xfId="0" applyFont="1" applyFill="1" applyBorder="1" applyAlignment="1">
      <alignment horizontal="center" vertical="center"/>
    </xf>
    <xf numFmtId="4" fontId="41" fillId="0" borderId="60" xfId="0" applyNumberFormat="1" applyFont="1" applyFill="1" applyBorder="1" applyAlignment="1">
      <alignment horizontal="center" vertical="center"/>
    </xf>
    <xf numFmtId="4" fontId="41" fillId="0" borderId="78" xfId="0" applyNumberFormat="1" applyFont="1" applyFill="1" applyBorder="1" applyAlignment="1">
      <alignment horizontal="center" vertical="center"/>
    </xf>
    <xf numFmtId="4" fontId="40" fillId="0" borderId="81" xfId="0" applyNumberFormat="1" applyFont="1" applyFill="1" applyBorder="1" applyAlignment="1">
      <alignment horizontal="center" vertical="center"/>
    </xf>
    <xf numFmtId="4" fontId="39" fillId="0" borderId="71" xfId="0" applyNumberFormat="1" applyFont="1" applyBorder="1" applyAlignment="1">
      <alignment horizontal="center" vertical="center"/>
    </xf>
    <xf numFmtId="3" fontId="39" fillId="3" borderId="59" xfId="2" applyNumberFormat="1" applyFont="1" applyFill="1" applyBorder="1" applyAlignment="1">
      <alignment horizontal="left" vertical="center" wrapText="1"/>
    </xf>
    <xf numFmtId="3" fontId="48" fillId="0" borderId="59" xfId="0" applyNumberFormat="1" applyFont="1" applyFill="1" applyBorder="1" applyAlignment="1">
      <alignment horizontal="left" vertical="center" wrapText="1"/>
    </xf>
    <xf numFmtId="3" fontId="40" fillId="0" borderId="59" xfId="0" applyNumberFormat="1" applyFont="1" applyFill="1" applyBorder="1" applyAlignment="1">
      <alignment horizontal="left" vertical="center" wrapText="1"/>
    </xf>
    <xf numFmtId="3" fontId="48" fillId="0" borderId="80" xfId="0" applyNumberFormat="1" applyFont="1" applyFill="1" applyBorder="1" applyAlignment="1">
      <alignment horizontal="left" vertical="center" wrapText="1"/>
    </xf>
    <xf numFmtId="3" fontId="48" fillId="0" borderId="69" xfId="0" applyNumberFormat="1" applyFont="1" applyFill="1" applyBorder="1" applyAlignment="1">
      <alignment horizontal="left" vertical="center" wrapText="1"/>
    </xf>
    <xf numFmtId="4" fontId="40" fillId="0" borderId="75" xfId="94" applyNumberFormat="1" applyFont="1" applyFill="1" applyBorder="1" applyAlignment="1">
      <alignment horizontal="center" vertical="center"/>
    </xf>
    <xf numFmtId="4" fontId="40" fillId="0" borderId="82" xfId="94" applyNumberFormat="1" applyFont="1" applyFill="1" applyBorder="1" applyAlignment="1">
      <alignment horizontal="center" vertical="center"/>
    </xf>
    <xf numFmtId="4" fontId="40" fillId="0" borderId="83" xfId="94" applyNumberFormat="1" applyFont="1" applyFill="1" applyBorder="1" applyAlignment="1">
      <alignment horizontal="center" vertical="center"/>
    </xf>
    <xf numFmtId="4" fontId="41" fillId="26" borderId="69" xfId="0" applyNumberFormat="1" applyFont="1" applyFill="1" applyBorder="1" applyAlignment="1">
      <alignment horizontal="center" vertical="center"/>
    </xf>
    <xf numFmtId="4" fontId="41" fillId="26" borderId="70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3" fontId="40" fillId="3" borderId="70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0" fillId="3" borderId="6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21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3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44" fillId="0" borderId="25" xfId="0" applyNumberFormat="1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51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/>
    </xf>
    <xf numFmtId="3" fontId="40" fillId="0" borderId="19" xfId="94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40" fillId="0" borderId="50" xfId="0" applyNumberFormat="1" applyFont="1" applyFill="1" applyBorder="1" applyAlignment="1">
      <alignment horizontal="center" vertical="center" wrapText="1"/>
    </xf>
    <xf numFmtId="3" fontId="40" fillId="0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41" fillId="0" borderId="50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3" fontId="40" fillId="0" borderId="65" xfId="94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0" fillId="0" borderId="56" xfId="94" applyNumberFormat="1" applyFont="1" applyFill="1" applyBorder="1" applyAlignment="1">
      <alignment horizontal="center" vertical="center" wrapText="1"/>
    </xf>
    <xf numFmtId="3" fontId="41" fillId="0" borderId="62" xfId="94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40" fillId="0" borderId="74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6" fillId="3" borderId="46" xfId="0" applyFont="1" applyFill="1" applyBorder="1" applyAlignment="1">
      <alignment horizontal="center" vertical="center" wrapText="1"/>
    </xf>
    <xf numFmtId="0" fontId="56" fillId="0" borderId="47" xfId="0" applyFont="1" applyBorder="1" applyAlignment="1">
      <alignment vertical="center" wrapText="1"/>
    </xf>
    <xf numFmtId="0" fontId="56" fillId="0" borderId="48" xfId="0" applyFont="1" applyBorder="1" applyAlignment="1">
      <alignment vertical="center" wrapText="1"/>
    </xf>
    <xf numFmtId="0" fontId="56" fillId="2" borderId="42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6" fillId="2" borderId="43" xfId="0" applyFont="1" applyFill="1" applyBorder="1" applyAlignment="1">
      <alignment horizontal="center" vertical="center" wrapText="1"/>
    </xf>
    <xf numFmtId="0" fontId="56" fillId="0" borderId="44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3" fontId="61" fillId="0" borderId="22" xfId="0" applyNumberFormat="1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3" fontId="61" fillId="0" borderId="57" xfId="0" applyNumberFormat="1" applyFont="1" applyBorder="1" applyAlignment="1">
      <alignment horizontal="center" vertical="center" wrapText="1"/>
    </xf>
    <xf numFmtId="3" fontId="60" fillId="0" borderId="57" xfId="0" applyNumberFormat="1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3" fontId="60" fillId="0" borderId="62" xfId="0" applyNumberFormat="1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3" fontId="56" fillId="0" borderId="36" xfId="94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60" fillId="0" borderId="33" xfId="0" applyNumberFormat="1" applyFont="1" applyBorder="1" applyAlignment="1">
      <alignment horizontal="center" vertical="center" wrapText="1"/>
    </xf>
    <xf numFmtId="4" fontId="60" fillId="0" borderId="34" xfId="0" applyNumberFormat="1" applyFont="1" applyBorder="1" applyAlignment="1">
      <alignment horizontal="center" vertical="center" wrapText="1"/>
    </xf>
    <xf numFmtId="4" fontId="60" fillId="0" borderId="35" xfId="0" applyNumberFormat="1" applyFont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49" fontId="40" fillId="0" borderId="56" xfId="2" applyNumberFormat="1" applyFont="1" applyFill="1" applyBorder="1" applyAlignment="1">
      <alignment horizontal="center" vertical="center"/>
    </xf>
    <xf numFmtId="49" fontId="40" fillId="0" borderId="13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3" fontId="61" fillId="0" borderId="36" xfId="0" applyNumberFormat="1" applyFont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3" fontId="61" fillId="0" borderId="65" xfId="0" applyNumberFormat="1" applyFont="1" applyBorder="1" applyAlignment="1">
      <alignment horizontal="center" vertical="center" wrapText="1"/>
    </xf>
    <xf numFmtId="3" fontId="61" fillId="0" borderId="56" xfId="0" applyNumberFormat="1" applyFont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" fontId="46" fillId="0" borderId="50" xfId="0" applyNumberFormat="1" applyFont="1" applyFill="1" applyBorder="1" applyAlignment="1">
      <alignment horizontal="center" vertical="center" wrapText="1"/>
    </xf>
    <xf numFmtId="4" fontId="46" fillId="0" borderId="54" xfId="0" applyNumberFormat="1" applyFont="1" applyFill="1" applyBorder="1" applyAlignment="1">
      <alignment horizontal="center" vertical="center" wrapText="1"/>
    </xf>
    <xf numFmtId="4" fontId="47" fillId="0" borderId="54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40" fillId="0" borderId="22" xfId="2" applyNumberFormat="1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4" fontId="41" fillId="0" borderId="63" xfId="0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1" fillId="0" borderId="62" xfId="94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3" fontId="40" fillId="0" borderId="49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3" xfId="94" applyNumberFormat="1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3" fontId="40" fillId="0" borderId="63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3" fontId="40" fillId="0" borderId="56" xfId="2" applyNumberFormat="1" applyFont="1" applyFill="1" applyBorder="1" applyAlignment="1">
      <alignment horizontal="center" vertical="center" wrapText="1"/>
    </xf>
  </cellXfs>
  <cellStyles count="234">
    <cellStyle name="20% - Accent1" xfId="99"/>
    <cellStyle name="20% - Accent2" xfId="100"/>
    <cellStyle name="20% - Accent3" xfId="101"/>
    <cellStyle name="20% - Accent4" xfId="102"/>
    <cellStyle name="20% - Accent5" xfId="103"/>
    <cellStyle name="20% - Accent6" xfId="104"/>
    <cellStyle name="20% - Акцент1 2" xfId="105"/>
    <cellStyle name="20% - Акцент2 2" xfId="106"/>
    <cellStyle name="20% - Акцент3 2" xfId="107"/>
    <cellStyle name="20% - Акцент4 2" xfId="108"/>
    <cellStyle name="20% - Акцент5 2" xfId="109"/>
    <cellStyle name="20% - Акцент6 2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Акцент1 2" xfId="117"/>
    <cellStyle name="40% - Акцент2 2" xfId="118"/>
    <cellStyle name="40% - Акцент3 2" xfId="119"/>
    <cellStyle name="40% - Акцент4 2" xfId="120"/>
    <cellStyle name="40% - Акцент5 2" xfId="121"/>
    <cellStyle name="40% - Акцент6 2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2 2" xfId="130"/>
    <cellStyle name="60% - Акцент3 2" xfId="131"/>
    <cellStyle name="60% - Акцент4 2" xfId="132"/>
    <cellStyle name="60% - Акцент5 2" xfId="133"/>
    <cellStyle name="60% - Акцент6 2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Bad" xfId="141"/>
    <cellStyle name="Calculation" xfId="142"/>
    <cellStyle name="Check Cell" xfId="143"/>
    <cellStyle name="Excel Built-in Normal" xfId="4"/>
    <cellStyle name="Excel Built-in Normal 2" xfId="144"/>
    <cellStyle name="Excel Built-in Normal 3" xfId="145"/>
    <cellStyle name="Excel Built-in Normal 4" xfId="146"/>
    <cellStyle name="Excel Built-in Обычный 2" xfId="147"/>
    <cellStyle name="Excel Built-in Обычный_КОЙКИ - ПЛАН 2005год" xfId="148"/>
    <cellStyle name="Explanatory Text" xfId="149"/>
    <cellStyle name="Good" xfId="150"/>
    <cellStyle name="Heading" xfId="151"/>
    <cellStyle name="Heading 1" xfId="152"/>
    <cellStyle name="Heading 2" xfId="153"/>
    <cellStyle name="Heading 3" xfId="154"/>
    <cellStyle name="Heading 4" xfId="155"/>
    <cellStyle name="Heading1" xfId="156"/>
    <cellStyle name="Input" xfId="157"/>
    <cellStyle name="Linked Cell" xfId="158"/>
    <cellStyle name="Neutral" xfId="159"/>
    <cellStyle name="Normal_Book1" xfId="1"/>
    <cellStyle name="Note" xfId="160"/>
    <cellStyle name="Output" xfId="161"/>
    <cellStyle name="Result" xfId="162"/>
    <cellStyle name="Result2" xfId="163"/>
    <cellStyle name="Title" xfId="164"/>
    <cellStyle name="Total" xfId="165"/>
    <cellStyle name="Warning Text" xfId="166"/>
    <cellStyle name="Акцент1 2" xfId="167"/>
    <cellStyle name="Акцент2 2" xfId="168"/>
    <cellStyle name="Акцент3 2" xfId="169"/>
    <cellStyle name="Акцент4 2" xfId="170"/>
    <cellStyle name="Акцент5 2" xfId="171"/>
    <cellStyle name="Акцент6 2" xfId="172"/>
    <cellStyle name="Ввод  2" xfId="173"/>
    <cellStyle name="Вывод 2" xfId="174"/>
    <cellStyle name="Вычисление 2" xfId="175"/>
    <cellStyle name="Заголовок 1 2" xfId="176"/>
    <cellStyle name="Заголовок 2 2" xfId="177"/>
    <cellStyle name="Заголовок 3 2" xfId="178"/>
    <cellStyle name="Заголовок 4 2" xfId="179"/>
    <cellStyle name="Итог 2" xfId="180"/>
    <cellStyle name="Контрольная ячейка 2" xfId="181"/>
    <cellStyle name="Название 2" xfId="182"/>
    <cellStyle name="Нейтральный 2" xfId="183"/>
    <cellStyle name="Обычный" xfId="0" builtinId="0"/>
    <cellStyle name="Обычный 10" xfId="184"/>
    <cellStyle name="Обычный 100" xfId="5"/>
    <cellStyle name="Обычный 101" xfId="6"/>
    <cellStyle name="Обычный 102" xfId="7"/>
    <cellStyle name="Обычный 103" xfId="8"/>
    <cellStyle name="Обычный 104" xfId="9"/>
    <cellStyle name="Обычный 105" xfId="10"/>
    <cellStyle name="Обычный 106" xfId="11"/>
    <cellStyle name="Обычный 107" xfId="12"/>
    <cellStyle name="Обычный 108" xfId="13"/>
    <cellStyle name="Обычный 109" xfId="14"/>
    <cellStyle name="Обычный 11" xfId="185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186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187"/>
    <cellStyle name="Обычный 130" xfId="35"/>
    <cellStyle name="Обычный 131" xfId="36"/>
    <cellStyle name="Обычный 132" xfId="37"/>
    <cellStyle name="Обычный 133" xfId="38"/>
    <cellStyle name="Обычный 134" xfId="39"/>
    <cellStyle name="Обычный 135" xfId="40"/>
    <cellStyle name="Обычный 136" xfId="41"/>
    <cellStyle name="Обычный 137" xfId="42"/>
    <cellStyle name="Обычный 138" xfId="43"/>
    <cellStyle name="Обычный 139" xfId="44"/>
    <cellStyle name="Обычный 14" xfId="188"/>
    <cellStyle name="Обычный 15" xfId="189"/>
    <cellStyle name="Обычный 16" xfId="190"/>
    <cellStyle name="Обычный 17" xfId="191"/>
    <cellStyle name="Обычный 18" xfId="192"/>
    <cellStyle name="Обычный 2" xfId="2"/>
    <cellStyle name="Обычный 2 10" xfId="45"/>
    <cellStyle name="Обычный 2 11" xfId="46"/>
    <cellStyle name="Обычный 2 12" xfId="47"/>
    <cellStyle name="Обычный 2 13" xfId="48"/>
    <cellStyle name="Обычный 2 137" xfId="233"/>
    <cellStyle name="Обычный 2 14" xfId="49"/>
    <cellStyle name="Обычный 2 15" xfId="50"/>
    <cellStyle name="Обычный 2 16" xfId="51"/>
    <cellStyle name="Обычный 2 17" xfId="52"/>
    <cellStyle name="Обычный 2 18" xfId="53"/>
    <cellStyle name="Обычный 2 19" xfId="54"/>
    <cellStyle name="Обычный 2 2" xfId="55"/>
    <cellStyle name="Обычный 2 2 2" xfId="94"/>
    <cellStyle name="Обычный 2 2 2 2" xfId="95"/>
    <cellStyle name="Обычный 2 2 2 2 2" xfId="229"/>
    <cellStyle name="Обычный 2 2 2 3" xfId="193"/>
    <cellStyle name="Обычный 2 20" xfId="56"/>
    <cellStyle name="Обычный 2 21" xfId="57"/>
    <cellStyle name="Обычный 2 22" xfId="93"/>
    <cellStyle name="Обычный 2 3" xfId="58"/>
    <cellStyle name="Обычный 2 3 2" xfId="195"/>
    <cellStyle name="Обычный 2 3 3" xfId="194"/>
    <cellStyle name="Обычный 2 4" xfId="59"/>
    <cellStyle name="Обычный 2 5" xfId="60"/>
    <cellStyle name="Обычный 2 5 2" xfId="196"/>
    <cellStyle name="Обычный 2 6" xfId="61"/>
    <cellStyle name="Обычный 2 6 3" xfId="232"/>
    <cellStyle name="Обычный 2 7" xfId="62"/>
    <cellStyle name="Обычный 2 8" xfId="63"/>
    <cellStyle name="Обычный 2 9" xfId="64"/>
    <cellStyle name="Обычный 2_npa12EB" xfId="197"/>
    <cellStyle name="Обычный 20" xfId="198"/>
    <cellStyle name="Обычный 20 2" xfId="199"/>
    <cellStyle name="Обычный 22" xfId="230"/>
    <cellStyle name="Обычный 3" xfId="65"/>
    <cellStyle name="Обычный 3 2" xfId="200"/>
    <cellStyle name="Обычный 3 3" xfId="231"/>
    <cellStyle name="Обычный 4" xfId="66"/>
    <cellStyle name="Обычный 4 10" xfId="67"/>
    <cellStyle name="Обычный 4 11" xfId="68"/>
    <cellStyle name="Обычный 4 12" xfId="69"/>
    <cellStyle name="Обычный 4 13" xfId="70"/>
    <cellStyle name="Обычный 4 14" xfId="71"/>
    <cellStyle name="Обычный 4 15" xfId="72"/>
    <cellStyle name="Обычный 4 16" xfId="96"/>
    <cellStyle name="Обычный 4 16 2" xfId="201"/>
    <cellStyle name="Обычный 4 17" xfId="202"/>
    <cellStyle name="Обычный 4 2" xfId="73"/>
    <cellStyle name="Обычный 4 3" xfId="74"/>
    <cellStyle name="Обычный 4 4" xfId="75"/>
    <cellStyle name="Обычный 4 5" xfId="76"/>
    <cellStyle name="Обычный 4 6" xfId="77"/>
    <cellStyle name="Обычный 4 7" xfId="78"/>
    <cellStyle name="Обычный 4 8" xfId="79"/>
    <cellStyle name="Обычный 4 9" xfId="80"/>
    <cellStyle name="Обычный 5" xfId="81"/>
    <cellStyle name="Обычный 5 2" xfId="204"/>
    <cellStyle name="Обычный 5 3" xfId="203"/>
    <cellStyle name="Обычный 6" xfId="205"/>
    <cellStyle name="Обычный 6 4" xfId="91"/>
    <cellStyle name="Обычный 69" xfId="92"/>
    <cellStyle name="Обычный 69 2" xfId="97"/>
    <cellStyle name="Обычный 7" xfId="206"/>
    <cellStyle name="Обычный 7 2" xfId="207"/>
    <cellStyle name="Обычный 70" xfId="98"/>
    <cellStyle name="Обычный 8" xfId="208"/>
    <cellStyle name="Обычный 9" xfId="209"/>
    <cellStyle name="Обычный 91" xfId="82"/>
    <cellStyle name="Обычный 92" xfId="83"/>
    <cellStyle name="Обычный 93" xfId="84"/>
    <cellStyle name="Обычный 94" xfId="85"/>
    <cellStyle name="Обычный 95" xfId="86"/>
    <cellStyle name="Обычный 96" xfId="87"/>
    <cellStyle name="Обычный 97" xfId="88"/>
    <cellStyle name="Обычный 98" xfId="89"/>
    <cellStyle name="Обычный 99" xfId="90"/>
    <cellStyle name="Плохой 2" xfId="210"/>
    <cellStyle name="Пояснение 2" xfId="211"/>
    <cellStyle name="Примечание 2" xfId="212"/>
    <cellStyle name="Процентный 2" xfId="213"/>
    <cellStyle name="Процентный 2 2" xfId="214"/>
    <cellStyle name="Процентный 3" xfId="215"/>
    <cellStyle name="Процентный 4" xfId="216"/>
    <cellStyle name="Процентный 5" xfId="217"/>
    <cellStyle name="Процентный 6" xfId="228"/>
    <cellStyle name="Связанная ячейка 2" xfId="218"/>
    <cellStyle name="Стиль 1" xfId="3"/>
    <cellStyle name="Текст предупреждения 2" xfId="219"/>
    <cellStyle name="Финансовый 2" xfId="220"/>
    <cellStyle name="Финансовый 2 2" xfId="221"/>
    <cellStyle name="Финансовый 3" xfId="222"/>
    <cellStyle name="Финансовый 4" xfId="223"/>
    <cellStyle name="Финансовый 5" xfId="224"/>
    <cellStyle name="Финансовый 6" xfId="225"/>
    <cellStyle name="Финансовый 7" xfId="226"/>
    <cellStyle name="Хороший 2" xfId="227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zoomScale="90" zoomScaleNormal="90" workbookViewId="0">
      <pane xSplit="3" ySplit="11" topLeftCell="D135" activePane="bottomRight" state="frozen"/>
      <selection pane="topRight" activeCell="D1" sqref="D1"/>
      <selection pane="bottomLeft" activeCell="A14" sqref="A14"/>
      <selection pane="bottomRight" activeCell="M157" sqref="M157"/>
    </sheetView>
  </sheetViews>
  <sheetFormatPr defaultRowHeight="12" x14ac:dyDescent="0.2"/>
  <cols>
    <col min="1" max="1" width="5" style="2" customWidth="1"/>
    <col min="2" max="2" width="9.140625" style="5"/>
    <col min="3" max="3" width="29.28515625" style="43" customWidth="1"/>
    <col min="4" max="4" width="16.28515625" style="79" customWidth="1"/>
    <col min="5" max="5" width="16.42578125" style="5" customWidth="1"/>
    <col min="6" max="6" width="13" style="5" customWidth="1"/>
    <col min="7" max="7" width="14.7109375" style="79" customWidth="1"/>
    <col min="8" max="8" width="14.28515625" style="5" customWidth="1"/>
    <col min="9" max="9" width="14" style="5" customWidth="1"/>
    <col min="10" max="10" width="14.85546875" style="5" customWidth="1"/>
    <col min="11" max="11" width="16" style="5" customWidth="1"/>
    <col min="12" max="12" width="15.28515625" style="5" customWidth="1"/>
    <col min="13" max="13" width="15.140625" style="5" customWidth="1"/>
    <col min="14" max="16384" width="9.140625" style="5"/>
  </cols>
  <sheetData>
    <row r="1" spans="1:11" ht="15.75" x14ac:dyDescent="0.2">
      <c r="A1" s="103" t="s">
        <v>315</v>
      </c>
      <c r="B1" s="43"/>
    </row>
    <row r="2" spans="1:11" ht="12" customHeight="1" thickBot="1" x14ac:dyDescent="0.25">
      <c r="A2" s="104"/>
    </row>
    <row r="3" spans="1:11" ht="20.25" customHeight="1" x14ac:dyDescent="0.2">
      <c r="A3" s="443" t="s">
        <v>45</v>
      </c>
      <c r="B3" s="446" t="s">
        <v>298</v>
      </c>
      <c r="C3" s="449" t="s">
        <v>46</v>
      </c>
      <c r="D3" s="452" t="s">
        <v>314</v>
      </c>
      <c r="E3" s="453"/>
      <c r="F3" s="453"/>
      <c r="G3" s="453"/>
      <c r="H3" s="453"/>
      <c r="I3" s="453"/>
      <c r="J3" s="453"/>
      <c r="K3" s="454"/>
    </row>
    <row r="4" spans="1:11" ht="21.75" customHeight="1" x14ac:dyDescent="0.2">
      <c r="A4" s="444"/>
      <c r="B4" s="447"/>
      <c r="C4" s="450"/>
      <c r="D4" s="455" t="s">
        <v>343</v>
      </c>
      <c r="E4" s="447" t="s">
        <v>310</v>
      </c>
      <c r="F4" s="447" t="s">
        <v>311</v>
      </c>
      <c r="G4" s="436" t="s">
        <v>312</v>
      </c>
      <c r="H4" s="436" t="s">
        <v>313</v>
      </c>
      <c r="I4" s="436" t="s">
        <v>316</v>
      </c>
      <c r="J4" s="436" t="s">
        <v>317</v>
      </c>
      <c r="K4" s="441" t="s">
        <v>318</v>
      </c>
    </row>
    <row r="5" spans="1:11" ht="95.25" customHeight="1" thickBot="1" x14ac:dyDescent="0.25">
      <c r="A5" s="445"/>
      <c r="B5" s="448"/>
      <c r="C5" s="451"/>
      <c r="D5" s="456"/>
      <c r="E5" s="448"/>
      <c r="F5" s="448"/>
      <c r="G5" s="437"/>
      <c r="H5" s="437"/>
      <c r="I5" s="437"/>
      <c r="J5" s="437"/>
      <c r="K5" s="442"/>
    </row>
    <row r="6" spans="1:11" s="79" customFormat="1" ht="15" customHeight="1" x14ac:dyDescent="0.2">
      <c r="A6" s="438" t="s">
        <v>248</v>
      </c>
      <c r="B6" s="439"/>
      <c r="C6" s="440"/>
      <c r="D6" s="379">
        <f>SUM(D7:D11)</f>
        <v>4500917738.3699999</v>
      </c>
      <c r="E6" s="298">
        <f t="shared" ref="E6:K6" si="0">SUM(E7:E11)</f>
        <v>115532557.55999999</v>
      </c>
      <c r="F6" s="298">
        <f t="shared" si="0"/>
        <v>75396000</v>
      </c>
      <c r="G6" s="298">
        <f t="shared" si="0"/>
        <v>214184067.97000003</v>
      </c>
      <c r="H6" s="298">
        <f t="shared" si="0"/>
        <v>965240435.08000016</v>
      </c>
      <c r="I6" s="298">
        <f t="shared" si="0"/>
        <v>392915143.34999996</v>
      </c>
      <c r="J6" s="298">
        <f t="shared" si="0"/>
        <v>845683373.18000007</v>
      </c>
      <c r="K6" s="257">
        <f t="shared" si="0"/>
        <v>1891966161.2299998</v>
      </c>
    </row>
    <row r="7" spans="1:11" s="79" customFormat="1" ht="24" x14ac:dyDescent="0.2">
      <c r="A7" s="380"/>
      <c r="B7" s="98"/>
      <c r="C7" s="191" t="s">
        <v>55</v>
      </c>
      <c r="D7" s="381">
        <f>E7+F7+G7+H7+I7+J7+K7</f>
        <v>0</v>
      </c>
      <c r="E7" s="394">
        <f>Долечивание!I7</f>
        <v>0</v>
      </c>
      <c r="F7" s="395">
        <f>'Кибер-нож'!K7</f>
        <v>0</v>
      </c>
      <c r="G7" s="206">
        <f>Венерология!I7</f>
        <v>0</v>
      </c>
      <c r="H7" s="206">
        <f>'Паллиативная МП'!O7</f>
        <v>0</v>
      </c>
      <c r="I7" s="206">
        <f>Психотерапия!Q7</f>
        <v>0</v>
      </c>
      <c r="J7" s="206">
        <f>Наркология!Q7</f>
        <v>0</v>
      </c>
      <c r="K7" s="396">
        <f>Фтизиатрия!K7</f>
        <v>0</v>
      </c>
    </row>
    <row r="8" spans="1:11" s="118" customFormat="1" x14ac:dyDescent="0.2">
      <c r="A8" s="383"/>
      <c r="B8" s="87"/>
      <c r="C8" s="192" t="s">
        <v>56</v>
      </c>
      <c r="D8" s="384">
        <f>E8+F8+G8+H8+I8+J8+K8</f>
        <v>3863542.36</v>
      </c>
      <c r="E8" s="105">
        <f>Долечивание!I8</f>
        <v>0</v>
      </c>
      <c r="F8" s="395">
        <f>'Кибер-нож'!K8</f>
        <v>0</v>
      </c>
      <c r="G8" s="206">
        <f>Венерология!I8</f>
        <v>2819.53</v>
      </c>
      <c r="H8" s="206">
        <f>'Паллиативная МП'!O8</f>
        <v>3802099.33</v>
      </c>
      <c r="I8" s="206">
        <f>Психотерапия!Q8</f>
        <v>52458.93</v>
      </c>
      <c r="J8" s="206">
        <f>Наркология!Q8</f>
        <v>2535.71</v>
      </c>
      <c r="K8" s="396">
        <f>Фтизиатрия!K8</f>
        <v>3628.8599999999997</v>
      </c>
    </row>
    <row r="9" spans="1:11" s="79" customFormat="1" x14ac:dyDescent="0.2">
      <c r="A9" s="190"/>
      <c r="B9" s="99"/>
      <c r="C9" s="193" t="s">
        <v>57</v>
      </c>
      <c r="D9" s="381">
        <f>E9+F9+G9+H9+I9+J9+K9</f>
        <v>0</v>
      </c>
      <c r="E9" s="394">
        <f>Долечивание!I9</f>
        <v>0</v>
      </c>
      <c r="F9" s="395">
        <f>'Кибер-нож'!K9</f>
        <v>0</v>
      </c>
      <c r="G9" s="206">
        <f>Венерология!I9</f>
        <v>0</v>
      </c>
      <c r="H9" s="206">
        <f>'Паллиативная МП'!O9</f>
        <v>0</v>
      </c>
      <c r="I9" s="206">
        <f>Психотерапия!Q9</f>
        <v>0</v>
      </c>
      <c r="J9" s="206">
        <f>Наркология!Q9</f>
        <v>0</v>
      </c>
      <c r="K9" s="396">
        <f>Фтизиатрия!K9</f>
        <v>0</v>
      </c>
    </row>
    <row r="10" spans="1:11" s="79" customFormat="1" x14ac:dyDescent="0.2">
      <c r="A10" s="380"/>
      <c r="B10" s="98"/>
      <c r="C10" s="191" t="s">
        <v>284</v>
      </c>
      <c r="D10" s="381">
        <f>E10+F10+G10+H10+I10+J10+K10</f>
        <v>0</v>
      </c>
      <c r="E10" s="394">
        <f>Долечивание!I10</f>
        <v>0</v>
      </c>
      <c r="F10" s="395">
        <f>'Кибер-нож'!K10</f>
        <v>0</v>
      </c>
      <c r="G10" s="206">
        <f>Венерология!I10</f>
        <v>0</v>
      </c>
      <c r="H10" s="206">
        <f>'Паллиативная МП'!O10</f>
        <v>0</v>
      </c>
      <c r="I10" s="206">
        <f>Психотерапия!Q10</f>
        <v>0</v>
      </c>
      <c r="J10" s="206">
        <f>Наркология!Q10</f>
        <v>0</v>
      </c>
      <c r="K10" s="396">
        <f>Фтизиатрия!K10</f>
        <v>0</v>
      </c>
    </row>
    <row r="11" spans="1:11" s="79" customFormat="1" ht="15" customHeight="1" x14ac:dyDescent="0.2">
      <c r="A11" s="431" t="s">
        <v>247</v>
      </c>
      <c r="B11" s="432"/>
      <c r="C11" s="433"/>
      <c r="D11" s="296">
        <f>SUM(D12:D156)-D94</f>
        <v>4497054196.0100002</v>
      </c>
      <c r="E11" s="400">
        <f t="shared" ref="E11:K11" si="1">SUM(E12:E156)-E94</f>
        <v>115532557.55999999</v>
      </c>
      <c r="F11" s="400">
        <f t="shared" si="1"/>
        <v>75396000</v>
      </c>
      <c r="G11" s="400">
        <f t="shared" si="1"/>
        <v>214181248.44000003</v>
      </c>
      <c r="H11" s="400">
        <f t="shared" si="1"/>
        <v>961438335.75000012</v>
      </c>
      <c r="I11" s="400">
        <f t="shared" si="1"/>
        <v>392862684.41999996</v>
      </c>
      <c r="J11" s="400">
        <f t="shared" si="1"/>
        <v>845680837.47000003</v>
      </c>
      <c r="K11" s="430">
        <f t="shared" si="1"/>
        <v>1891962532.3699999</v>
      </c>
    </row>
    <row r="12" spans="1:11" x14ac:dyDescent="0.2">
      <c r="A12" s="385">
        <v>1</v>
      </c>
      <c r="B12" s="101" t="s">
        <v>59</v>
      </c>
      <c r="C12" s="194" t="s">
        <v>43</v>
      </c>
      <c r="D12" s="378">
        <f t="shared" ref="D12:D43" si="2">E12+F12+G12+H12+I12+J12+K12</f>
        <v>12441297.079999998</v>
      </c>
      <c r="E12" s="308">
        <f>Долечивание!I12</f>
        <v>0</v>
      </c>
      <c r="F12" s="91">
        <f>'Кибер-нож'!K12</f>
        <v>0</v>
      </c>
      <c r="G12" s="71">
        <f>Венерология!I12</f>
        <v>753422.12</v>
      </c>
      <c r="H12" s="71">
        <f>'Паллиативная МП'!O12</f>
        <v>9123510</v>
      </c>
      <c r="I12" s="71">
        <f>Психотерапия!Q12</f>
        <v>0</v>
      </c>
      <c r="J12" s="71">
        <f>Наркология!Q12</f>
        <v>1174700.21</v>
      </c>
      <c r="K12" s="382">
        <f>Фтизиатрия!K12</f>
        <v>1389664.75</v>
      </c>
    </row>
    <row r="13" spans="1:11" x14ac:dyDescent="0.2">
      <c r="A13" s="385">
        <v>2</v>
      </c>
      <c r="B13" s="101" t="s">
        <v>60</v>
      </c>
      <c r="C13" s="194" t="s">
        <v>232</v>
      </c>
      <c r="D13" s="381">
        <f t="shared" si="2"/>
        <v>15734687.379999999</v>
      </c>
      <c r="E13" s="308">
        <f>Долечивание!I13</f>
        <v>0</v>
      </c>
      <c r="F13" s="91">
        <f>'Кибер-нож'!K13</f>
        <v>0</v>
      </c>
      <c r="G13" s="71">
        <f>Венерология!I13</f>
        <v>1100051.83</v>
      </c>
      <c r="H13" s="71">
        <f>'Паллиативная МП'!O13</f>
        <v>10589133.449999999</v>
      </c>
      <c r="I13" s="71">
        <f>Психотерапия!Q13</f>
        <v>0</v>
      </c>
      <c r="J13" s="71">
        <f>Наркология!Q13</f>
        <v>1332711.3799999999</v>
      </c>
      <c r="K13" s="382">
        <f>Фтизиатрия!K13</f>
        <v>2712790.7199999997</v>
      </c>
    </row>
    <row r="14" spans="1:11" x14ac:dyDescent="0.2">
      <c r="A14" s="385">
        <v>3</v>
      </c>
      <c r="B14" s="102" t="s">
        <v>61</v>
      </c>
      <c r="C14" s="195" t="s">
        <v>5</v>
      </c>
      <c r="D14" s="381">
        <f t="shared" si="2"/>
        <v>33145392.830000002</v>
      </c>
      <c r="E14" s="308">
        <f>Долечивание!I14</f>
        <v>0</v>
      </c>
      <c r="F14" s="91">
        <f>'Кибер-нож'!K14</f>
        <v>0</v>
      </c>
      <c r="G14" s="71">
        <f>Венерология!I14</f>
        <v>2182980.4300000002</v>
      </c>
      <c r="H14" s="71">
        <f>'Паллиативная МП'!O14</f>
        <v>16815885.25</v>
      </c>
      <c r="I14" s="71">
        <f>Психотерапия!Q14</f>
        <v>3310632.46</v>
      </c>
      <c r="J14" s="71">
        <f>Наркология!Q14</f>
        <v>10835894.690000001</v>
      </c>
      <c r="K14" s="382">
        <f>Фтизиатрия!K14</f>
        <v>0</v>
      </c>
    </row>
    <row r="15" spans="1:11" x14ac:dyDescent="0.2">
      <c r="A15" s="385">
        <v>4</v>
      </c>
      <c r="B15" s="101" t="s">
        <v>62</v>
      </c>
      <c r="C15" s="194" t="s">
        <v>233</v>
      </c>
      <c r="D15" s="381">
        <f t="shared" si="2"/>
        <v>12825510.379999999</v>
      </c>
      <c r="E15" s="308">
        <f>Долечивание!I15</f>
        <v>0</v>
      </c>
      <c r="F15" s="91">
        <f>'Кибер-нож'!K15</f>
        <v>0</v>
      </c>
      <c r="G15" s="71">
        <f>Венерология!I15</f>
        <v>858475.45</v>
      </c>
      <c r="H15" s="71">
        <f>'Паллиативная МП'!O15</f>
        <v>9684794.4499999993</v>
      </c>
      <c r="I15" s="71">
        <f>Психотерапия!Q15</f>
        <v>0</v>
      </c>
      <c r="J15" s="71">
        <f>Наркология!Q15</f>
        <v>1185136.73</v>
      </c>
      <c r="K15" s="382">
        <f>Фтизиатрия!K15</f>
        <v>1097103.75</v>
      </c>
    </row>
    <row r="16" spans="1:11" ht="18" customHeight="1" x14ac:dyDescent="0.2">
      <c r="A16" s="385">
        <v>5</v>
      </c>
      <c r="B16" s="101" t="s">
        <v>63</v>
      </c>
      <c r="C16" s="194" t="s">
        <v>8</v>
      </c>
      <c r="D16" s="381">
        <f t="shared" si="2"/>
        <v>12485053.699999999</v>
      </c>
      <c r="E16" s="308">
        <f>Долечивание!I16</f>
        <v>0</v>
      </c>
      <c r="F16" s="91">
        <f>'Кибер-нож'!K16</f>
        <v>0</v>
      </c>
      <c r="G16" s="71">
        <f>Венерология!I16</f>
        <v>697424.53</v>
      </c>
      <c r="H16" s="71">
        <f>'Паллиативная МП'!O16</f>
        <v>9123510</v>
      </c>
      <c r="I16" s="71">
        <f>Психотерапия!Q16</f>
        <v>0</v>
      </c>
      <c r="J16" s="71">
        <f>Наркология!Q16</f>
        <v>1201314.17</v>
      </c>
      <c r="K16" s="382">
        <f>Фтизиатрия!K16</f>
        <v>1462805</v>
      </c>
    </row>
    <row r="17" spans="1:11" x14ac:dyDescent="0.2">
      <c r="A17" s="385">
        <v>6</v>
      </c>
      <c r="B17" s="102" t="s">
        <v>64</v>
      </c>
      <c r="C17" s="195" t="s">
        <v>65</v>
      </c>
      <c r="D17" s="381">
        <f t="shared" si="2"/>
        <v>59940656.810000002</v>
      </c>
      <c r="E17" s="308">
        <f>Долечивание!I17</f>
        <v>0</v>
      </c>
      <c r="F17" s="91">
        <f>'Кибер-нож'!K17</f>
        <v>0</v>
      </c>
      <c r="G17" s="71">
        <f>Венерология!I17</f>
        <v>8360298.0800000001</v>
      </c>
      <c r="H17" s="71">
        <f>'Паллиативная МП'!O17</f>
        <v>23858571.050000001</v>
      </c>
      <c r="I17" s="71">
        <f>Психотерапия!Q17</f>
        <v>0</v>
      </c>
      <c r="J17" s="71">
        <f>Наркология!Q17</f>
        <v>26990385.179999996</v>
      </c>
      <c r="K17" s="382">
        <f>Фтизиатрия!K17</f>
        <v>731402.5</v>
      </c>
    </row>
    <row r="18" spans="1:11" x14ac:dyDescent="0.2">
      <c r="A18" s="385">
        <v>7</v>
      </c>
      <c r="B18" s="101" t="s">
        <v>66</v>
      </c>
      <c r="C18" s="194" t="s">
        <v>234</v>
      </c>
      <c r="D18" s="381">
        <f t="shared" si="2"/>
        <v>20170570.510000002</v>
      </c>
      <c r="E18" s="308">
        <f>Долечивание!I18</f>
        <v>0</v>
      </c>
      <c r="F18" s="91">
        <f>'Кибер-нож'!K18</f>
        <v>0</v>
      </c>
      <c r="G18" s="71">
        <f>Венерология!I18</f>
        <v>2071910.83</v>
      </c>
      <c r="H18" s="71">
        <f>'Паллиативная МП'!O18</f>
        <v>12012682.199999999</v>
      </c>
      <c r="I18" s="71">
        <f>Психотерапия!Q18</f>
        <v>0</v>
      </c>
      <c r="J18" s="71">
        <f>Наркология!Q18</f>
        <v>3226266.5</v>
      </c>
      <c r="K18" s="382">
        <f>Фтизиатрия!K18</f>
        <v>2859710.98</v>
      </c>
    </row>
    <row r="19" spans="1:11" x14ac:dyDescent="0.2">
      <c r="A19" s="385">
        <v>8</v>
      </c>
      <c r="B19" s="309" t="s">
        <v>67</v>
      </c>
      <c r="C19" s="194" t="s">
        <v>17</v>
      </c>
      <c r="D19" s="381">
        <f t="shared" si="2"/>
        <v>13470038.209999999</v>
      </c>
      <c r="E19" s="308">
        <f>Долечивание!I19</f>
        <v>0</v>
      </c>
      <c r="F19" s="91">
        <f>'Кибер-нож'!K19</f>
        <v>0</v>
      </c>
      <c r="G19" s="71">
        <f>Венерология!I19</f>
        <v>891333.54</v>
      </c>
      <c r="H19" s="71">
        <f>'Паллиативная МП'!O19</f>
        <v>9123510</v>
      </c>
      <c r="I19" s="71">
        <f>Психотерапия!Q19</f>
        <v>0</v>
      </c>
      <c r="J19" s="71">
        <f>Наркология!Q19</f>
        <v>2435011.67</v>
      </c>
      <c r="K19" s="382">
        <f>Фтизиатрия!K19</f>
        <v>1020183</v>
      </c>
    </row>
    <row r="20" spans="1:11" x14ac:dyDescent="0.2">
      <c r="A20" s="385">
        <v>9</v>
      </c>
      <c r="B20" s="309" t="s">
        <v>68</v>
      </c>
      <c r="C20" s="194" t="s">
        <v>6</v>
      </c>
      <c r="D20" s="381">
        <f t="shared" si="2"/>
        <v>13769732.77</v>
      </c>
      <c r="E20" s="308">
        <f>Долечивание!I20</f>
        <v>0</v>
      </c>
      <c r="F20" s="91">
        <f>'Кибер-нож'!K20</f>
        <v>0</v>
      </c>
      <c r="G20" s="71">
        <f>Венерология!I20</f>
        <v>1075523.96</v>
      </c>
      <c r="H20" s="71">
        <f>'Паллиативная МП'!O20</f>
        <v>5434276.6500000004</v>
      </c>
      <c r="I20" s="71">
        <f>Психотерапия!Q20</f>
        <v>0</v>
      </c>
      <c r="J20" s="71">
        <f>Наркология!Q20</f>
        <v>5431425.9100000001</v>
      </c>
      <c r="K20" s="382">
        <f>Фтизиатрия!K20</f>
        <v>1828506.25</v>
      </c>
    </row>
    <row r="21" spans="1:11" x14ac:dyDescent="0.2">
      <c r="A21" s="385">
        <v>10</v>
      </c>
      <c r="B21" s="309" t="s">
        <v>69</v>
      </c>
      <c r="C21" s="194" t="s">
        <v>18</v>
      </c>
      <c r="D21" s="381">
        <f t="shared" si="2"/>
        <v>24750910.140000001</v>
      </c>
      <c r="E21" s="308">
        <f>Долечивание!I21</f>
        <v>0</v>
      </c>
      <c r="F21" s="91">
        <f>'Кибер-нож'!K21</f>
        <v>0</v>
      </c>
      <c r="G21" s="71">
        <f>Венерология!I21</f>
        <v>1084779.76</v>
      </c>
      <c r="H21" s="71">
        <f>'Паллиативная МП'!O21</f>
        <v>9123510</v>
      </c>
      <c r="I21" s="71">
        <f>Психотерапия!Q21</f>
        <v>13225589.9</v>
      </c>
      <c r="J21" s="71">
        <f>Наркология!Q21</f>
        <v>0</v>
      </c>
      <c r="K21" s="382">
        <f>Фтизиатрия!K21</f>
        <v>1317030.48</v>
      </c>
    </row>
    <row r="22" spans="1:11" x14ac:dyDescent="0.2">
      <c r="A22" s="385">
        <v>11</v>
      </c>
      <c r="B22" s="309" t="s">
        <v>70</v>
      </c>
      <c r="C22" s="194" t="s">
        <v>7</v>
      </c>
      <c r="D22" s="381">
        <f t="shared" si="2"/>
        <v>12763787.33</v>
      </c>
      <c r="E22" s="308">
        <f>Долечивание!I22</f>
        <v>0</v>
      </c>
      <c r="F22" s="91">
        <f>'Кибер-нож'!K22</f>
        <v>0</v>
      </c>
      <c r="G22" s="71">
        <f>Венерология!I22</f>
        <v>775173.25</v>
      </c>
      <c r="H22" s="71">
        <f>'Паллиативная МП'!O22</f>
        <v>9123510</v>
      </c>
      <c r="I22" s="71">
        <f>Психотерапия!Q22</f>
        <v>0</v>
      </c>
      <c r="J22" s="71">
        <f>Наркология!Q22</f>
        <v>1199291.9900000002</v>
      </c>
      <c r="K22" s="382">
        <f>Фтизиатрия!K22</f>
        <v>1665812.0899999999</v>
      </c>
    </row>
    <row r="23" spans="1:11" x14ac:dyDescent="0.2">
      <c r="A23" s="385">
        <v>12</v>
      </c>
      <c r="B23" s="309" t="s">
        <v>71</v>
      </c>
      <c r="C23" s="194" t="s">
        <v>19</v>
      </c>
      <c r="D23" s="381">
        <f t="shared" si="2"/>
        <v>17457237.5</v>
      </c>
      <c r="E23" s="308">
        <f>Долечивание!I23</f>
        <v>0</v>
      </c>
      <c r="F23" s="91">
        <f>'Кибер-нож'!K23</f>
        <v>0</v>
      </c>
      <c r="G23" s="71">
        <f>Венерология!I23</f>
        <v>1473060.57</v>
      </c>
      <c r="H23" s="71">
        <f>'Паллиативная МП'!O23</f>
        <v>10174144.449999999</v>
      </c>
      <c r="I23" s="71">
        <f>Психотерапия!Q23</f>
        <v>0</v>
      </c>
      <c r="J23" s="71">
        <f>Наркология!Q23</f>
        <v>2627823.7999999998</v>
      </c>
      <c r="K23" s="382">
        <f>Фтизиатрия!K23</f>
        <v>3182208.6799999997</v>
      </c>
    </row>
    <row r="24" spans="1:11" x14ac:dyDescent="0.2">
      <c r="A24" s="385">
        <v>13</v>
      </c>
      <c r="B24" s="309" t="s">
        <v>260</v>
      </c>
      <c r="C24" s="194" t="s">
        <v>261</v>
      </c>
      <c r="D24" s="381">
        <f t="shared" si="2"/>
        <v>0</v>
      </c>
      <c r="E24" s="308">
        <f>Долечивание!I24</f>
        <v>0</v>
      </c>
      <c r="F24" s="91">
        <f>'Кибер-нож'!K24</f>
        <v>0</v>
      </c>
      <c r="G24" s="71">
        <f>Венерология!I24</f>
        <v>0</v>
      </c>
      <c r="H24" s="71">
        <f>'Паллиативная МП'!O24</f>
        <v>0</v>
      </c>
      <c r="I24" s="71">
        <f>Психотерапия!Q24</f>
        <v>0</v>
      </c>
      <c r="J24" s="71">
        <f>Наркология!Q24</f>
        <v>0</v>
      </c>
      <c r="K24" s="382">
        <f>Фтизиатрия!K24</f>
        <v>0</v>
      </c>
    </row>
    <row r="25" spans="1:11" x14ac:dyDescent="0.2">
      <c r="A25" s="385">
        <v>14</v>
      </c>
      <c r="B25" s="101" t="s">
        <v>72</v>
      </c>
      <c r="C25" s="194" t="s">
        <v>73</v>
      </c>
      <c r="D25" s="381">
        <f t="shared" si="2"/>
        <v>0</v>
      </c>
      <c r="E25" s="308">
        <f>Долечивание!I25</f>
        <v>0</v>
      </c>
      <c r="F25" s="91">
        <f>'Кибер-нож'!K25</f>
        <v>0</v>
      </c>
      <c r="G25" s="71">
        <f>Венерология!I25</f>
        <v>0</v>
      </c>
      <c r="H25" s="71">
        <f>'Паллиативная МП'!O25</f>
        <v>0</v>
      </c>
      <c r="I25" s="71">
        <f>Психотерапия!Q25</f>
        <v>0</v>
      </c>
      <c r="J25" s="71">
        <f>Наркология!Q25</f>
        <v>0</v>
      </c>
      <c r="K25" s="382">
        <f>Фтизиатрия!K25</f>
        <v>0</v>
      </c>
    </row>
    <row r="26" spans="1:11" x14ac:dyDescent="0.2">
      <c r="A26" s="385">
        <v>15</v>
      </c>
      <c r="B26" s="309" t="s">
        <v>74</v>
      </c>
      <c r="C26" s="194" t="s">
        <v>22</v>
      </c>
      <c r="D26" s="381">
        <f t="shared" si="2"/>
        <v>14244972.539999999</v>
      </c>
      <c r="E26" s="308">
        <f>Долечивание!I26</f>
        <v>0</v>
      </c>
      <c r="F26" s="91">
        <f>'Кибер-нож'!K26</f>
        <v>0</v>
      </c>
      <c r="G26" s="71">
        <f>Венерология!I26</f>
        <v>1264342.28</v>
      </c>
      <c r="H26" s="71">
        <f>'Паллиативная МП'!O26</f>
        <v>9123510</v>
      </c>
      <c r="I26" s="71">
        <f>Психотерапия!Q26</f>
        <v>0</v>
      </c>
      <c r="J26" s="71">
        <f>Наркология!Q26</f>
        <v>1575080.44</v>
      </c>
      <c r="K26" s="382">
        <f>Фтизиатрия!K26</f>
        <v>2282039.8199999998</v>
      </c>
    </row>
    <row r="27" spans="1:11" x14ac:dyDescent="0.2">
      <c r="A27" s="385">
        <v>16</v>
      </c>
      <c r="B27" s="309" t="s">
        <v>75</v>
      </c>
      <c r="C27" s="194" t="s">
        <v>10</v>
      </c>
      <c r="D27" s="381">
        <f t="shared" si="2"/>
        <v>24600360.699999999</v>
      </c>
      <c r="E27" s="308">
        <f>Долечивание!I27</f>
        <v>0</v>
      </c>
      <c r="F27" s="91">
        <f>'Кибер-нож'!K27</f>
        <v>0</v>
      </c>
      <c r="G27" s="71">
        <f>Венерология!I27</f>
        <v>2040903.9</v>
      </c>
      <c r="H27" s="71">
        <f>'Паллиативная МП'!O27</f>
        <v>9123510</v>
      </c>
      <c r="I27" s="71">
        <f>Психотерапия!Q27</f>
        <v>0</v>
      </c>
      <c r="J27" s="71">
        <f>Наркология!Q27</f>
        <v>10510336.799999999</v>
      </c>
      <c r="K27" s="382">
        <f>Фтизиатрия!K27</f>
        <v>2925610</v>
      </c>
    </row>
    <row r="28" spans="1:11" x14ac:dyDescent="0.2">
      <c r="A28" s="385">
        <v>17</v>
      </c>
      <c r="B28" s="309" t="s">
        <v>76</v>
      </c>
      <c r="C28" s="194" t="s">
        <v>235</v>
      </c>
      <c r="D28" s="381">
        <f t="shared" si="2"/>
        <v>24654570.41</v>
      </c>
      <c r="E28" s="308">
        <f>Долечивание!I28</f>
        <v>0</v>
      </c>
      <c r="F28" s="91">
        <f>'Кибер-нож'!K28</f>
        <v>0</v>
      </c>
      <c r="G28" s="71">
        <f>Венерология!I28</f>
        <v>2057101.55</v>
      </c>
      <c r="H28" s="71">
        <f>'Паллиативная МП'!O28</f>
        <v>11177217</v>
      </c>
      <c r="I28" s="71">
        <f>Психотерапия!Q28</f>
        <v>0</v>
      </c>
      <c r="J28" s="71">
        <f>Наркология!Q28</f>
        <v>7763239.3600000003</v>
      </c>
      <c r="K28" s="382">
        <f>Фтизиатрия!K28</f>
        <v>3657012.5</v>
      </c>
    </row>
    <row r="29" spans="1:11" x14ac:dyDescent="0.2">
      <c r="A29" s="385">
        <v>18</v>
      </c>
      <c r="B29" s="102" t="s">
        <v>77</v>
      </c>
      <c r="C29" s="195" t="s">
        <v>9</v>
      </c>
      <c r="D29" s="381">
        <f t="shared" si="2"/>
        <v>46407636.789999992</v>
      </c>
      <c r="E29" s="308">
        <f>Долечивание!I29</f>
        <v>0</v>
      </c>
      <c r="F29" s="91">
        <f>'Кибер-нож'!K29</f>
        <v>0</v>
      </c>
      <c r="G29" s="71">
        <f>Венерология!I29</f>
        <v>6054979.9099999992</v>
      </c>
      <c r="H29" s="71">
        <f>'Паллиативная МП'!O29</f>
        <v>20935278.399999999</v>
      </c>
      <c r="I29" s="71">
        <f>Психотерапия!Q29</f>
        <v>2105946.54</v>
      </c>
      <c r="J29" s="71">
        <f>Наркология!Q29</f>
        <v>17311431.939999998</v>
      </c>
      <c r="K29" s="382">
        <f>Фтизиатрия!K29</f>
        <v>0</v>
      </c>
    </row>
    <row r="30" spans="1:11" x14ac:dyDescent="0.2">
      <c r="A30" s="385">
        <v>19</v>
      </c>
      <c r="B30" s="101" t="s">
        <v>78</v>
      </c>
      <c r="C30" s="194" t="s">
        <v>11</v>
      </c>
      <c r="D30" s="381">
        <f t="shared" si="2"/>
        <v>7970675.9400000004</v>
      </c>
      <c r="E30" s="308">
        <f>Долечивание!I30</f>
        <v>0</v>
      </c>
      <c r="F30" s="91">
        <f>'Кибер-нож'!K30</f>
        <v>0</v>
      </c>
      <c r="G30" s="71">
        <f>Венерология!I30</f>
        <v>486392.29</v>
      </c>
      <c r="H30" s="71">
        <f>'Паллиативная МП'!O30</f>
        <v>5497402.4000000004</v>
      </c>
      <c r="I30" s="71">
        <f>Психотерапия!Q30</f>
        <v>0</v>
      </c>
      <c r="J30" s="71">
        <f>Наркология!Q30</f>
        <v>889777.5</v>
      </c>
      <c r="K30" s="382">
        <f>Фтизиатрия!K30</f>
        <v>1097103.75</v>
      </c>
    </row>
    <row r="31" spans="1:11" x14ac:dyDescent="0.2">
      <c r="A31" s="385">
        <v>20</v>
      </c>
      <c r="B31" s="101" t="s">
        <v>79</v>
      </c>
      <c r="C31" s="194" t="s">
        <v>236</v>
      </c>
      <c r="D31" s="381">
        <f t="shared" si="2"/>
        <v>13254089.140000001</v>
      </c>
      <c r="E31" s="308">
        <f>Долечивание!I31</f>
        <v>0</v>
      </c>
      <c r="F31" s="91">
        <f>'Кибер-нож'!K31</f>
        <v>0</v>
      </c>
      <c r="G31" s="71">
        <f>Венерология!I31</f>
        <v>911696.3</v>
      </c>
      <c r="H31" s="71">
        <f>'Паллиативная МП'!O31</f>
        <v>10436951.9</v>
      </c>
      <c r="I31" s="71">
        <f>Психотерапия!Q31</f>
        <v>0</v>
      </c>
      <c r="J31" s="71">
        <f>Наркология!Q31</f>
        <v>808337.19000000006</v>
      </c>
      <c r="K31" s="382">
        <f>Фтизиатрия!K31</f>
        <v>1097103.75</v>
      </c>
    </row>
    <row r="32" spans="1:11" x14ac:dyDescent="0.2">
      <c r="A32" s="385">
        <v>21</v>
      </c>
      <c r="B32" s="101" t="s">
        <v>80</v>
      </c>
      <c r="C32" s="194" t="s">
        <v>81</v>
      </c>
      <c r="D32" s="381">
        <f t="shared" si="2"/>
        <v>44576530.269999996</v>
      </c>
      <c r="E32" s="308">
        <f>Долечивание!I32</f>
        <v>0</v>
      </c>
      <c r="F32" s="91">
        <f>'Кибер-нож'!K32</f>
        <v>0</v>
      </c>
      <c r="G32" s="71">
        <f>Венерология!I32</f>
        <v>3532811.46</v>
      </c>
      <c r="H32" s="71">
        <f>'Паллиативная МП'!O32</f>
        <v>12113970.65</v>
      </c>
      <c r="I32" s="71">
        <f>Психотерапия!Q32</f>
        <v>13225589.9</v>
      </c>
      <c r="J32" s="71">
        <f>Наркология!Q32</f>
        <v>13144249.51</v>
      </c>
      <c r="K32" s="382">
        <f>Фтизиатрия!K32</f>
        <v>2559908.75</v>
      </c>
    </row>
    <row r="33" spans="1:11" x14ac:dyDescent="0.2">
      <c r="A33" s="385">
        <v>22</v>
      </c>
      <c r="B33" s="71" t="s">
        <v>82</v>
      </c>
      <c r="C33" s="195" t="s">
        <v>39</v>
      </c>
      <c r="D33" s="381">
        <f t="shared" si="2"/>
        <v>50937106.620000005</v>
      </c>
      <c r="E33" s="308">
        <f>Долечивание!I33</f>
        <v>0</v>
      </c>
      <c r="F33" s="91">
        <f>'Кибер-нож'!K33</f>
        <v>0</v>
      </c>
      <c r="G33" s="71">
        <f>Венерология!I33</f>
        <v>2141211.69</v>
      </c>
      <c r="H33" s="71">
        <f>'Паллиативная МП'!O33</f>
        <v>17235738.850000001</v>
      </c>
      <c r="I33" s="71">
        <f>Психотерапия!Q33</f>
        <v>6923030.0199999996</v>
      </c>
      <c r="J33" s="71">
        <f>Наркология!Q33</f>
        <v>24637126.060000002</v>
      </c>
      <c r="K33" s="382">
        <f>Фтизиатрия!K33</f>
        <v>0</v>
      </c>
    </row>
    <row r="34" spans="1:11" x14ac:dyDescent="0.2">
      <c r="A34" s="385">
        <v>23</v>
      </c>
      <c r="B34" s="102" t="s">
        <v>83</v>
      </c>
      <c r="C34" s="195" t="s">
        <v>84</v>
      </c>
      <c r="D34" s="381">
        <f t="shared" si="2"/>
        <v>0</v>
      </c>
      <c r="E34" s="308">
        <f>Долечивание!I34</f>
        <v>0</v>
      </c>
      <c r="F34" s="91">
        <f>'Кибер-нож'!K34</f>
        <v>0</v>
      </c>
      <c r="G34" s="71">
        <f>Венерология!I34</f>
        <v>0</v>
      </c>
      <c r="H34" s="71">
        <f>'Паллиативная МП'!O34</f>
        <v>0</v>
      </c>
      <c r="I34" s="71">
        <f>Психотерапия!Q34</f>
        <v>0</v>
      </c>
      <c r="J34" s="71">
        <f>Наркология!Q34</f>
        <v>0</v>
      </c>
      <c r="K34" s="382">
        <f>Фтизиатрия!K34</f>
        <v>0</v>
      </c>
    </row>
    <row r="35" spans="1:11" x14ac:dyDescent="0.2">
      <c r="A35" s="385">
        <v>24</v>
      </c>
      <c r="B35" s="309" t="s">
        <v>85</v>
      </c>
      <c r="C35" s="194" t="s">
        <v>86</v>
      </c>
      <c r="D35" s="381">
        <f t="shared" si="2"/>
        <v>0</v>
      </c>
      <c r="E35" s="308">
        <f>Долечивание!I35</f>
        <v>0</v>
      </c>
      <c r="F35" s="91">
        <f>'Кибер-нож'!K35</f>
        <v>0</v>
      </c>
      <c r="G35" s="71">
        <f>Венерология!I35</f>
        <v>0</v>
      </c>
      <c r="H35" s="71">
        <f>'Паллиативная МП'!O35</f>
        <v>0</v>
      </c>
      <c r="I35" s="71">
        <f>Психотерапия!Q35</f>
        <v>0</v>
      </c>
      <c r="J35" s="71">
        <f>Наркология!Q35</f>
        <v>0</v>
      </c>
      <c r="K35" s="382">
        <f>Фтизиатрия!K35</f>
        <v>0</v>
      </c>
    </row>
    <row r="36" spans="1:11" ht="27" customHeight="1" x14ac:dyDescent="0.2">
      <c r="A36" s="385">
        <v>25</v>
      </c>
      <c r="B36" s="309" t="s">
        <v>87</v>
      </c>
      <c r="C36" s="194" t="s">
        <v>88</v>
      </c>
      <c r="D36" s="381">
        <f t="shared" si="2"/>
        <v>0</v>
      </c>
      <c r="E36" s="308">
        <f>Долечивание!I36</f>
        <v>0</v>
      </c>
      <c r="F36" s="91">
        <f>'Кибер-нож'!K36</f>
        <v>0</v>
      </c>
      <c r="G36" s="71">
        <f>Венерология!I36</f>
        <v>0</v>
      </c>
      <c r="H36" s="71">
        <f>'Паллиативная МП'!O36</f>
        <v>0</v>
      </c>
      <c r="I36" s="71">
        <f>Психотерапия!Q36</f>
        <v>0</v>
      </c>
      <c r="J36" s="71">
        <f>Наркология!Q36</f>
        <v>0</v>
      </c>
      <c r="K36" s="382">
        <f>Фтизиатрия!K36</f>
        <v>0</v>
      </c>
    </row>
    <row r="37" spans="1:11" x14ac:dyDescent="0.2">
      <c r="A37" s="385">
        <v>26</v>
      </c>
      <c r="B37" s="101" t="s">
        <v>89</v>
      </c>
      <c r="C37" s="194" t="s">
        <v>90</v>
      </c>
      <c r="D37" s="381">
        <f t="shared" si="2"/>
        <v>44543356.689999998</v>
      </c>
      <c r="E37" s="308">
        <f>Долечивание!I37</f>
        <v>0</v>
      </c>
      <c r="F37" s="91">
        <f>'Кибер-нож'!K37</f>
        <v>0</v>
      </c>
      <c r="G37" s="71">
        <f>Венерология!I37</f>
        <v>1894199.47</v>
      </c>
      <c r="H37" s="71">
        <f>'Паллиативная МП'!O37</f>
        <v>23900648.5</v>
      </c>
      <c r="I37" s="71">
        <f>Психотерапия!Q37</f>
        <v>15853169.960000001</v>
      </c>
      <c r="J37" s="71">
        <f>Наркология!Q37</f>
        <v>914049.55</v>
      </c>
      <c r="K37" s="382">
        <f>Фтизиатрия!K37</f>
        <v>1981289.21</v>
      </c>
    </row>
    <row r="38" spans="1:11" x14ac:dyDescent="0.2">
      <c r="A38" s="385">
        <v>27</v>
      </c>
      <c r="B38" s="309" t="s">
        <v>91</v>
      </c>
      <c r="C38" s="194" t="s">
        <v>92</v>
      </c>
      <c r="D38" s="381">
        <f t="shared" si="2"/>
        <v>10675249.360000001</v>
      </c>
      <c r="E38" s="308">
        <f>Долечивание!I38</f>
        <v>0</v>
      </c>
      <c r="F38" s="91">
        <f>'Кибер-нож'!K38</f>
        <v>0</v>
      </c>
      <c r="G38" s="71">
        <f>Венерология!I38</f>
        <v>1120414.5900000001</v>
      </c>
      <c r="H38" s="71">
        <f>'Паллиативная МП'!O38</f>
        <v>8057138</v>
      </c>
      <c r="I38" s="71">
        <f>Психотерапия!Q38</f>
        <v>0</v>
      </c>
      <c r="J38" s="71">
        <f>Наркология!Q38</f>
        <v>735618.8</v>
      </c>
      <c r="K38" s="382">
        <f>Фтизиатрия!K38</f>
        <v>762077.97</v>
      </c>
    </row>
    <row r="39" spans="1:11" x14ac:dyDescent="0.2">
      <c r="A39" s="385">
        <v>28</v>
      </c>
      <c r="B39" s="309" t="s">
        <v>93</v>
      </c>
      <c r="C39" s="194" t="s">
        <v>94</v>
      </c>
      <c r="D39" s="381">
        <f t="shared" si="2"/>
        <v>1907643</v>
      </c>
      <c r="E39" s="308">
        <f>Долечивание!I39</f>
        <v>0</v>
      </c>
      <c r="F39" s="91">
        <f>'Кибер-нож'!K39</f>
        <v>0</v>
      </c>
      <c r="G39" s="71">
        <f>Венерология!I39</f>
        <v>0</v>
      </c>
      <c r="H39" s="71">
        <f>'Паллиативная МП'!O39</f>
        <v>1907643</v>
      </c>
      <c r="I39" s="71">
        <f>Психотерапия!Q39</f>
        <v>0</v>
      </c>
      <c r="J39" s="71">
        <f>Наркология!Q39</f>
        <v>0</v>
      </c>
      <c r="K39" s="382">
        <f>Фтизиатрия!K39</f>
        <v>0</v>
      </c>
    </row>
    <row r="40" spans="1:11" x14ac:dyDescent="0.2">
      <c r="A40" s="385">
        <v>29</v>
      </c>
      <c r="B40" s="101" t="s">
        <v>95</v>
      </c>
      <c r="C40" s="194" t="s">
        <v>96</v>
      </c>
      <c r="D40" s="381">
        <f t="shared" si="2"/>
        <v>0</v>
      </c>
      <c r="E40" s="308">
        <f>Долечивание!I40</f>
        <v>0</v>
      </c>
      <c r="F40" s="91">
        <f>'Кибер-нож'!K40</f>
        <v>0</v>
      </c>
      <c r="G40" s="71">
        <f>Венерология!I40</f>
        <v>0</v>
      </c>
      <c r="H40" s="71">
        <f>'Паллиативная МП'!O40</f>
        <v>0</v>
      </c>
      <c r="I40" s="71">
        <f>Психотерапия!Q40</f>
        <v>0</v>
      </c>
      <c r="J40" s="71">
        <f>Наркология!Q40</f>
        <v>0</v>
      </c>
      <c r="K40" s="382">
        <f>Фтизиатрия!K40</f>
        <v>0</v>
      </c>
    </row>
    <row r="41" spans="1:11" ht="24" x14ac:dyDescent="0.2">
      <c r="A41" s="385">
        <v>30</v>
      </c>
      <c r="B41" s="71" t="s">
        <v>97</v>
      </c>
      <c r="C41" s="195" t="s">
        <v>23</v>
      </c>
      <c r="D41" s="381">
        <f t="shared" si="2"/>
        <v>0</v>
      </c>
      <c r="E41" s="308">
        <f>Долечивание!I41</f>
        <v>0</v>
      </c>
      <c r="F41" s="91">
        <f>'Кибер-нож'!K41</f>
        <v>0</v>
      </c>
      <c r="G41" s="71">
        <f>Венерология!I41</f>
        <v>0</v>
      </c>
      <c r="H41" s="71">
        <f>'Паллиативная МП'!O41</f>
        <v>0</v>
      </c>
      <c r="I41" s="71">
        <f>Психотерапия!Q41</f>
        <v>0</v>
      </c>
      <c r="J41" s="71">
        <f>Наркология!Q41</f>
        <v>0</v>
      </c>
      <c r="K41" s="382">
        <f>Фтизиатрия!K41</f>
        <v>0</v>
      </c>
    </row>
    <row r="42" spans="1:11" ht="24" x14ac:dyDescent="0.2">
      <c r="A42" s="385">
        <v>31</v>
      </c>
      <c r="B42" s="102" t="s">
        <v>98</v>
      </c>
      <c r="C42" s="195" t="s">
        <v>58</v>
      </c>
      <c r="D42" s="381">
        <f t="shared" si="2"/>
        <v>0</v>
      </c>
      <c r="E42" s="308">
        <f>Долечивание!I42</f>
        <v>0</v>
      </c>
      <c r="F42" s="91">
        <f>'Кибер-нож'!K42</f>
        <v>0</v>
      </c>
      <c r="G42" s="71">
        <f>Венерология!I42</f>
        <v>0</v>
      </c>
      <c r="H42" s="71">
        <f>'Паллиативная МП'!O42</f>
        <v>0</v>
      </c>
      <c r="I42" s="71">
        <f>Психотерапия!Q42</f>
        <v>0</v>
      </c>
      <c r="J42" s="71">
        <f>Наркология!Q42</f>
        <v>0</v>
      </c>
      <c r="K42" s="382">
        <f>Фтизиатрия!K42</f>
        <v>0</v>
      </c>
    </row>
    <row r="43" spans="1:11" x14ac:dyDescent="0.2">
      <c r="A43" s="385">
        <v>32</v>
      </c>
      <c r="B43" s="71" t="s">
        <v>99</v>
      </c>
      <c r="C43" s="195" t="s">
        <v>40</v>
      </c>
      <c r="D43" s="381">
        <f t="shared" si="2"/>
        <v>45737998.239999995</v>
      </c>
      <c r="E43" s="308">
        <f>Долечивание!I43</f>
        <v>0</v>
      </c>
      <c r="F43" s="91">
        <f>'Кибер-нож'!K43</f>
        <v>0</v>
      </c>
      <c r="G43" s="71">
        <f>Венерология!I43</f>
        <v>3035784.76</v>
      </c>
      <c r="H43" s="71">
        <f>'Паллиативная МП'!O43</f>
        <v>18107302.600000001</v>
      </c>
      <c r="I43" s="71">
        <f>Психотерапия!Q43</f>
        <v>3372112.4</v>
      </c>
      <c r="J43" s="71">
        <f>Наркология!Q43</f>
        <v>21222798.48</v>
      </c>
      <c r="K43" s="382">
        <f>Фтизиатрия!K43</f>
        <v>0</v>
      </c>
    </row>
    <row r="44" spans="1:11" x14ac:dyDescent="0.2">
      <c r="A44" s="385">
        <v>33</v>
      </c>
      <c r="B44" s="101" t="s">
        <v>100</v>
      </c>
      <c r="C44" s="194" t="s">
        <v>38</v>
      </c>
      <c r="D44" s="381">
        <f t="shared" ref="D44:D75" si="3">E44+F44+G44+H44+I44+J44+K44</f>
        <v>58322477.63000001</v>
      </c>
      <c r="E44" s="308">
        <f>Долечивание!I44</f>
        <v>0</v>
      </c>
      <c r="F44" s="91">
        <f>'Кибер-нож'!K44</f>
        <v>0</v>
      </c>
      <c r="G44" s="71">
        <f>Венерология!I44</f>
        <v>0</v>
      </c>
      <c r="H44" s="71">
        <f>'Паллиативная МП'!O44</f>
        <v>19460056.449999999</v>
      </c>
      <c r="I44" s="71">
        <f>Психотерапия!Q44</f>
        <v>0</v>
      </c>
      <c r="J44" s="71">
        <f>Наркология!Q44</f>
        <v>38862421.180000007</v>
      </c>
      <c r="K44" s="382">
        <f>Фтизиатрия!K44</f>
        <v>0</v>
      </c>
    </row>
    <row r="45" spans="1:11" x14ac:dyDescent="0.2">
      <c r="A45" s="385">
        <v>34</v>
      </c>
      <c r="B45" s="101" t="s">
        <v>101</v>
      </c>
      <c r="C45" s="194" t="s">
        <v>16</v>
      </c>
      <c r="D45" s="381">
        <f t="shared" si="3"/>
        <v>21182553.760000002</v>
      </c>
      <c r="E45" s="308">
        <f>Долечивание!I45</f>
        <v>0</v>
      </c>
      <c r="F45" s="91">
        <f>'Кибер-нож'!K45</f>
        <v>0</v>
      </c>
      <c r="G45" s="71">
        <f>Венерология!I45</f>
        <v>1315711.97</v>
      </c>
      <c r="H45" s="71">
        <f>'Паллиативная МП'!O45</f>
        <v>10308241.85</v>
      </c>
      <c r="I45" s="71">
        <f>Психотерапия!Q45</f>
        <v>0</v>
      </c>
      <c r="J45" s="71">
        <f>Наркология!Q45</f>
        <v>7693625.3900000006</v>
      </c>
      <c r="K45" s="382">
        <f>Фтизиатрия!K45</f>
        <v>1864974.55</v>
      </c>
    </row>
    <row r="46" spans="1:11" x14ac:dyDescent="0.2">
      <c r="A46" s="385">
        <v>35</v>
      </c>
      <c r="B46" s="309" t="s">
        <v>102</v>
      </c>
      <c r="C46" s="194" t="s">
        <v>21</v>
      </c>
      <c r="D46" s="381">
        <f t="shared" si="3"/>
        <v>37471871.009999998</v>
      </c>
      <c r="E46" s="308">
        <f>Долечивание!I46</f>
        <v>0</v>
      </c>
      <c r="F46" s="91">
        <f>'Кибер-нож'!K46</f>
        <v>0</v>
      </c>
      <c r="G46" s="71">
        <f>Венерология!I46</f>
        <v>3696766.52</v>
      </c>
      <c r="H46" s="71">
        <f>'Паллиативная МП'!O46</f>
        <v>16287679.5</v>
      </c>
      <c r="I46" s="71">
        <f>Психотерапия!Q46</f>
        <v>0</v>
      </c>
      <c r="J46" s="71">
        <f>Наркология!Q46</f>
        <v>17487424.989999998</v>
      </c>
      <c r="K46" s="382">
        <f>Фтизиатрия!K46</f>
        <v>0</v>
      </c>
    </row>
    <row r="47" spans="1:11" x14ac:dyDescent="0.2">
      <c r="A47" s="385">
        <v>36</v>
      </c>
      <c r="B47" s="101" t="s">
        <v>103</v>
      </c>
      <c r="C47" s="194" t="s">
        <v>25</v>
      </c>
      <c r="D47" s="381">
        <f t="shared" si="3"/>
        <v>17440563.73</v>
      </c>
      <c r="E47" s="308">
        <f>Долечивание!I47</f>
        <v>0</v>
      </c>
      <c r="F47" s="91">
        <f>'Кибер-нож'!K47</f>
        <v>0</v>
      </c>
      <c r="G47" s="71">
        <f>Венерология!I47</f>
        <v>943628.81</v>
      </c>
      <c r="H47" s="71">
        <f>'Паллиативная МП'!O47</f>
        <v>9123510</v>
      </c>
      <c r="I47" s="71">
        <f>Психотерапия!Q47</f>
        <v>0</v>
      </c>
      <c r="J47" s="71">
        <f>Наркология!Q47</f>
        <v>5504733.6699999999</v>
      </c>
      <c r="K47" s="382">
        <f>Фтизиатрия!K47</f>
        <v>1868691.25</v>
      </c>
    </row>
    <row r="48" spans="1:11" x14ac:dyDescent="0.2">
      <c r="A48" s="385">
        <v>37</v>
      </c>
      <c r="B48" s="101" t="s">
        <v>104</v>
      </c>
      <c r="C48" s="194" t="s">
        <v>237</v>
      </c>
      <c r="D48" s="381">
        <f t="shared" si="3"/>
        <v>54322966.479999997</v>
      </c>
      <c r="E48" s="308">
        <f>Долечивание!I48</f>
        <v>0</v>
      </c>
      <c r="F48" s="91">
        <f>'Кибер-нож'!K48</f>
        <v>0</v>
      </c>
      <c r="G48" s="71">
        <f>Венерология!I48</f>
        <v>2762393.51</v>
      </c>
      <c r="H48" s="71">
        <f>'Паллиативная МП'!O48</f>
        <v>14433033.75</v>
      </c>
      <c r="I48" s="71">
        <f>Психотерапия!Q48</f>
        <v>13225589.9</v>
      </c>
      <c r="J48" s="71">
        <f>Наркология!Q48</f>
        <v>18416430.57</v>
      </c>
      <c r="K48" s="382">
        <f>Фтизиатрия!K48</f>
        <v>5485518.75</v>
      </c>
    </row>
    <row r="49" spans="1:11" x14ac:dyDescent="0.2">
      <c r="A49" s="385">
        <v>38</v>
      </c>
      <c r="B49" s="308" t="s">
        <v>105</v>
      </c>
      <c r="C49" s="196" t="s">
        <v>238</v>
      </c>
      <c r="D49" s="381">
        <f t="shared" si="3"/>
        <v>15650703.889999999</v>
      </c>
      <c r="E49" s="308">
        <f>Долечивание!I49</f>
        <v>0</v>
      </c>
      <c r="F49" s="91">
        <f>'Кибер-нож'!K49</f>
        <v>0</v>
      </c>
      <c r="G49" s="71">
        <f>Венерология!I49</f>
        <v>1155123.8400000001</v>
      </c>
      <c r="H49" s="71">
        <f>'Паллиативная МП'!O49</f>
        <v>9123510</v>
      </c>
      <c r="I49" s="71">
        <f>Психотерапия!Q49</f>
        <v>2434282.52</v>
      </c>
      <c r="J49" s="71">
        <f>Наркология!Q49</f>
        <v>1474982.5299999998</v>
      </c>
      <c r="K49" s="382">
        <f>Фтизиатрия!K49</f>
        <v>1462805</v>
      </c>
    </row>
    <row r="50" spans="1:11" x14ac:dyDescent="0.2">
      <c r="A50" s="385">
        <v>39</v>
      </c>
      <c r="B50" s="101" t="s">
        <v>106</v>
      </c>
      <c r="C50" s="194" t="s">
        <v>239</v>
      </c>
      <c r="D50" s="381">
        <f t="shared" si="3"/>
        <v>12834352.230000002</v>
      </c>
      <c r="E50" s="308">
        <f>Долечивание!I50</f>
        <v>0</v>
      </c>
      <c r="F50" s="91">
        <f>'Кибер-нож'!K50</f>
        <v>0</v>
      </c>
      <c r="G50" s="71">
        <f>Венерология!I50</f>
        <v>586817.72</v>
      </c>
      <c r="H50" s="71">
        <f>'Паллиативная МП'!O50</f>
        <v>10054752.050000001</v>
      </c>
      <c r="I50" s="71">
        <f>Психотерапия!Q50</f>
        <v>0</v>
      </c>
      <c r="J50" s="71">
        <f>Наркология!Q50</f>
        <v>828389.66</v>
      </c>
      <c r="K50" s="382">
        <f>Фтизиатрия!K50</f>
        <v>1364392.8</v>
      </c>
    </row>
    <row r="51" spans="1:11" x14ac:dyDescent="0.2">
      <c r="A51" s="385">
        <v>40</v>
      </c>
      <c r="B51" s="101" t="s">
        <v>107</v>
      </c>
      <c r="C51" s="194" t="s">
        <v>24</v>
      </c>
      <c r="D51" s="381">
        <f t="shared" si="3"/>
        <v>14755998.039999999</v>
      </c>
      <c r="E51" s="308">
        <f>Долечивание!I51</f>
        <v>0</v>
      </c>
      <c r="F51" s="91">
        <f>'Кибер-нож'!K51</f>
        <v>0</v>
      </c>
      <c r="G51" s="71">
        <f>Венерология!I51</f>
        <v>1030170.54</v>
      </c>
      <c r="H51" s="71">
        <f>'Паллиативная МП'!O51</f>
        <v>9123510</v>
      </c>
      <c r="I51" s="71">
        <f>Психотерапия!Q51</f>
        <v>0</v>
      </c>
      <c r="J51" s="71">
        <f>Наркология!Q51</f>
        <v>2081930.7</v>
      </c>
      <c r="K51" s="382">
        <f>Фтизиатрия!K51</f>
        <v>2520386.7999999998</v>
      </c>
    </row>
    <row r="52" spans="1:11" x14ac:dyDescent="0.2">
      <c r="A52" s="385">
        <v>41</v>
      </c>
      <c r="B52" s="309" t="s">
        <v>108</v>
      </c>
      <c r="C52" s="194" t="s">
        <v>20</v>
      </c>
      <c r="D52" s="381">
        <f t="shared" si="3"/>
        <v>12464039.529999999</v>
      </c>
      <c r="E52" s="308">
        <f>Долечивание!I52</f>
        <v>0</v>
      </c>
      <c r="F52" s="91">
        <f>'Кибер-нож'!K52</f>
        <v>0</v>
      </c>
      <c r="G52" s="71">
        <f>Венерология!I52</f>
        <v>945017.18</v>
      </c>
      <c r="H52" s="71">
        <f>'Паллиативная МП'!O52</f>
        <v>9123510</v>
      </c>
      <c r="I52" s="71">
        <f>Психотерапия!Q52</f>
        <v>0</v>
      </c>
      <c r="J52" s="71">
        <f>Наркология!Q52</f>
        <v>985048.45</v>
      </c>
      <c r="K52" s="382">
        <f>Фтизиатрия!K52</f>
        <v>1410463.9</v>
      </c>
    </row>
    <row r="53" spans="1:11" x14ac:dyDescent="0.2">
      <c r="A53" s="385">
        <v>42</v>
      </c>
      <c r="B53" s="101" t="s">
        <v>109</v>
      </c>
      <c r="C53" s="194" t="s">
        <v>110</v>
      </c>
      <c r="D53" s="381">
        <f t="shared" si="3"/>
        <v>0</v>
      </c>
      <c r="E53" s="308">
        <f>Долечивание!I53</f>
        <v>0</v>
      </c>
      <c r="F53" s="91">
        <f>'Кибер-нож'!K53</f>
        <v>0</v>
      </c>
      <c r="G53" s="71">
        <f>Венерология!I53</f>
        <v>0</v>
      </c>
      <c r="H53" s="71">
        <f>'Паллиативная МП'!O53</f>
        <v>0</v>
      </c>
      <c r="I53" s="71">
        <f>Психотерапия!Q53</f>
        <v>0</v>
      </c>
      <c r="J53" s="71">
        <f>Наркология!Q53</f>
        <v>0</v>
      </c>
      <c r="K53" s="382">
        <f>Фтизиатрия!K53</f>
        <v>0</v>
      </c>
    </row>
    <row r="54" spans="1:11" x14ac:dyDescent="0.2">
      <c r="A54" s="385">
        <v>43</v>
      </c>
      <c r="B54" s="102" t="s">
        <v>111</v>
      </c>
      <c r="C54" s="195" t="s">
        <v>112</v>
      </c>
      <c r="D54" s="381">
        <f t="shared" si="3"/>
        <v>40803639.149999999</v>
      </c>
      <c r="E54" s="308">
        <f>Долечивание!I54</f>
        <v>0</v>
      </c>
      <c r="F54" s="91">
        <f>'Кибер-нож'!K54</f>
        <v>0</v>
      </c>
      <c r="G54" s="71">
        <f>Венерология!I54</f>
        <v>4030320.4699999997</v>
      </c>
      <c r="H54" s="71">
        <f>'Паллиативная МП'!O54</f>
        <v>18395042.5</v>
      </c>
      <c r="I54" s="71">
        <f>Психотерапия!Q54</f>
        <v>0</v>
      </c>
      <c r="J54" s="71">
        <f>Наркология!Q54</f>
        <v>18378276.18</v>
      </c>
      <c r="K54" s="382">
        <f>Фтизиатрия!K54</f>
        <v>0</v>
      </c>
    </row>
    <row r="55" spans="1:11" x14ac:dyDescent="0.2">
      <c r="A55" s="385">
        <v>44</v>
      </c>
      <c r="B55" s="101" t="s">
        <v>113</v>
      </c>
      <c r="C55" s="194" t="s">
        <v>244</v>
      </c>
      <c r="D55" s="381">
        <f t="shared" si="3"/>
        <v>17447015.580000002</v>
      </c>
      <c r="E55" s="308">
        <f>Долечивание!I55</f>
        <v>0</v>
      </c>
      <c r="F55" s="91">
        <f>'Кибер-нож'!K55</f>
        <v>0</v>
      </c>
      <c r="G55" s="71">
        <f>Венерология!I55</f>
        <v>1239351.6200000001</v>
      </c>
      <c r="H55" s="71">
        <f>'Паллиативная МП'!O55</f>
        <v>10683097.25</v>
      </c>
      <c r="I55" s="71">
        <f>Психотерапия!Q55</f>
        <v>2434282.52</v>
      </c>
      <c r="J55" s="71">
        <f>Наркология!Q55</f>
        <v>1603166.99</v>
      </c>
      <c r="K55" s="382">
        <f>Фтизиатрия!K55</f>
        <v>1487117.2</v>
      </c>
    </row>
    <row r="56" spans="1:11" x14ac:dyDescent="0.2">
      <c r="A56" s="385">
        <v>45</v>
      </c>
      <c r="B56" s="101" t="s">
        <v>114</v>
      </c>
      <c r="C56" s="194" t="s">
        <v>2</v>
      </c>
      <c r="D56" s="381">
        <f t="shared" si="3"/>
        <v>50884970.589999996</v>
      </c>
      <c r="E56" s="308">
        <f>Долечивание!I56</f>
        <v>0</v>
      </c>
      <c r="F56" s="91">
        <f>'Кибер-нож'!K56</f>
        <v>0</v>
      </c>
      <c r="G56" s="71">
        <f>Венерология!I56</f>
        <v>4068594.88</v>
      </c>
      <c r="H56" s="71">
        <f>'Паллиативная МП'!O56</f>
        <v>22239694.449999999</v>
      </c>
      <c r="I56" s="71">
        <f>Психотерапия!Q56</f>
        <v>0</v>
      </c>
      <c r="J56" s="71">
        <f>Наркология!Q56</f>
        <v>21651071.259999998</v>
      </c>
      <c r="K56" s="382">
        <f>Фтизиатрия!K56</f>
        <v>2925610</v>
      </c>
    </row>
    <row r="57" spans="1:11" x14ac:dyDescent="0.2">
      <c r="A57" s="385">
        <v>46</v>
      </c>
      <c r="B57" s="309" t="s">
        <v>115</v>
      </c>
      <c r="C57" s="194" t="s">
        <v>3</v>
      </c>
      <c r="D57" s="381">
        <f t="shared" si="3"/>
        <v>13102789.889999999</v>
      </c>
      <c r="E57" s="308">
        <f>Долечивание!I57</f>
        <v>0</v>
      </c>
      <c r="F57" s="91">
        <f>'Кибер-нож'!K57</f>
        <v>0</v>
      </c>
      <c r="G57" s="71">
        <f>Венерология!I57</f>
        <v>1050996.0900000001</v>
      </c>
      <c r="H57" s="71">
        <f>'Паллиативная МП'!O57</f>
        <v>9123510</v>
      </c>
      <c r="I57" s="71">
        <f>Психотерапия!Q57</f>
        <v>0</v>
      </c>
      <c r="J57" s="71">
        <f>Наркология!Q57</f>
        <v>1198143.28</v>
      </c>
      <c r="K57" s="382">
        <f>Фтизиатрия!K57</f>
        <v>1730140.52</v>
      </c>
    </row>
    <row r="58" spans="1:11" x14ac:dyDescent="0.2">
      <c r="A58" s="385">
        <v>47</v>
      </c>
      <c r="B58" s="309" t="s">
        <v>116</v>
      </c>
      <c r="C58" s="194" t="s">
        <v>240</v>
      </c>
      <c r="D58" s="381">
        <f t="shared" si="3"/>
        <v>26490191.059999999</v>
      </c>
      <c r="E58" s="308">
        <f>Долечивание!I58</f>
        <v>0</v>
      </c>
      <c r="F58" s="91">
        <f>'Кибер-нож'!K58</f>
        <v>0</v>
      </c>
      <c r="G58" s="71">
        <f>Венерология!I58</f>
        <v>1152809.8899999999</v>
      </c>
      <c r="H58" s="71">
        <f>'Паллиативная МП'!O58</f>
        <v>9123510</v>
      </c>
      <c r="I58" s="71">
        <f>Психотерапия!Q58</f>
        <v>13225589.9</v>
      </c>
      <c r="J58" s="71">
        <f>Наркология!Q58</f>
        <v>1889141.02</v>
      </c>
      <c r="K58" s="382">
        <f>Фтизиатрия!K58</f>
        <v>1099140.25</v>
      </c>
    </row>
    <row r="59" spans="1:11" x14ac:dyDescent="0.2">
      <c r="A59" s="385">
        <v>48</v>
      </c>
      <c r="B59" s="101" t="s">
        <v>117</v>
      </c>
      <c r="C59" s="194" t="s">
        <v>0</v>
      </c>
      <c r="D59" s="381">
        <f t="shared" si="3"/>
        <v>29363404.079999998</v>
      </c>
      <c r="E59" s="308">
        <f>Долечивание!I59</f>
        <v>0</v>
      </c>
      <c r="F59" s="91">
        <f>'Кибер-нож'!K59</f>
        <v>0</v>
      </c>
      <c r="G59" s="71">
        <f>Венерология!I59</f>
        <v>1981666.78</v>
      </c>
      <c r="H59" s="71">
        <f>'Паллиативная МП'!O59</f>
        <v>11188124.85</v>
      </c>
      <c r="I59" s="71">
        <f>Психотерапия!Q59</f>
        <v>0</v>
      </c>
      <c r="J59" s="71">
        <f>Наркология!Q59</f>
        <v>13292215.969999999</v>
      </c>
      <c r="K59" s="382">
        <f>Фтизиатрия!K59</f>
        <v>2901396.48</v>
      </c>
    </row>
    <row r="60" spans="1:11" x14ac:dyDescent="0.2">
      <c r="A60" s="385">
        <v>49</v>
      </c>
      <c r="B60" s="309" t="s">
        <v>118</v>
      </c>
      <c r="C60" s="194" t="s">
        <v>4</v>
      </c>
      <c r="D60" s="381">
        <f t="shared" si="3"/>
        <v>12273219.209999999</v>
      </c>
      <c r="E60" s="308">
        <f>Долечивание!I60</f>
        <v>0</v>
      </c>
      <c r="F60" s="91">
        <f>'Кибер-нож'!K60</f>
        <v>0</v>
      </c>
      <c r="G60" s="71">
        <f>Венерология!I60</f>
        <v>583115.4</v>
      </c>
      <c r="H60" s="71">
        <f>'Паллиативная МП'!O60</f>
        <v>9684794.4499999993</v>
      </c>
      <c r="I60" s="71">
        <f>Психотерапия!Q60</f>
        <v>0</v>
      </c>
      <c r="J60" s="71">
        <f>Наркология!Q60</f>
        <v>908205.61</v>
      </c>
      <c r="K60" s="382">
        <f>Фтизиатрия!K60</f>
        <v>1097103.75</v>
      </c>
    </row>
    <row r="61" spans="1:11" x14ac:dyDescent="0.2">
      <c r="A61" s="385">
        <v>50</v>
      </c>
      <c r="B61" s="101" t="s">
        <v>119</v>
      </c>
      <c r="C61" s="194" t="s">
        <v>1</v>
      </c>
      <c r="D61" s="381">
        <f t="shared" si="3"/>
        <v>14832818.290000001</v>
      </c>
      <c r="E61" s="308">
        <f>Долечивание!I61</f>
        <v>0</v>
      </c>
      <c r="F61" s="91">
        <f>'Кибер-нож'!K61</f>
        <v>0</v>
      </c>
      <c r="G61" s="71">
        <f>Венерология!I61</f>
        <v>1156512.21</v>
      </c>
      <c r="H61" s="71">
        <f>'Паллиативная МП'!O61</f>
        <v>10309706.5</v>
      </c>
      <c r="I61" s="71">
        <f>Психотерапия!Q61</f>
        <v>0</v>
      </c>
      <c r="J61" s="71">
        <f>Наркология!Q61</f>
        <v>1525553.33</v>
      </c>
      <c r="K61" s="382">
        <f>Фтизиатрия!K61</f>
        <v>1841046.25</v>
      </c>
    </row>
    <row r="62" spans="1:11" x14ac:dyDescent="0.2">
      <c r="A62" s="385">
        <v>51</v>
      </c>
      <c r="B62" s="309" t="s">
        <v>120</v>
      </c>
      <c r="C62" s="194" t="s">
        <v>241</v>
      </c>
      <c r="D62" s="381">
        <f t="shared" si="3"/>
        <v>16404405.119999997</v>
      </c>
      <c r="E62" s="308">
        <f>Долечивание!I62</f>
        <v>0</v>
      </c>
      <c r="F62" s="91">
        <f>'Кибер-нож'!K62</f>
        <v>0</v>
      </c>
      <c r="G62" s="71">
        <f>Венерология!I62</f>
        <v>1284705.04</v>
      </c>
      <c r="H62" s="71">
        <f>'Паллиативная МП'!O62</f>
        <v>10077742.5</v>
      </c>
      <c r="I62" s="71">
        <f>Психотерапия!Q62</f>
        <v>0</v>
      </c>
      <c r="J62" s="71">
        <f>Наркология!Q62</f>
        <v>2027544.0299999998</v>
      </c>
      <c r="K62" s="382">
        <f>Фтизиатрия!K62</f>
        <v>3014413.55</v>
      </c>
    </row>
    <row r="63" spans="1:11" x14ac:dyDescent="0.2">
      <c r="A63" s="385">
        <v>52</v>
      </c>
      <c r="B63" s="309" t="s">
        <v>121</v>
      </c>
      <c r="C63" s="194" t="s">
        <v>26</v>
      </c>
      <c r="D63" s="381">
        <f t="shared" si="3"/>
        <v>55851293.810000002</v>
      </c>
      <c r="E63" s="308">
        <f>Долечивание!I63</f>
        <v>0</v>
      </c>
      <c r="F63" s="91">
        <f>'Кибер-нож'!K63</f>
        <v>0</v>
      </c>
      <c r="G63" s="71">
        <f>Венерология!I63</f>
        <v>4990264.57</v>
      </c>
      <c r="H63" s="71">
        <f>'Паллиативная МП'!O63</f>
        <v>18328693.649999999</v>
      </c>
      <c r="I63" s="71">
        <f>Психотерапия!Q63</f>
        <v>0</v>
      </c>
      <c r="J63" s="71">
        <f>Наркология!Q63</f>
        <v>27046816.84</v>
      </c>
      <c r="K63" s="382">
        <f>Фтизиатрия!K63</f>
        <v>5485518.75</v>
      </c>
    </row>
    <row r="64" spans="1:11" x14ac:dyDescent="0.2">
      <c r="A64" s="385">
        <v>53</v>
      </c>
      <c r="B64" s="309" t="s">
        <v>122</v>
      </c>
      <c r="C64" s="194" t="s">
        <v>242</v>
      </c>
      <c r="D64" s="381">
        <f t="shared" si="3"/>
        <v>13640517.360000001</v>
      </c>
      <c r="E64" s="308">
        <f>Долечивание!I64</f>
        <v>0</v>
      </c>
      <c r="F64" s="91">
        <f>'Кибер-нож'!K64</f>
        <v>0</v>
      </c>
      <c r="G64" s="71">
        <f>Венерология!I64</f>
        <v>970470.63</v>
      </c>
      <c r="H64" s="71">
        <f>'Паллиативная МП'!O64</f>
        <v>9871726.1500000004</v>
      </c>
      <c r="I64" s="71">
        <f>Психотерапия!Q64</f>
        <v>0</v>
      </c>
      <c r="J64" s="71">
        <f>Наркология!Q64</f>
        <v>1275241.06</v>
      </c>
      <c r="K64" s="382">
        <f>Фтизиатрия!K64</f>
        <v>1523079.52</v>
      </c>
    </row>
    <row r="65" spans="1:11" x14ac:dyDescent="0.2">
      <c r="A65" s="385">
        <v>54</v>
      </c>
      <c r="B65" s="309" t="s">
        <v>123</v>
      </c>
      <c r="C65" s="194" t="s">
        <v>124</v>
      </c>
      <c r="D65" s="381">
        <f t="shared" si="3"/>
        <v>0</v>
      </c>
      <c r="E65" s="308">
        <f>Долечивание!I65</f>
        <v>0</v>
      </c>
      <c r="F65" s="91">
        <f>'Кибер-нож'!K65</f>
        <v>0</v>
      </c>
      <c r="G65" s="71">
        <f>Венерология!I65</f>
        <v>0</v>
      </c>
      <c r="H65" s="71">
        <f>'Паллиативная МП'!O65</f>
        <v>0</v>
      </c>
      <c r="I65" s="71">
        <f>Психотерапия!Q65</f>
        <v>0</v>
      </c>
      <c r="J65" s="71">
        <f>Наркология!Q65</f>
        <v>0</v>
      </c>
      <c r="K65" s="382">
        <f>Фтизиатрия!K65</f>
        <v>0</v>
      </c>
    </row>
    <row r="66" spans="1:11" x14ac:dyDescent="0.2">
      <c r="A66" s="385">
        <v>55</v>
      </c>
      <c r="B66" s="309" t="s">
        <v>246</v>
      </c>
      <c r="C66" s="194" t="s">
        <v>245</v>
      </c>
      <c r="D66" s="381">
        <f t="shared" si="3"/>
        <v>0</v>
      </c>
      <c r="E66" s="308">
        <f>Долечивание!I66</f>
        <v>0</v>
      </c>
      <c r="F66" s="91">
        <f>'Кибер-нож'!K66</f>
        <v>0</v>
      </c>
      <c r="G66" s="71">
        <f>Венерология!I66</f>
        <v>0</v>
      </c>
      <c r="H66" s="71">
        <f>'Паллиативная МП'!O66</f>
        <v>0</v>
      </c>
      <c r="I66" s="71">
        <f>Психотерапия!Q66</f>
        <v>0</v>
      </c>
      <c r="J66" s="71">
        <f>Наркология!Q66</f>
        <v>0</v>
      </c>
      <c r="K66" s="382">
        <f>Фтизиатрия!K66</f>
        <v>0</v>
      </c>
    </row>
    <row r="67" spans="1:11" x14ac:dyDescent="0.2">
      <c r="A67" s="385">
        <v>56</v>
      </c>
      <c r="B67" s="309" t="s">
        <v>262</v>
      </c>
      <c r="C67" s="194" t="s">
        <v>263</v>
      </c>
      <c r="D67" s="381">
        <f t="shared" si="3"/>
        <v>0</v>
      </c>
      <c r="E67" s="308">
        <f>Долечивание!I67</f>
        <v>0</v>
      </c>
      <c r="F67" s="91">
        <f>'Кибер-нож'!K67</f>
        <v>0</v>
      </c>
      <c r="G67" s="71">
        <f>Венерология!I67</f>
        <v>0</v>
      </c>
      <c r="H67" s="71">
        <f>'Паллиативная МП'!O67</f>
        <v>0</v>
      </c>
      <c r="I67" s="71">
        <f>Психотерапия!Q67</f>
        <v>0</v>
      </c>
      <c r="J67" s="71">
        <f>Наркология!Q67</f>
        <v>0</v>
      </c>
      <c r="K67" s="382">
        <f>Фтизиатрия!K67</f>
        <v>0</v>
      </c>
    </row>
    <row r="68" spans="1:11" ht="24" x14ac:dyDescent="0.2">
      <c r="A68" s="385">
        <v>57</v>
      </c>
      <c r="B68" s="309" t="s">
        <v>125</v>
      </c>
      <c r="C68" s="194" t="s">
        <v>53</v>
      </c>
      <c r="D68" s="381">
        <f t="shared" si="3"/>
        <v>0</v>
      </c>
      <c r="E68" s="308">
        <f>Долечивание!I68</f>
        <v>0</v>
      </c>
      <c r="F68" s="91">
        <f>'Кибер-нож'!K68</f>
        <v>0</v>
      </c>
      <c r="G68" s="71">
        <f>Венерология!I68</f>
        <v>0</v>
      </c>
      <c r="H68" s="71">
        <f>'Паллиативная МП'!O68</f>
        <v>0</v>
      </c>
      <c r="I68" s="71">
        <f>Психотерапия!Q68</f>
        <v>0</v>
      </c>
      <c r="J68" s="71">
        <f>Наркология!Q68</f>
        <v>0</v>
      </c>
      <c r="K68" s="382">
        <f>Фтизиатрия!K68</f>
        <v>0</v>
      </c>
    </row>
    <row r="69" spans="1:11" ht="24" x14ac:dyDescent="0.2">
      <c r="A69" s="385">
        <v>58</v>
      </c>
      <c r="B69" s="101" t="s">
        <v>126</v>
      </c>
      <c r="C69" s="194" t="s">
        <v>264</v>
      </c>
      <c r="D69" s="381">
        <f t="shared" si="3"/>
        <v>0</v>
      </c>
      <c r="E69" s="308">
        <f>Долечивание!I69</f>
        <v>0</v>
      </c>
      <c r="F69" s="91">
        <f>'Кибер-нож'!K69</f>
        <v>0</v>
      </c>
      <c r="G69" s="71">
        <f>Венерология!I69</f>
        <v>0</v>
      </c>
      <c r="H69" s="71">
        <f>'Паллиативная МП'!O69</f>
        <v>0</v>
      </c>
      <c r="I69" s="71">
        <f>Психотерапия!Q69</f>
        <v>0</v>
      </c>
      <c r="J69" s="71">
        <f>Наркология!Q69</f>
        <v>0</v>
      </c>
      <c r="K69" s="382">
        <f>Фтизиатрия!K69</f>
        <v>0</v>
      </c>
    </row>
    <row r="70" spans="1:11" ht="24" x14ac:dyDescent="0.2">
      <c r="A70" s="385">
        <v>59</v>
      </c>
      <c r="B70" s="101" t="s">
        <v>127</v>
      </c>
      <c r="C70" s="194" t="s">
        <v>128</v>
      </c>
      <c r="D70" s="381">
        <f t="shared" si="3"/>
        <v>0</v>
      </c>
      <c r="E70" s="308">
        <f>Долечивание!I70</f>
        <v>0</v>
      </c>
      <c r="F70" s="91">
        <f>'Кибер-нож'!K70</f>
        <v>0</v>
      </c>
      <c r="G70" s="71">
        <f>Венерология!I70</f>
        <v>0</v>
      </c>
      <c r="H70" s="71">
        <f>'Паллиативная МП'!O70</f>
        <v>0</v>
      </c>
      <c r="I70" s="71">
        <f>Психотерапия!Q70</f>
        <v>0</v>
      </c>
      <c r="J70" s="71">
        <f>Наркология!Q70</f>
        <v>0</v>
      </c>
      <c r="K70" s="382">
        <f>Фтизиатрия!K70</f>
        <v>0</v>
      </c>
    </row>
    <row r="71" spans="1:11" ht="24" x14ac:dyDescent="0.2">
      <c r="A71" s="385">
        <v>60</v>
      </c>
      <c r="B71" s="101" t="s">
        <v>129</v>
      </c>
      <c r="C71" s="194" t="s">
        <v>265</v>
      </c>
      <c r="D71" s="381">
        <f t="shared" si="3"/>
        <v>1186722.25</v>
      </c>
      <c r="E71" s="308">
        <f>Долечивание!I71</f>
        <v>0</v>
      </c>
      <c r="F71" s="91">
        <f>'Кибер-нож'!K71</f>
        <v>0</v>
      </c>
      <c r="G71" s="71">
        <f>Венерология!I71</f>
        <v>0</v>
      </c>
      <c r="H71" s="71">
        <f>'Паллиативная МП'!O71</f>
        <v>1186722.25</v>
      </c>
      <c r="I71" s="71">
        <f>Психотерапия!Q71</f>
        <v>0</v>
      </c>
      <c r="J71" s="71">
        <f>Наркология!Q71</f>
        <v>0</v>
      </c>
      <c r="K71" s="382">
        <f>Фтизиатрия!K71</f>
        <v>0</v>
      </c>
    </row>
    <row r="72" spans="1:11" ht="24" x14ac:dyDescent="0.2">
      <c r="A72" s="385">
        <v>61</v>
      </c>
      <c r="B72" s="309" t="s">
        <v>130</v>
      </c>
      <c r="C72" s="194" t="s">
        <v>250</v>
      </c>
      <c r="D72" s="381">
        <f t="shared" si="3"/>
        <v>0</v>
      </c>
      <c r="E72" s="308">
        <f>Долечивание!I72</f>
        <v>0</v>
      </c>
      <c r="F72" s="91">
        <f>'Кибер-нож'!K72</f>
        <v>0</v>
      </c>
      <c r="G72" s="71">
        <f>Венерология!I72</f>
        <v>0</v>
      </c>
      <c r="H72" s="71">
        <f>'Паллиативная МП'!O72</f>
        <v>0</v>
      </c>
      <c r="I72" s="71">
        <f>Психотерапия!Q72</f>
        <v>0</v>
      </c>
      <c r="J72" s="71">
        <f>Наркология!Q72</f>
        <v>0</v>
      </c>
      <c r="K72" s="382">
        <f>Фтизиатрия!K72</f>
        <v>0</v>
      </c>
    </row>
    <row r="73" spans="1:11" ht="30.75" customHeight="1" x14ac:dyDescent="0.2">
      <c r="A73" s="385">
        <v>62</v>
      </c>
      <c r="B73" s="101" t="s">
        <v>131</v>
      </c>
      <c r="C73" s="194" t="s">
        <v>266</v>
      </c>
      <c r="D73" s="381">
        <f t="shared" si="3"/>
        <v>0</v>
      </c>
      <c r="E73" s="308">
        <f>Долечивание!I73</f>
        <v>0</v>
      </c>
      <c r="F73" s="91">
        <f>'Кибер-нож'!K73</f>
        <v>0</v>
      </c>
      <c r="G73" s="71">
        <f>Венерология!I73</f>
        <v>0</v>
      </c>
      <c r="H73" s="71">
        <f>'Паллиативная МП'!O73</f>
        <v>0</v>
      </c>
      <c r="I73" s="71">
        <f>Психотерапия!Q73</f>
        <v>0</v>
      </c>
      <c r="J73" s="71">
        <f>Наркология!Q73</f>
        <v>0</v>
      </c>
      <c r="K73" s="382">
        <f>Фтизиатрия!K73</f>
        <v>0</v>
      </c>
    </row>
    <row r="74" spans="1:11" ht="24" x14ac:dyDescent="0.2">
      <c r="A74" s="385">
        <v>63</v>
      </c>
      <c r="B74" s="101" t="s">
        <v>132</v>
      </c>
      <c r="C74" s="194" t="s">
        <v>267</v>
      </c>
      <c r="D74" s="381">
        <f t="shared" si="3"/>
        <v>0</v>
      </c>
      <c r="E74" s="308">
        <f>Долечивание!I74</f>
        <v>0</v>
      </c>
      <c r="F74" s="91">
        <f>'Кибер-нож'!K74</f>
        <v>0</v>
      </c>
      <c r="G74" s="71">
        <f>Венерология!I74</f>
        <v>0</v>
      </c>
      <c r="H74" s="71">
        <f>'Паллиативная МП'!O74</f>
        <v>0</v>
      </c>
      <c r="I74" s="71">
        <f>Психотерапия!Q74</f>
        <v>0</v>
      </c>
      <c r="J74" s="71">
        <f>Наркология!Q74</f>
        <v>0</v>
      </c>
      <c r="K74" s="382">
        <f>Фтизиатрия!K74</f>
        <v>0</v>
      </c>
    </row>
    <row r="75" spans="1:11" x14ac:dyDescent="0.2">
      <c r="A75" s="385">
        <v>64</v>
      </c>
      <c r="B75" s="101" t="s">
        <v>133</v>
      </c>
      <c r="C75" s="194" t="s">
        <v>268</v>
      </c>
      <c r="D75" s="381">
        <f t="shared" si="3"/>
        <v>4735526.5500000007</v>
      </c>
      <c r="E75" s="308">
        <f>Долечивание!I75</f>
        <v>0</v>
      </c>
      <c r="F75" s="91">
        <f>'Кибер-нож'!K75</f>
        <v>0</v>
      </c>
      <c r="G75" s="71">
        <f>Венерология!I75</f>
        <v>0</v>
      </c>
      <c r="H75" s="71">
        <f>'Паллиативная МП'!O75</f>
        <v>4735526.5500000007</v>
      </c>
      <c r="I75" s="71">
        <f>Психотерапия!Q75</f>
        <v>0</v>
      </c>
      <c r="J75" s="71">
        <f>Наркология!Q75</f>
        <v>0</v>
      </c>
      <c r="K75" s="382">
        <f>Фтизиатрия!K75</f>
        <v>0</v>
      </c>
    </row>
    <row r="76" spans="1:11" x14ac:dyDescent="0.2">
      <c r="A76" s="385">
        <v>65</v>
      </c>
      <c r="B76" s="101" t="s">
        <v>134</v>
      </c>
      <c r="C76" s="194" t="s">
        <v>52</v>
      </c>
      <c r="D76" s="381">
        <f t="shared" ref="D76:D107" si="4">E76+F76+G76+H76+I76+J76+K76</f>
        <v>4487438</v>
      </c>
      <c r="E76" s="308">
        <f>Долечивание!I76</f>
        <v>0</v>
      </c>
      <c r="F76" s="91">
        <f>'Кибер-нож'!K76</f>
        <v>0</v>
      </c>
      <c r="G76" s="71">
        <f>Венерология!I76</f>
        <v>0</v>
      </c>
      <c r="H76" s="71">
        <f>'Паллиативная МП'!O76</f>
        <v>4487438</v>
      </c>
      <c r="I76" s="71">
        <f>Психотерапия!Q76</f>
        <v>0</v>
      </c>
      <c r="J76" s="71">
        <f>Наркология!Q76</f>
        <v>0</v>
      </c>
      <c r="K76" s="382">
        <f>Фтизиатрия!K76</f>
        <v>0</v>
      </c>
    </row>
    <row r="77" spans="1:11" x14ac:dyDescent="0.2">
      <c r="A77" s="385">
        <v>66</v>
      </c>
      <c r="B77" s="101" t="s">
        <v>135</v>
      </c>
      <c r="C77" s="194" t="s">
        <v>269</v>
      </c>
      <c r="D77" s="381">
        <f t="shared" si="4"/>
        <v>3202306.4</v>
      </c>
      <c r="E77" s="308">
        <f>Долечивание!I77</f>
        <v>0</v>
      </c>
      <c r="F77" s="91">
        <f>'Кибер-нож'!K77</f>
        <v>0</v>
      </c>
      <c r="G77" s="71">
        <f>Венерология!I77</f>
        <v>0</v>
      </c>
      <c r="H77" s="71">
        <f>'Паллиативная МП'!O77</f>
        <v>3202306.4</v>
      </c>
      <c r="I77" s="71">
        <f>Психотерапия!Q77</f>
        <v>0</v>
      </c>
      <c r="J77" s="71">
        <f>Наркология!Q77</f>
        <v>0</v>
      </c>
      <c r="K77" s="382">
        <f>Фтизиатрия!K77</f>
        <v>0</v>
      </c>
    </row>
    <row r="78" spans="1:11" ht="24" x14ac:dyDescent="0.2">
      <c r="A78" s="385">
        <v>67</v>
      </c>
      <c r="B78" s="101" t="s">
        <v>136</v>
      </c>
      <c r="C78" s="194" t="s">
        <v>270</v>
      </c>
      <c r="D78" s="381">
        <f t="shared" si="4"/>
        <v>0</v>
      </c>
      <c r="E78" s="308">
        <f>Долечивание!I78</f>
        <v>0</v>
      </c>
      <c r="F78" s="91">
        <f>'Кибер-нож'!K78</f>
        <v>0</v>
      </c>
      <c r="G78" s="71">
        <f>Венерология!I78</f>
        <v>0</v>
      </c>
      <c r="H78" s="71">
        <f>'Паллиативная МП'!O78</f>
        <v>0</v>
      </c>
      <c r="I78" s="71">
        <f>Психотерапия!Q78</f>
        <v>0</v>
      </c>
      <c r="J78" s="71">
        <f>Наркология!Q78</f>
        <v>0</v>
      </c>
      <c r="K78" s="382">
        <f>Фтизиатрия!K78</f>
        <v>0</v>
      </c>
    </row>
    <row r="79" spans="1:11" ht="24" x14ac:dyDescent="0.2">
      <c r="A79" s="385">
        <v>68</v>
      </c>
      <c r="B79" s="101" t="s">
        <v>137</v>
      </c>
      <c r="C79" s="194" t="s">
        <v>271</v>
      </c>
      <c r="D79" s="381">
        <f t="shared" si="4"/>
        <v>0</v>
      </c>
      <c r="E79" s="308">
        <f>Долечивание!I79</f>
        <v>0</v>
      </c>
      <c r="F79" s="91">
        <f>'Кибер-нож'!K79</f>
        <v>0</v>
      </c>
      <c r="G79" s="71">
        <f>Венерология!I79</f>
        <v>0</v>
      </c>
      <c r="H79" s="71">
        <f>'Паллиативная МП'!O79</f>
        <v>0</v>
      </c>
      <c r="I79" s="71">
        <f>Психотерапия!Q79</f>
        <v>0</v>
      </c>
      <c r="J79" s="71">
        <f>Наркология!Q79</f>
        <v>0</v>
      </c>
      <c r="K79" s="382">
        <f>Фтизиатрия!K79</f>
        <v>0</v>
      </c>
    </row>
    <row r="80" spans="1:11" ht="24" x14ac:dyDescent="0.2">
      <c r="A80" s="385">
        <v>69</v>
      </c>
      <c r="B80" s="101" t="s">
        <v>138</v>
      </c>
      <c r="C80" s="194" t="s">
        <v>272</v>
      </c>
      <c r="D80" s="381">
        <f t="shared" si="4"/>
        <v>0</v>
      </c>
      <c r="E80" s="308">
        <f>Долечивание!I80</f>
        <v>0</v>
      </c>
      <c r="F80" s="91">
        <f>'Кибер-нож'!K80</f>
        <v>0</v>
      </c>
      <c r="G80" s="71">
        <f>Венерология!I80</f>
        <v>0</v>
      </c>
      <c r="H80" s="71">
        <f>'Паллиативная МП'!O80</f>
        <v>0</v>
      </c>
      <c r="I80" s="71">
        <f>Психотерапия!Q80</f>
        <v>0</v>
      </c>
      <c r="J80" s="71">
        <f>Наркология!Q80</f>
        <v>0</v>
      </c>
      <c r="K80" s="382">
        <f>Фтизиатрия!K80</f>
        <v>0</v>
      </c>
    </row>
    <row r="81" spans="1:11" ht="24" x14ac:dyDescent="0.2">
      <c r="A81" s="385">
        <v>70</v>
      </c>
      <c r="B81" s="101" t="s">
        <v>139</v>
      </c>
      <c r="C81" s="194" t="s">
        <v>273</v>
      </c>
      <c r="D81" s="381">
        <f t="shared" si="4"/>
        <v>0</v>
      </c>
      <c r="E81" s="308">
        <f>Долечивание!I81</f>
        <v>0</v>
      </c>
      <c r="F81" s="91">
        <f>'Кибер-нож'!K81</f>
        <v>0</v>
      </c>
      <c r="G81" s="71">
        <f>Венерология!I81</f>
        <v>0</v>
      </c>
      <c r="H81" s="71">
        <f>'Паллиативная МП'!O81</f>
        <v>0</v>
      </c>
      <c r="I81" s="71">
        <f>Психотерапия!Q81</f>
        <v>0</v>
      </c>
      <c r="J81" s="71">
        <f>Наркология!Q81</f>
        <v>0</v>
      </c>
      <c r="K81" s="382">
        <f>Фтизиатрия!K81</f>
        <v>0</v>
      </c>
    </row>
    <row r="82" spans="1:11" ht="24" x14ac:dyDescent="0.2">
      <c r="A82" s="385">
        <v>71</v>
      </c>
      <c r="B82" s="101" t="s">
        <v>140</v>
      </c>
      <c r="C82" s="194" t="s">
        <v>274</v>
      </c>
      <c r="D82" s="381">
        <f t="shared" si="4"/>
        <v>0</v>
      </c>
      <c r="E82" s="308">
        <f>Долечивание!I82</f>
        <v>0</v>
      </c>
      <c r="F82" s="91">
        <f>'Кибер-нож'!K82</f>
        <v>0</v>
      </c>
      <c r="G82" s="71">
        <f>Венерология!I82</f>
        <v>0</v>
      </c>
      <c r="H82" s="71">
        <f>'Паллиативная МП'!O82</f>
        <v>0</v>
      </c>
      <c r="I82" s="71">
        <f>Психотерапия!Q82</f>
        <v>0</v>
      </c>
      <c r="J82" s="71">
        <f>Наркология!Q82</f>
        <v>0</v>
      </c>
      <c r="K82" s="382">
        <f>Фтизиатрия!K82</f>
        <v>0</v>
      </c>
    </row>
    <row r="83" spans="1:11" ht="24" x14ac:dyDescent="0.2">
      <c r="A83" s="385">
        <v>72</v>
      </c>
      <c r="B83" s="101" t="s">
        <v>141</v>
      </c>
      <c r="C83" s="194" t="s">
        <v>275</v>
      </c>
      <c r="D83" s="381">
        <f t="shared" si="4"/>
        <v>0</v>
      </c>
      <c r="E83" s="308">
        <f>Долечивание!I83</f>
        <v>0</v>
      </c>
      <c r="F83" s="91">
        <f>'Кибер-нож'!K83</f>
        <v>0</v>
      </c>
      <c r="G83" s="71">
        <f>Венерология!I83</f>
        <v>0</v>
      </c>
      <c r="H83" s="71">
        <f>'Паллиативная МП'!O83</f>
        <v>0</v>
      </c>
      <c r="I83" s="71">
        <f>Психотерапия!Q83</f>
        <v>0</v>
      </c>
      <c r="J83" s="71">
        <f>Наркология!Q83</f>
        <v>0</v>
      </c>
      <c r="K83" s="382">
        <f>Фтизиатрия!K83</f>
        <v>0</v>
      </c>
    </row>
    <row r="84" spans="1:11" ht="24" x14ac:dyDescent="0.2">
      <c r="A84" s="385">
        <v>73</v>
      </c>
      <c r="B84" s="101" t="s">
        <v>142</v>
      </c>
      <c r="C84" s="194" t="s">
        <v>276</v>
      </c>
      <c r="D84" s="381">
        <f t="shared" si="4"/>
        <v>0</v>
      </c>
      <c r="E84" s="308">
        <f>Долечивание!I84</f>
        <v>0</v>
      </c>
      <c r="F84" s="91">
        <f>'Кибер-нож'!K84</f>
        <v>0</v>
      </c>
      <c r="G84" s="71">
        <f>Венерология!I84</f>
        <v>0</v>
      </c>
      <c r="H84" s="71">
        <f>'Паллиативная МП'!O84</f>
        <v>0</v>
      </c>
      <c r="I84" s="71">
        <f>Психотерапия!Q84</f>
        <v>0</v>
      </c>
      <c r="J84" s="71">
        <f>Наркология!Q84</f>
        <v>0</v>
      </c>
      <c r="K84" s="382">
        <f>Фтизиатрия!K84</f>
        <v>0</v>
      </c>
    </row>
    <row r="85" spans="1:11" ht="24" x14ac:dyDescent="0.2">
      <c r="A85" s="385">
        <v>74</v>
      </c>
      <c r="B85" s="309" t="s">
        <v>143</v>
      </c>
      <c r="C85" s="194" t="s">
        <v>144</v>
      </c>
      <c r="D85" s="381">
        <f t="shared" si="4"/>
        <v>12409512.4</v>
      </c>
      <c r="E85" s="308">
        <f>Долечивание!I85</f>
        <v>0</v>
      </c>
      <c r="F85" s="91">
        <f>'Кибер-нож'!K85</f>
        <v>0</v>
      </c>
      <c r="G85" s="71">
        <f>Венерология!I85</f>
        <v>0</v>
      </c>
      <c r="H85" s="71">
        <f>'Паллиативная МП'!O85</f>
        <v>12409512.4</v>
      </c>
      <c r="I85" s="71">
        <f>Психотерапия!Q85</f>
        <v>0</v>
      </c>
      <c r="J85" s="71">
        <f>Наркология!Q85</f>
        <v>0</v>
      </c>
      <c r="K85" s="382">
        <f>Фтизиатрия!K85</f>
        <v>0</v>
      </c>
    </row>
    <row r="86" spans="1:11" x14ac:dyDescent="0.2">
      <c r="A86" s="385">
        <v>75</v>
      </c>
      <c r="B86" s="101" t="s">
        <v>145</v>
      </c>
      <c r="C86" s="194" t="s">
        <v>277</v>
      </c>
      <c r="D86" s="381">
        <f t="shared" si="4"/>
        <v>33787150.899999999</v>
      </c>
      <c r="E86" s="308">
        <f>Долечивание!I86</f>
        <v>0</v>
      </c>
      <c r="F86" s="91">
        <f>'Кибер-нож'!K86</f>
        <v>0</v>
      </c>
      <c r="G86" s="71">
        <f>Венерология!I86</f>
        <v>0</v>
      </c>
      <c r="H86" s="71">
        <f>'Паллиативная МП'!O86</f>
        <v>33759592.899999999</v>
      </c>
      <c r="I86" s="71">
        <f>Психотерапия!Q86</f>
        <v>27558</v>
      </c>
      <c r="J86" s="71">
        <f>Наркология!Q86</f>
        <v>0</v>
      </c>
      <c r="K86" s="382">
        <f>Фтизиатрия!K86</f>
        <v>0</v>
      </c>
    </row>
    <row r="87" spans="1:11" x14ac:dyDescent="0.2">
      <c r="A87" s="385">
        <v>76</v>
      </c>
      <c r="B87" s="309" t="s">
        <v>146</v>
      </c>
      <c r="C87" s="194" t="s">
        <v>35</v>
      </c>
      <c r="D87" s="381">
        <f t="shared" si="4"/>
        <v>22043060.75</v>
      </c>
      <c r="E87" s="308">
        <f>Долечивание!I87</f>
        <v>0</v>
      </c>
      <c r="F87" s="91">
        <f>'Кибер-нож'!K87</f>
        <v>0</v>
      </c>
      <c r="G87" s="71">
        <f>Венерология!I87</f>
        <v>0</v>
      </c>
      <c r="H87" s="71">
        <f>'Паллиативная МП'!O87</f>
        <v>22043060.75</v>
      </c>
      <c r="I87" s="71">
        <f>Психотерапия!Q87</f>
        <v>0</v>
      </c>
      <c r="J87" s="71">
        <f>Наркология!Q87</f>
        <v>0</v>
      </c>
      <c r="K87" s="382">
        <f>Фтизиатрия!K87</f>
        <v>0</v>
      </c>
    </row>
    <row r="88" spans="1:11" x14ac:dyDescent="0.2">
      <c r="A88" s="385">
        <v>77</v>
      </c>
      <c r="B88" s="101" t="s">
        <v>147</v>
      </c>
      <c r="C88" s="194" t="s">
        <v>37</v>
      </c>
      <c r="D88" s="381">
        <f t="shared" si="4"/>
        <v>14865118.15</v>
      </c>
      <c r="E88" s="308">
        <f>Долечивание!I88</f>
        <v>0</v>
      </c>
      <c r="F88" s="91">
        <f>'Кибер-нож'!K88</f>
        <v>0</v>
      </c>
      <c r="G88" s="71">
        <f>Венерология!I88</f>
        <v>0</v>
      </c>
      <c r="H88" s="71">
        <f>'Паллиативная МП'!O88</f>
        <v>14865118.15</v>
      </c>
      <c r="I88" s="71">
        <f>Психотерапия!Q88</f>
        <v>0</v>
      </c>
      <c r="J88" s="71">
        <f>Наркология!Q88</f>
        <v>0</v>
      </c>
      <c r="K88" s="382">
        <f>Фтизиатрия!K88</f>
        <v>0</v>
      </c>
    </row>
    <row r="89" spans="1:11" x14ac:dyDescent="0.2">
      <c r="A89" s="385">
        <v>78</v>
      </c>
      <c r="B89" s="101" t="s">
        <v>148</v>
      </c>
      <c r="C89" s="194" t="s">
        <v>36</v>
      </c>
      <c r="D89" s="381">
        <f t="shared" si="4"/>
        <v>16188852</v>
      </c>
      <c r="E89" s="308">
        <f>Долечивание!I89</f>
        <v>0</v>
      </c>
      <c r="F89" s="91">
        <f>'Кибер-нож'!K89</f>
        <v>0</v>
      </c>
      <c r="G89" s="71">
        <f>Венерология!I89</f>
        <v>0</v>
      </c>
      <c r="H89" s="71">
        <f>'Паллиативная МП'!O89</f>
        <v>16188852</v>
      </c>
      <c r="I89" s="71">
        <f>Психотерапия!Q89</f>
        <v>0</v>
      </c>
      <c r="J89" s="71">
        <f>Наркология!Q89</f>
        <v>0</v>
      </c>
      <c r="K89" s="382">
        <f>Фтизиатрия!K89</f>
        <v>0</v>
      </c>
    </row>
    <row r="90" spans="1:11" x14ac:dyDescent="0.2">
      <c r="A90" s="385">
        <v>79</v>
      </c>
      <c r="B90" s="101" t="s">
        <v>149</v>
      </c>
      <c r="C90" s="194" t="s">
        <v>51</v>
      </c>
      <c r="D90" s="381">
        <f t="shared" si="4"/>
        <v>10356218.6</v>
      </c>
      <c r="E90" s="308">
        <f>Долечивание!I90</f>
        <v>0</v>
      </c>
      <c r="F90" s="91">
        <f>'Кибер-нож'!K90</f>
        <v>0</v>
      </c>
      <c r="G90" s="71">
        <f>Венерология!I90</f>
        <v>0</v>
      </c>
      <c r="H90" s="71">
        <f>'Паллиативная МП'!O90</f>
        <v>10356218.6</v>
      </c>
      <c r="I90" s="71">
        <f>Психотерапия!Q90</f>
        <v>0</v>
      </c>
      <c r="J90" s="71">
        <f>Наркология!Q90</f>
        <v>0</v>
      </c>
      <c r="K90" s="382">
        <f>Фтизиатрия!K90</f>
        <v>0</v>
      </c>
    </row>
    <row r="91" spans="1:11" x14ac:dyDescent="0.2">
      <c r="A91" s="385">
        <v>80</v>
      </c>
      <c r="B91" s="101" t="s">
        <v>150</v>
      </c>
      <c r="C91" s="194" t="s">
        <v>256</v>
      </c>
      <c r="D91" s="381">
        <f t="shared" si="4"/>
        <v>23259925.800000001</v>
      </c>
      <c r="E91" s="308">
        <f>Долечивание!I91</f>
        <v>0</v>
      </c>
      <c r="F91" s="91">
        <f>'Кибер-нож'!K91</f>
        <v>0</v>
      </c>
      <c r="G91" s="71">
        <f>Венерология!I91</f>
        <v>0</v>
      </c>
      <c r="H91" s="71">
        <f>'Паллиативная МП'!O91</f>
        <v>23259925.800000001</v>
      </c>
      <c r="I91" s="71">
        <f>Психотерапия!Q91</f>
        <v>0</v>
      </c>
      <c r="J91" s="71">
        <f>Наркология!Q91</f>
        <v>0</v>
      </c>
      <c r="K91" s="382">
        <f>Фтизиатрия!K91</f>
        <v>0</v>
      </c>
    </row>
    <row r="92" spans="1:11" x14ac:dyDescent="0.2">
      <c r="A92" s="385">
        <v>81</v>
      </c>
      <c r="B92" s="101" t="s">
        <v>151</v>
      </c>
      <c r="C92" s="175" t="s">
        <v>337</v>
      </c>
      <c r="D92" s="381">
        <f t="shared" si="4"/>
        <v>0</v>
      </c>
      <c r="E92" s="308">
        <f>Долечивание!I92</f>
        <v>0</v>
      </c>
      <c r="F92" s="91">
        <f>'Кибер-нож'!K92</f>
        <v>0</v>
      </c>
      <c r="G92" s="71">
        <f>Венерология!I92</f>
        <v>0</v>
      </c>
      <c r="H92" s="71">
        <f>'Паллиативная МП'!O92</f>
        <v>0</v>
      </c>
      <c r="I92" s="71">
        <f>Психотерапия!Q92</f>
        <v>0</v>
      </c>
      <c r="J92" s="71">
        <f>Наркология!Q92</f>
        <v>0</v>
      </c>
      <c r="K92" s="382">
        <f>Фтизиатрия!K92</f>
        <v>0</v>
      </c>
    </row>
    <row r="93" spans="1:11" x14ac:dyDescent="0.2">
      <c r="A93" s="385">
        <v>82</v>
      </c>
      <c r="B93" s="101" t="s">
        <v>152</v>
      </c>
      <c r="C93" s="195" t="s">
        <v>294</v>
      </c>
      <c r="D93" s="381">
        <f t="shared" si="4"/>
        <v>0</v>
      </c>
      <c r="E93" s="308">
        <f>Долечивание!I93</f>
        <v>0</v>
      </c>
      <c r="F93" s="91">
        <f>'Кибер-нож'!K93</f>
        <v>0</v>
      </c>
      <c r="G93" s="71">
        <f>Венерология!I93</f>
        <v>0</v>
      </c>
      <c r="H93" s="71">
        <f>'Паллиативная МП'!O93</f>
        <v>0</v>
      </c>
      <c r="I93" s="71">
        <f>Психотерапия!Q93</f>
        <v>0</v>
      </c>
      <c r="J93" s="71">
        <f>Наркология!Q93</f>
        <v>0</v>
      </c>
      <c r="K93" s="382">
        <f>Фтизиатрия!K93</f>
        <v>0</v>
      </c>
    </row>
    <row r="94" spans="1:11" ht="24" x14ac:dyDescent="0.2">
      <c r="A94" s="434">
        <v>83</v>
      </c>
      <c r="B94" s="435" t="s">
        <v>153</v>
      </c>
      <c r="C94" s="197" t="s">
        <v>278</v>
      </c>
      <c r="D94" s="381">
        <f t="shared" si="4"/>
        <v>0</v>
      </c>
      <c r="E94" s="308">
        <f>Долечивание!I94</f>
        <v>0</v>
      </c>
      <c r="F94" s="91">
        <f>'Кибер-нож'!K94</f>
        <v>0</v>
      </c>
      <c r="G94" s="71">
        <f>Венерология!I94</f>
        <v>0</v>
      </c>
      <c r="H94" s="71">
        <f>'Паллиативная МП'!O94</f>
        <v>0</v>
      </c>
      <c r="I94" s="71">
        <f>Психотерапия!Q94</f>
        <v>0</v>
      </c>
      <c r="J94" s="71">
        <f>Наркология!Q94</f>
        <v>0</v>
      </c>
      <c r="K94" s="382">
        <f>Фтизиатрия!K94</f>
        <v>0</v>
      </c>
    </row>
    <row r="95" spans="1:11" ht="48" x14ac:dyDescent="0.2">
      <c r="A95" s="434"/>
      <c r="B95" s="435"/>
      <c r="C95" s="175" t="s">
        <v>333</v>
      </c>
      <c r="D95" s="381">
        <f t="shared" si="4"/>
        <v>0</v>
      </c>
      <c r="E95" s="308">
        <f>Долечивание!I95</f>
        <v>0</v>
      </c>
      <c r="F95" s="91">
        <f>'Кибер-нож'!K95</f>
        <v>0</v>
      </c>
      <c r="G95" s="71">
        <f>Венерология!I95</f>
        <v>0</v>
      </c>
      <c r="H95" s="71">
        <f>'Паллиативная МП'!O95</f>
        <v>0</v>
      </c>
      <c r="I95" s="71">
        <f>Психотерапия!Q95</f>
        <v>0</v>
      </c>
      <c r="J95" s="71">
        <f>Наркология!Q95</f>
        <v>0</v>
      </c>
      <c r="K95" s="382">
        <f>Фтизиатрия!K95</f>
        <v>0</v>
      </c>
    </row>
    <row r="96" spans="1:11" ht="24" x14ac:dyDescent="0.2">
      <c r="A96" s="434"/>
      <c r="B96" s="435"/>
      <c r="C96" s="175" t="s">
        <v>279</v>
      </c>
      <c r="D96" s="381">
        <f t="shared" si="4"/>
        <v>0</v>
      </c>
      <c r="E96" s="308">
        <f>Долечивание!I96</f>
        <v>0</v>
      </c>
      <c r="F96" s="91">
        <f>'Кибер-нож'!K96</f>
        <v>0</v>
      </c>
      <c r="G96" s="71">
        <f>Венерология!I96</f>
        <v>0</v>
      </c>
      <c r="H96" s="71">
        <f>'Паллиативная МП'!O96</f>
        <v>0</v>
      </c>
      <c r="I96" s="71">
        <f>Психотерапия!Q96</f>
        <v>0</v>
      </c>
      <c r="J96" s="71">
        <f>Наркология!Q96</f>
        <v>0</v>
      </c>
      <c r="K96" s="382">
        <f>Фтизиатрия!K96</f>
        <v>0</v>
      </c>
    </row>
    <row r="97" spans="1:11" ht="48" x14ac:dyDescent="0.2">
      <c r="A97" s="434"/>
      <c r="B97" s="435"/>
      <c r="C97" s="389" t="s">
        <v>334</v>
      </c>
      <c r="D97" s="381">
        <f t="shared" si="4"/>
        <v>0</v>
      </c>
      <c r="E97" s="308">
        <f>Долечивание!I97</f>
        <v>0</v>
      </c>
      <c r="F97" s="91">
        <f>'Кибер-нож'!K97</f>
        <v>0</v>
      </c>
      <c r="G97" s="71">
        <f>Венерология!I97</f>
        <v>0</v>
      </c>
      <c r="H97" s="71">
        <f>'Паллиативная МП'!O97</f>
        <v>0</v>
      </c>
      <c r="I97" s="71">
        <f>Психотерапия!Q97</f>
        <v>0</v>
      </c>
      <c r="J97" s="71">
        <f>Наркология!Q97</f>
        <v>0</v>
      </c>
      <c r="K97" s="382">
        <f>Фтизиатрия!K97</f>
        <v>0</v>
      </c>
    </row>
    <row r="98" spans="1:11" ht="24" x14ac:dyDescent="0.2">
      <c r="A98" s="385">
        <v>84</v>
      </c>
      <c r="B98" s="101" t="s">
        <v>154</v>
      </c>
      <c r="C98" s="195" t="s">
        <v>50</v>
      </c>
      <c r="D98" s="381">
        <f t="shared" si="4"/>
        <v>0</v>
      </c>
      <c r="E98" s="308">
        <f>Долечивание!I98</f>
        <v>0</v>
      </c>
      <c r="F98" s="91">
        <f>'Кибер-нож'!K98</f>
        <v>0</v>
      </c>
      <c r="G98" s="71">
        <f>Венерология!I98</f>
        <v>0</v>
      </c>
      <c r="H98" s="71">
        <f>'Паллиативная МП'!O98</f>
        <v>0</v>
      </c>
      <c r="I98" s="71">
        <f>Психотерапия!Q98</f>
        <v>0</v>
      </c>
      <c r="J98" s="71">
        <f>Наркология!Q98</f>
        <v>0</v>
      </c>
      <c r="K98" s="382">
        <f>Фтизиатрия!K98</f>
        <v>0</v>
      </c>
    </row>
    <row r="99" spans="1:11" x14ac:dyDescent="0.2">
      <c r="A99" s="385">
        <v>85</v>
      </c>
      <c r="B99" s="101" t="s">
        <v>155</v>
      </c>
      <c r="C99" s="194" t="s">
        <v>156</v>
      </c>
      <c r="D99" s="381">
        <f t="shared" si="4"/>
        <v>0</v>
      </c>
      <c r="E99" s="308">
        <f>Долечивание!I99</f>
        <v>0</v>
      </c>
      <c r="F99" s="91">
        <f>'Кибер-нож'!K99</f>
        <v>0</v>
      </c>
      <c r="G99" s="71">
        <f>Венерология!I99</f>
        <v>0</v>
      </c>
      <c r="H99" s="71">
        <f>'Паллиативная МП'!O99</f>
        <v>0</v>
      </c>
      <c r="I99" s="71">
        <f>Психотерапия!Q99</f>
        <v>0</v>
      </c>
      <c r="J99" s="71">
        <f>Наркология!Q99</f>
        <v>0</v>
      </c>
      <c r="K99" s="382">
        <f>Фтизиатрия!K99</f>
        <v>0</v>
      </c>
    </row>
    <row r="100" spans="1:11" x14ac:dyDescent="0.2">
      <c r="A100" s="385">
        <v>86</v>
      </c>
      <c r="B100" s="309" t="s">
        <v>157</v>
      </c>
      <c r="C100" s="194" t="s">
        <v>158</v>
      </c>
      <c r="D100" s="381">
        <f t="shared" si="4"/>
        <v>0</v>
      </c>
      <c r="E100" s="308">
        <f>Долечивание!I100</f>
        <v>0</v>
      </c>
      <c r="F100" s="91">
        <f>'Кибер-нож'!K100</f>
        <v>0</v>
      </c>
      <c r="G100" s="71">
        <f>Венерология!I100</f>
        <v>0</v>
      </c>
      <c r="H100" s="71">
        <f>'Паллиативная МП'!O100</f>
        <v>0</v>
      </c>
      <c r="I100" s="71">
        <f>Психотерапия!Q100</f>
        <v>0</v>
      </c>
      <c r="J100" s="71">
        <f>Наркология!Q100</f>
        <v>0</v>
      </c>
      <c r="K100" s="382">
        <f>Фтизиатрия!K100</f>
        <v>0</v>
      </c>
    </row>
    <row r="101" spans="1:11" x14ac:dyDescent="0.2">
      <c r="A101" s="385">
        <v>87</v>
      </c>
      <c r="B101" s="101" t="s">
        <v>159</v>
      </c>
      <c r="C101" s="194" t="s">
        <v>28</v>
      </c>
      <c r="D101" s="381">
        <f t="shared" si="4"/>
        <v>18901170.890000001</v>
      </c>
      <c r="E101" s="308">
        <f>Долечивание!I101</f>
        <v>0</v>
      </c>
      <c r="F101" s="91">
        <f>'Кибер-нож'!K101</f>
        <v>0</v>
      </c>
      <c r="G101" s="71">
        <f>Венерология!I101</f>
        <v>744166.32</v>
      </c>
      <c r="H101" s="71">
        <f>'Паллиативная МП'!O101</f>
        <v>9123510</v>
      </c>
      <c r="I101" s="71">
        <f>Психотерапия!Q101</f>
        <v>6923030.0199999996</v>
      </c>
      <c r="J101" s="71">
        <f>Наркология!Q101</f>
        <v>903042.62</v>
      </c>
      <c r="K101" s="382">
        <f>Фтизиатрия!K101</f>
        <v>1207421.93</v>
      </c>
    </row>
    <row r="102" spans="1:11" x14ac:dyDescent="0.2">
      <c r="A102" s="385">
        <v>88</v>
      </c>
      <c r="B102" s="309" t="s">
        <v>160</v>
      </c>
      <c r="C102" s="194" t="s">
        <v>12</v>
      </c>
      <c r="D102" s="381">
        <f t="shared" si="4"/>
        <v>13544163.420000002</v>
      </c>
      <c r="E102" s="308">
        <f>Долечивание!I102</f>
        <v>0</v>
      </c>
      <c r="F102" s="91">
        <f>'Кибер-нож'!K102</f>
        <v>0</v>
      </c>
      <c r="G102" s="71">
        <f>Венерология!I102</f>
        <v>964917.15</v>
      </c>
      <c r="H102" s="71">
        <f>'Паллиативная МП'!O102</f>
        <v>9123510</v>
      </c>
      <c r="I102" s="71">
        <f>Психотерапия!Q102</f>
        <v>682317.52</v>
      </c>
      <c r="J102" s="71">
        <f>Наркология!Q102</f>
        <v>1091902.6299999999</v>
      </c>
      <c r="K102" s="382">
        <f>Фтизиатрия!K102</f>
        <v>1681516.12</v>
      </c>
    </row>
    <row r="103" spans="1:11" x14ac:dyDescent="0.2">
      <c r="A103" s="385">
        <v>89</v>
      </c>
      <c r="B103" s="309" t="s">
        <v>161</v>
      </c>
      <c r="C103" s="194" t="s">
        <v>27</v>
      </c>
      <c r="D103" s="381">
        <f t="shared" si="4"/>
        <v>18040152.450000003</v>
      </c>
      <c r="E103" s="308">
        <f>Долечивание!I103</f>
        <v>0</v>
      </c>
      <c r="F103" s="91">
        <f>'Кибер-нож'!K103</f>
        <v>0</v>
      </c>
      <c r="G103" s="71">
        <f>Венерология!I103</f>
        <v>1696588.14</v>
      </c>
      <c r="H103" s="71">
        <f>'Паллиативная МП'!O103</f>
        <v>10605774.050000001</v>
      </c>
      <c r="I103" s="71">
        <f>Психотерапия!Q103</f>
        <v>0</v>
      </c>
      <c r="J103" s="71">
        <f>Наркология!Q103</f>
        <v>2519822.91</v>
      </c>
      <c r="K103" s="382">
        <f>Фтизиатрия!K103</f>
        <v>3217967.35</v>
      </c>
    </row>
    <row r="104" spans="1:11" x14ac:dyDescent="0.2">
      <c r="A104" s="385">
        <v>90</v>
      </c>
      <c r="B104" s="101" t="s">
        <v>162</v>
      </c>
      <c r="C104" s="194" t="s">
        <v>44</v>
      </c>
      <c r="D104" s="381">
        <f t="shared" si="4"/>
        <v>9283607.4800000004</v>
      </c>
      <c r="E104" s="308">
        <f>Долечивание!I104</f>
        <v>0</v>
      </c>
      <c r="F104" s="91">
        <f>'Кибер-нож'!K104</f>
        <v>0</v>
      </c>
      <c r="G104" s="71">
        <f>Венерология!I104</f>
        <v>760826.76</v>
      </c>
      <c r="H104" s="71">
        <f>'Паллиативная МП'!O104</f>
        <v>5486639.5</v>
      </c>
      <c r="I104" s="71">
        <f>Психотерапия!Q104</f>
        <v>0</v>
      </c>
      <c r="J104" s="71">
        <f>Наркология!Q104</f>
        <v>1391093.4</v>
      </c>
      <c r="K104" s="382">
        <f>Фтизиатрия!K104</f>
        <v>1645047.8199999998</v>
      </c>
    </row>
    <row r="105" spans="1:11" x14ac:dyDescent="0.2">
      <c r="A105" s="385">
        <v>91</v>
      </c>
      <c r="B105" s="101" t="s">
        <v>163</v>
      </c>
      <c r="C105" s="194" t="s">
        <v>33</v>
      </c>
      <c r="D105" s="381">
        <f t="shared" si="4"/>
        <v>18830882.169999998</v>
      </c>
      <c r="E105" s="308">
        <f>Долечивание!I105</f>
        <v>0</v>
      </c>
      <c r="F105" s="91">
        <f>'Кибер-нож'!K105</f>
        <v>0</v>
      </c>
      <c r="G105" s="71">
        <f>Венерология!I105</f>
        <v>1108382.05</v>
      </c>
      <c r="H105" s="71">
        <f>'Паллиативная МП'!O105</f>
        <v>9684794.4499999993</v>
      </c>
      <c r="I105" s="71">
        <f>Психотерапия!Q105</f>
        <v>0</v>
      </c>
      <c r="J105" s="71">
        <f>Наркология!Q105</f>
        <v>6154392.2199999997</v>
      </c>
      <c r="K105" s="382">
        <f>Фтизиатрия!K105</f>
        <v>1883313.45</v>
      </c>
    </row>
    <row r="106" spans="1:11" x14ac:dyDescent="0.2">
      <c r="A106" s="385">
        <v>92</v>
      </c>
      <c r="B106" s="101" t="s">
        <v>164</v>
      </c>
      <c r="C106" s="194" t="s">
        <v>29</v>
      </c>
      <c r="D106" s="381">
        <f t="shared" si="4"/>
        <v>18737995.620000001</v>
      </c>
      <c r="E106" s="308">
        <f>Долечивание!I106</f>
        <v>0</v>
      </c>
      <c r="F106" s="91">
        <f>'Кибер-нож'!K106</f>
        <v>0</v>
      </c>
      <c r="G106" s="71">
        <f>Венерология!I106</f>
        <v>2319503.48</v>
      </c>
      <c r="H106" s="71">
        <f>'Паллиативная МП'!O106</f>
        <v>10629270.550000001</v>
      </c>
      <c r="I106" s="71">
        <f>Психотерапия!Q106</f>
        <v>0</v>
      </c>
      <c r="J106" s="71">
        <f>Наркология!Q106</f>
        <v>2793949.51</v>
      </c>
      <c r="K106" s="382">
        <f>Фтизиатрия!K106</f>
        <v>2995272.08</v>
      </c>
    </row>
    <row r="107" spans="1:11" x14ac:dyDescent="0.2">
      <c r="A107" s="385">
        <v>93</v>
      </c>
      <c r="B107" s="101" t="s">
        <v>165</v>
      </c>
      <c r="C107" s="194" t="s">
        <v>30</v>
      </c>
      <c r="D107" s="381">
        <f t="shared" si="4"/>
        <v>17349533.57</v>
      </c>
      <c r="E107" s="308">
        <f>Долечивание!I107</f>
        <v>0</v>
      </c>
      <c r="F107" s="91">
        <f>'Кибер-нож'!K107</f>
        <v>0</v>
      </c>
      <c r="G107" s="71">
        <f>Венерология!I107</f>
        <v>1671134.69</v>
      </c>
      <c r="H107" s="71">
        <f>'Паллиативная МП'!O107</f>
        <v>10966928.949999999</v>
      </c>
      <c r="I107" s="71">
        <f>Психотерапия!Q107</f>
        <v>0</v>
      </c>
      <c r="J107" s="71">
        <f>Наркология!Q107</f>
        <v>2692740.8600000003</v>
      </c>
      <c r="K107" s="382">
        <f>Фтизиатрия!K107</f>
        <v>2018729.0699999998</v>
      </c>
    </row>
    <row r="108" spans="1:11" x14ac:dyDescent="0.2">
      <c r="A108" s="385">
        <v>94</v>
      </c>
      <c r="B108" s="309" t="s">
        <v>166</v>
      </c>
      <c r="C108" s="194" t="s">
        <v>14</v>
      </c>
      <c r="D108" s="381">
        <f t="shared" ref="D108:D139" si="5">E108+F108+G108+H108+I108+J108+K108</f>
        <v>26770910.129999999</v>
      </c>
      <c r="E108" s="308">
        <f>Долечивание!I108</f>
        <v>0</v>
      </c>
      <c r="F108" s="91">
        <f>'Кибер-нож'!K108</f>
        <v>0</v>
      </c>
      <c r="G108" s="71">
        <f>Венерология!I108</f>
        <v>753422.12</v>
      </c>
      <c r="H108" s="71">
        <f>'Паллиативная МП'!O108</f>
        <v>4561755</v>
      </c>
      <c r="I108" s="71">
        <f>Психотерапия!Q108</f>
        <v>13200665.6</v>
      </c>
      <c r="J108" s="71">
        <f>Наркология!Q108</f>
        <v>7157963.6600000001</v>
      </c>
      <c r="K108" s="382">
        <f>Фтизиатрия!K108</f>
        <v>1097103.75</v>
      </c>
    </row>
    <row r="109" spans="1:11" x14ac:dyDescent="0.2">
      <c r="A109" s="385">
        <v>95</v>
      </c>
      <c r="B109" s="101" t="s">
        <v>167</v>
      </c>
      <c r="C109" s="194" t="s">
        <v>31</v>
      </c>
      <c r="D109" s="381">
        <f t="shared" si="5"/>
        <v>13988649.989999998</v>
      </c>
      <c r="E109" s="308">
        <f>Долечивание!I109</f>
        <v>0</v>
      </c>
      <c r="F109" s="91">
        <f>'Кибер-нож'!K109</f>
        <v>0</v>
      </c>
      <c r="G109" s="71">
        <f>Венерология!I109</f>
        <v>1032947.28</v>
      </c>
      <c r="H109" s="71">
        <f>'Паллиативная МП'!O109</f>
        <v>9985255.3499999996</v>
      </c>
      <c r="I109" s="71">
        <f>Психотерапия!Q109</f>
        <v>0</v>
      </c>
      <c r="J109" s="71">
        <f>Наркология!Q109</f>
        <v>1507642.3599999999</v>
      </c>
      <c r="K109" s="382">
        <f>Фтизиатрия!K109</f>
        <v>1462805</v>
      </c>
    </row>
    <row r="110" spans="1:11" x14ac:dyDescent="0.2">
      <c r="A110" s="385">
        <v>96</v>
      </c>
      <c r="B110" s="101" t="s">
        <v>168</v>
      </c>
      <c r="C110" s="194" t="s">
        <v>15</v>
      </c>
      <c r="D110" s="381">
        <f t="shared" si="5"/>
        <v>17025803.34</v>
      </c>
      <c r="E110" s="308">
        <f>Долечивание!I110</f>
        <v>0</v>
      </c>
      <c r="F110" s="91">
        <f>'Кибер-нож'!K110</f>
        <v>0</v>
      </c>
      <c r="G110" s="71">
        <f>Венерология!I110</f>
        <v>787668.58</v>
      </c>
      <c r="H110" s="71">
        <f>'Паллиативная МП'!O110</f>
        <v>9123510</v>
      </c>
      <c r="I110" s="71">
        <f>Психотерапия!Q110</f>
        <v>0</v>
      </c>
      <c r="J110" s="71">
        <f>Наркология!Q110</f>
        <v>5651819.7599999998</v>
      </c>
      <c r="K110" s="382">
        <f>Фтизиатрия!K110</f>
        <v>1462805</v>
      </c>
    </row>
    <row r="111" spans="1:11" x14ac:dyDescent="0.2">
      <c r="A111" s="385">
        <v>97</v>
      </c>
      <c r="B111" s="71" t="s">
        <v>169</v>
      </c>
      <c r="C111" s="195" t="s">
        <v>13</v>
      </c>
      <c r="D111" s="381">
        <f t="shared" si="5"/>
        <v>24849810.48</v>
      </c>
      <c r="E111" s="308">
        <f>Долечивание!I111</f>
        <v>0</v>
      </c>
      <c r="F111" s="91">
        <f>'Кибер-нож'!K111</f>
        <v>0</v>
      </c>
      <c r="G111" s="71">
        <f>Венерология!I111</f>
        <v>1316982.7</v>
      </c>
      <c r="H111" s="71">
        <f>'Паллиативная МП'!O111</f>
        <v>13221093.15</v>
      </c>
      <c r="I111" s="71">
        <f>Психотерапия!Q111</f>
        <v>0</v>
      </c>
      <c r="J111" s="71">
        <f>Наркология!Q111</f>
        <v>8338012.3799999999</v>
      </c>
      <c r="K111" s="382">
        <f>Фтизиатрия!K111</f>
        <v>1973722.25</v>
      </c>
    </row>
    <row r="112" spans="1:11" x14ac:dyDescent="0.2">
      <c r="A112" s="385">
        <v>98</v>
      </c>
      <c r="B112" s="309" t="s">
        <v>170</v>
      </c>
      <c r="C112" s="194" t="s">
        <v>32</v>
      </c>
      <c r="D112" s="381">
        <f t="shared" si="5"/>
        <v>14355400.99</v>
      </c>
      <c r="E112" s="308">
        <f>Долечивание!I112</f>
        <v>0</v>
      </c>
      <c r="F112" s="91">
        <f>'Кибер-нож'!K112</f>
        <v>0</v>
      </c>
      <c r="G112" s="71">
        <f>Венерология!I112</f>
        <v>2137627.0099999998</v>
      </c>
      <c r="H112" s="71">
        <f>'Паллиативная МП'!O112</f>
        <v>9591328.5999999996</v>
      </c>
      <c r="I112" s="71">
        <f>Психотерапия!Q112</f>
        <v>0</v>
      </c>
      <c r="J112" s="71">
        <f>Наркология!Q112</f>
        <v>1222245.6300000001</v>
      </c>
      <c r="K112" s="382">
        <f>Фтизиатрия!K112</f>
        <v>1404199.75</v>
      </c>
    </row>
    <row r="113" spans="1:11" x14ac:dyDescent="0.2">
      <c r="A113" s="385">
        <v>99</v>
      </c>
      <c r="B113" s="309" t="s">
        <v>171</v>
      </c>
      <c r="C113" s="194" t="s">
        <v>54</v>
      </c>
      <c r="D113" s="381">
        <f t="shared" si="5"/>
        <v>18530882.899999999</v>
      </c>
      <c r="E113" s="308">
        <f>Долечивание!I113</f>
        <v>0</v>
      </c>
      <c r="F113" s="91">
        <f>'Кибер-нож'!K113</f>
        <v>0</v>
      </c>
      <c r="G113" s="71">
        <f>Венерология!I113</f>
        <v>950107.87</v>
      </c>
      <c r="H113" s="71">
        <f>'Паллиативная МП'!O113</f>
        <v>11414196.85</v>
      </c>
      <c r="I113" s="71">
        <f>Психотерапия!Q113</f>
        <v>2434282.52</v>
      </c>
      <c r="J113" s="71">
        <f>Наркология!Q113</f>
        <v>1684368.6600000001</v>
      </c>
      <c r="K113" s="382">
        <f>Фтизиатрия!K113</f>
        <v>2047927</v>
      </c>
    </row>
    <row r="114" spans="1:11" x14ac:dyDescent="0.2">
      <c r="A114" s="385">
        <v>100</v>
      </c>
      <c r="B114" s="101" t="s">
        <v>172</v>
      </c>
      <c r="C114" s="194" t="s">
        <v>34</v>
      </c>
      <c r="D114" s="381">
        <f t="shared" si="5"/>
        <v>28777615.059999999</v>
      </c>
      <c r="E114" s="308">
        <f>Долечивание!I114</f>
        <v>0</v>
      </c>
      <c r="F114" s="91">
        <f>'Кибер-нож'!K114</f>
        <v>0</v>
      </c>
      <c r="G114" s="71">
        <f>Венерология!I114</f>
        <v>2154287.4500000002</v>
      </c>
      <c r="H114" s="71">
        <f>'Паллиативная МП'!O114</f>
        <v>11328562.699999999</v>
      </c>
      <c r="I114" s="71">
        <f>Психотерапия!Q114</f>
        <v>0</v>
      </c>
      <c r="J114" s="71">
        <f>Наркология!Q114</f>
        <v>12003453.66</v>
      </c>
      <c r="K114" s="382">
        <f>Фтизиатрия!K114</f>
        <v>3291311.25</v>
      </c>
    </row>
    <row r="115" spans="1:11" x14ac:dyDescent="0.2">
      <c r="A115" s="385">
        <v>101</v>
      </c>
      <c r="B115" s="101" t="s">
        <v>173</v>
      </c>
      <c r="C115" s="194" t="s">
        <v>243</v>
      </c>
      <c r="D115" s="381">
        <f t="shared" si="5"/>
        <v>12686808.5</v>
      </c>
      <c r="E115" s="308">
        <f>Долечивание!I115</f>
        <v>0</v>
      </c>
      <c r="F115" s="91">
        <f>'Кибер-нож'!K115</f>
        <v>0</v>
      </c>
      <c r="G115" s="71">
        <f>Венерология!I115</f>
        <v>718712.87</v>
      </c>
      <c r="H115" s="71">
        <f>'Паллиативная МП'!O115</f>
        <v>9123510</v>
      </c>
      <c r="I115" s="71">
        <f>Психотерапия!Q115</f>
        <v>0</v>
      </c>
      <c r="J115" s="71">
        <f>Наркология!Q115</f>
        <v>1247150.25</v>
      </c>
      <c r="K115" s="382">
        <f>Фтизиатрия!K115</f>
        <v>1597435.38</v>
      </c>
    </row>
    <row r="116" spans="1:11" x14ac:dyDescent="0.2">
      <c r="A116" s="385">
        <v>102</v>
      </c>
      <c r="B116" s="101" t="s">
        <v>174</v>
      </c>
      <c r="C116" s="194" t="s">
        <v>175</v>
      </c>
      <c r="D116" s="381">
        <f t="shared" si="5"/>
        <v>0</v>
      </c>
      <c r="E116" s="308">
        <f>Долечивание!I116</f>
        <v>0</v>
      </c>
      <c r="F116" s="91">
        <f>'Кибер-нож'!K116</f>
        <v>0</v>
      </c>
      <c r="G116" s="71">
        <f>Венерология!I116</f>
        <v>0</v>
      </c>
      <c r="H116" s="71">
        <f>'Паллиативная МП'!O116</f>
        <v>0</v>
      </c>
      <c r="I116" s="71">
        <f>Психотерапия!Q116</f>
        <v>0</v>
      </c>
      <c r="J116" s="71">
        <f>Наркология!Q116</f>
        <v>0</v>
      </c>
      <c r="K116" s="382">
        <f>Фтизиатрия!K116</f>
        <v>0</v>
      </c>
    </row>
    <row r="117" spans="1:11" x14ac:dyDescent="0.2">
      <c r="A117" s="385">
        <v>103</v>
      </c>
      <c r="B117" s="101" t="s">
        <v>176</v>
      </c>
      <c r="C117" s="194" t="s">
        <v>177</v>
      </c>
      <c r="D117" s="381">
        <f t="shared" si="5"/>
        <v>0</v>
      </c>
      <c r="E117" s="308">
        <f>Долечивание!I117</f>
        <v>0</v>
      </c>
      <c r="F117" s="91">
        <f>'Кибер-нож'!K117</f>
        <v>0</v>
      </c>
      <c r="G117" s="71">
        <f>Венерология!I117</f>
        <v>0</v>
      </c>
      <c r="H117" s="71">
        <f>'Паллиативная МП'!O117</f>
        <v>0</v>
      </c>
      <c r="I117" s="71">
        <f>Психотерапия!Q117</f>
        <v>0</v>
      </c>
      <c r="J117" s="71">
        <f>Наркология!Q117</f>
        <v>0</v>
      </c>
      <c r="K117" s="382">
        <f>Фтизиатрия!K117</f>
        <v>0</v>
      </c>
    </row>
    <row r="118" spans="1:11" x14ac:dyDescent="0.2">
      <c r="A118" s="385">
        <v>104</v>
      </c>
      <c r="B118" s="309" t="s">
        <v>178</v>
      </c>
      <c r="C118" s="194" t="s">
        <v>179</v>
      </c>
      <c r="D118" s="381">
        <f t="shared" si="5"/>
        <v>0</v>
      </c>
      <c r="E118" s="308">
        <f>Долечивание!I118</f>
        <v>0</v>
      </c>
      <c r="F118" s="91">
        <f>'Кибер-нож'!K118</f>
        <v>0</v>
      </c>
      <c r="G118" s="71">
        <f>Венерология!I118</f>
        <v>0</v>
      </c>
      <c r="H118" s="71">
        <f>'Паллиативная МП'!O118</f>
        <v>0</v>
      </c>
      <c r="I118" s="71">
        <f>Психотерапия!Q118</f>
        <v>0</v>
      </c>
      <c r="J118" s="71">
        <f>Наркология!Q118</f>
        <v>0</v>
      </c>
      <c r="K118" s="382">
        <f>Фтизиатрия!K118</f>
        <v>0</v>
      </c>
    </row>
    <row r="119" spans="1:11" x14ac:dyDescent="0.2">
      <c r="A119" s="385">
        <v>105</v>
      </c>
      <c r="B119" s="309" t="s">
        <v>180</v>
      </c>
      <c r="C119" s="194" t="s">
        <v>181</v>
      </c>
      <c r="D119" s="381">
        <f t="shared" si="5"/>
        <v>0</v>
      </c>
      <c r="E119" s="308">
        <f>Долечивание!I119</f>
        <v>0</v>
      </c>
      <c r="F119" s="91">
        <f>'Кибер-нож'!K119</f>
        <v>0</v>
      </c>
      <c r="G119" s="71">
        <f>Венерология!I119</f>
        <v>0</v>
      </c>
      <c r="H119" s="71">
        <f>'Паллиативная МП'!O119</f>
        <v>0</v>
      </c>
      <c r="I119" s="71">
        <f>Психотерапия!Q119</f>
        <v>0</v>
      </c>
      <c r="J119" s="71">
        <f>Наркология!Q119</f>
        <v>0</v>
      </c>
      <c r="K119" s="382">
        <f>Фтизиатрия!K119</f>
        <v>0</v>
      </c>
    </row>
    <row r="120" spans="1:11" x14ac:dyDescent="0.2">
      <c r="A120" s="385">
        <v>106</v>
      </c>
      <c r="B120" s="309" t="s">
        <v>182</v>
      </c>
      <c r="C120" s="194" t="s">
        <v>183</v>
      </c>
      <c r="D120" s="381">
        <f t="shared" si="5"/>
        <v>0</v>
      </c>
      <c r="E120" s="308">
        <f>Долечивание!I120</f>
        <v>0</v>
      </c>
      <c r="F120" s="91">
        <f>'Кибер-нож'!K120</f>
        <v>0</v>
      </c>
      <c r="G120" s="71">
        <f>Венерология!I120</f>
        <v>0</v>
      </c>
      <c r="H120" s="71">
        <f>'Паллиативная МП'!O120</f>
        <v>0</v>
      </c>
      <c r="I120" s="71">
        <f>Психотерапия!Q120</f>
        <v>0</v>
      </c>
      <c r="J120" s="71">
        <f>Наркология!Q120</f>
        <v>0</v>
      </c>
      <c r="K120" s="382">
        <f>Фтизиатрия!K120</f>
        <v>0</v>
      </c>
    </row>
    <row r="121" spans="1:11" ht="24" x14ac:dyDescent="0.2">
      <c r="A121" s="385">
        <v>107</v>
      </c>
      <c r="B121" s="309" t="s">
        <v>184</v>
      </c>
      <c r="C121" s="194" t="s">
        <v>185</v>
      </c>
      <c r="D121" s="381">
        <f t="shared" si="5"/>
        <v>0</v>
      </c>
      <c r="E121" s="308">
        <f>Долечивание!I121</f>
        <v>0</v>
      </c>
      <c r="F121" s="91">
        <f>'Кибер-нож'!K121</f>
        <v>0</v>
      </c>
      <c r="G121" s="71">
        <f>Венерология!I121</f>
        <v>0</v>
      </c>
      <c r="H121" s="71">
        <f>'Паллиативная МП'!O121</f>
        <v>0</v>
      </c>
      <c r="I121" s="71">
        <f>Психотерапия!Q121</f>
        <v>0</v>
      </c>
      <c r="J121" s="71">
        <f>Наркология!Q121</f>
        <v>0</v>
      </c>
      <c r="K121" s="382">
        <f>Фтизиатрия!K121</f>
        <v>0</v>
      </c>
    </row>
    <row r="122" spans="1:11" x14ac:dyDescent="0.2">
      <c r="A122" s="385">
        <v>108</v>
      </c>
      <c r="B122" s="309" t="s">
        <v>186</v>
      </c>
      <c r="C122" s="194" t="s">
        <v>187</v>
      </c>
      <c r="D122" s="381">
        <f t="shared" si="5"/>
        <v>0</v>
      </c>
      <c r="E122" s="308">
        <f>Долечивание!I122</f>
        <v>0</v>
      </c>
      <c r="F122" s="91">
        <f>'Кибер-нож'!K122</f>
        <v>0</v>
      </c>
      <c r="G122" s="71">
        <f>Венерология!I122</f>
        <v>0</v>
      </c>
      <c r="H122" s="71">
        <f>'Паллиативная МП'!O122</f>
        <v>0</v>
      </c>
      <c r="I122" s="71">
        <f>Психотерапия!Q122</f>
        <v>0</v>
      </c>
      <c r="J122" s="71">
        <f>Наркология!Q122</f>
        <v>0</v>
      </c>
      <c r="K122" s="382">
        <f>Фтизиатрия!K122</f>
        <v>0</v>
      </c>
    </row>
    <row r="123" spans="1:11" x14ac:dyDescent="0.2">
      <c r="A123" s="385">
        <v>109</v>
      </c>
      <c r="B123" s="309" t="s">
        <v>188</v>
      </c>
      <c r="C123" s="194" t="s">
        <v>189</v>
      </c>
      <c r="D123" s="381">
        <f t="shared" si="5"/>
        <v>0</v>
      </c>
      <c r="E123" s="308">
        <f>Долечивание!I123</f>
        <v>0</v>
      </c>
      <c r="F123" s="91">
        <f>'Кибер-нож'!K123</f>
        <v>0</v>
      </c>
      <c r="G123" s="71">
        <f>Венерология!I123</f>
        <v>0</v>
      </c>
      <c r="H123" s="71">
        <f>'Паллиативная МП'!O123</f>
        <v>0</v>
      </c>
      <c r="I123" s="71">
        <f>Психотерапия!Q123</f>
        <v>0</v>
      </c>
      <c r="J123" s="71">
        <f>Наркология!Q123</f>
        <v>0</v>
      </c>
      <c r="K123" s="382">
        <f>Фтизиатрия!K123</f>
        <v>0</v>
      </c>
    </row>
    <row r="124" spans="1:11" x14ac:dyDescent="0.2">
      <c r="A124" s="385">
        <v>110</v>
      </c>
      <c r="B124" s="100" t="s">
        <v>190</v>
      </c>
      <c r="C124" s="196" t="s">
        <v>191</v>
      </c>
      <c r="D124" s="381">
        <f t="shared" si="5"/>
        <v>0</v>
      </c>
      <c r="E124" s="308">
        <f>Долечивание!I124</f>
        <v>0</v>
      </c>
      <c r="F124" s="91">
        <f>'Кибер-нож'!K124</f>
        <v>0</v>
      </c>
      <c r="G124" s="71">
        <f>Венерология!I124</f>
        <v>0</v>
      </c>
      <c r="H124" s="71">
        <f>'Паллиативная МП'!O124</f>
        <v>0</v>
      </c>
      <c r="I124" s="71">
        <f>Психотерапия!Q124</f>
        <v>0</v>
      </c>
      <c r="J124" s="71">
        <f>Наркология!Q124</f>
        <v>0</v>
      </c>
      <c r="K124" s="382">
        <f>Фтизиатрия!K124</f>
        <v>0</v>
      </c>
    </row>
    <row r="125" spans="1:11" x14ac:dyDescent="0.2">
      <c r="A125" s="385">
        <v>111</v>
      </c>
      <c r="B125" s="100" t="s">
        <v>280</v>
      </c>
      <c r="C125" s="196" t="s">
        <v>252</v>
      </c>
      <c r="D125" s="381">
        <f t="shared" si="5"/>
        <v>0</v>
      </c>
      <c r="E125" s="308">
        <f>Долечивание!I125</f>
        <v>0</v>
      </c>
      <c r="F125" s="91">
        <f>'Кибер-нож'!K125</f>
        <v>0</v>
      </c>
      <c r="G125" s="71">
        <f>Венерология!I125</f>
        <v>0</v>
      </c>
      <c r="H125" s="71">
        <f>'Паллиативная МП'!O125</f>
        <v>0</v>
      </c>
      <c r="I125" s="71">
        <f>Психотерапия!Q125</f>
        <v>0</v>
      </c>
      <c r="J125" s="71">
        <f>Наркология!Q125</f>
        <v>0</v>
      </c>
      <c r="K125" s="382">
        <f>Фтизиатрия!K125</f>
        <v>0</v>
      </c>
    </row>
    <row r="126" spans="1:11" x14ac:dyDescent="0.2">
      <c r="A126" s="385">
        <v>112</v>
      </c>
      <c r="B126" s="101" t="s">
        <v>192</v>
      </c>
      <c r="C126" s="194" t="s">
        <v>193</v>
      </c>
      <c r="D126" s="381">
        <f t="shared" si="5"/>
        <v>0</v>
      </c>
      <c r="E126" s="308">
        <f>Долечивание!I126</f>
        <v>0</v>
      </c>
      <c r="F126" s="91">
        <f>'Кибер-нож'!K126</f>
        <v>0</v>
      </c>
      <c r="G126" s="71">
        <f>Венерология!I126</f>
        <v>0</v>
      </c>
      <c r="H126" s="71">
        <f>'Паллиативная МП'!O126</f>
        <v>0</v>
      </c>
      <c r="I126" s="71">
        <f>Психотерапия!Q126</f>
        <v>0</v>
      </c>
      <c r="J126" s="71">
        <f>Наркология!Q126</f>
        <v>0</v>
      </c>
      <c r="K126" s="382">
        <f>Фтизиатрия!K126</f>
        <v>0</v>
      </c>
    </row>
    <row r="127" spans="1:11" x14ac:dyDescent="0.2">
      <c r="A127" s="385">
        <v>113</v>
      </c>
      <c r="B127" s="309" t="s">
        <v>194</v>
      </c>
      <c r="C127" s="194" t="s">
        <v>195</v>
      </c>
      <c r="D127" s="381">
        <f t="shared" si="5"/>
        <v>0</v>
      </c>
      <c r="E127" s="308">
        <f>Долечивание!I127</f>
        <v>0</v>
      </c>
      <c r="F127" s="91">
        <f>'Кибер-нож'!K127</f>
        <v>0</v>
      </c>
      <c r="G127" s="71">
        <f>Венерология!I127</f>
        <v>0</v>
      </c>
      <c r="H127" s="71">
        <f>'Паллиативная МП'!O127</f>
        <v>0</v>
      </c>
      <c r="I127" s="71">
        <f>Психотерапия!Q127</f>
        <v>0</v>
      </c>
      <c r="J127" s="71">
        <f>Наркология!Q127</f>
        <v>0</v>
      </c>
      <c r="K127" s="382">
        <f>Фтизиатрия!K127</f>
        <v>0</v>
      </c>
    </row>
    <row r="128" spans="1:11" ht="24" x14ac:dyDescent="0.2">
      <c r="A128" s="385">
        <v>114</v>
      </c>
      <c r="B128" s="101" t="s">
        <v>196</v>
      </c>
      <c r="C128" s="194" t="s">
        <v>197</v>
      </c>
      <c r="D128" s="381">
        <f t="shared" si="5"/>
        <v>0</v>
      </c>
      <c r="E128" s="308">
        <f>Долечивание!I128</f>
        <v>0</v>
      </c>
      <c r="F128" s="91">
        <f>'Кибер-нож'!K128</f>
        <v>0</v>
      </c>
      <c r="G128" s="71">
        <f>Венерология!I128</f>
        <v>0</v>
      </c>
      <c r="H128" s="71">
        <f>'Паллиативная МП'!O128</f>
        <v>0</v>
      </c>
      <c r="I128" s="71">
        <f>Психотерапия!Q128</f>
        <v>0</v>
      </c>
      <c r="J128" s="71">
        <f>Наркология!Q128</f>
        <v>0</v>
      </c>
      <c r="K128" s="382">
        <f>Фтизиатрия!K128</f>
        <v>0</v>
      </c>
    </row>
    <row r="129" spans="1:11" x14ac:dyDescent="0.2">
      <c r="A129" s="385">
        <v>115</v>
      </c>
      <c r="B129" s="102" t="s">
        <v>198</v>
      </c>
      <c r="C129" s="195" t="s">
        <v>297</v>
      </c>
      <c r="D129" s="381">
        <f t="shared" si="5"/>
        <v>0</v>
      </c>
      <c r="E129" s="308">
        <f>Долечивание!I129</f>
        <v>0</v>
      </c>
      <c r="F129" s="91">
        <f>'Кибер-нож'!K129</f>
        <v>0</v>
      </c>
      <c r="G129" s="71">
        <f>Венерология!I129</f>
        <v>0</v>
      </c>
      <c r="H129" s="71">
        <f>'Паллиативная МП'!O129</f>
        <v>0</v>
      </c>
      <c r="I129" s="71">
        <f>Психотерапия!Q129</f>
        <v>0</v>
      </c>
      <c r="J129" s="71">
        <f>Наркология!Q129</f>
        <v>0</v>
      </c>
      <c r="K129" s="382">
        <f>Фтизиатрия!K129</f>
        <v>0</v>
      </c>
    </row>
    <row r="130" spans="1:11" x14ac:dyDescent="0.2">
      <c r="A130" s="385">
        <v>116</v>
      </c>
      <c r="B130" s="71" t="s">
        <v>199</v>
      </c>
      <c r="C130" s="195" t="s">
        <v>281</v>
      </c>
      <c r="D130" s="381">
        <f t="shared" si="5"/>
        <v>0</v>
      </c>
      <c r="E130" s="308">
        <f>Долечивание!I130</f>
        <v>0</v>
      </c>
      <c r="F130" s="91">
        <f>'Кибер-нож'!K130</f>
        <v>0</v>
      </c>
      <c r="G130" s="71">
        <f>Венерология!I130</f>
        <v>0</v>
      </c>
      <c r="H130" s="71">
        <f>'Паллиативная МП'!O130</f>
        <v>0</v>
      </c>
      <c r="I130" s="71">
        <f>Психотерапия!Q130</f>
        <v>0</v>
      </c>
      <c r="J130" s="71">
        <f>Наркология!Q130</f>
        <v>0</v>
      </c>
      <c r="K130" s="382">
        <f>Фтизиатрия!K130</f>
        <v>0</v>
      </c>
    </row>
    <row r="131" spans="1:11" x14ac:dyDescent="0.2">
      <c r="A131" s="385">
        <v>117</v>
      </c>
      <c r="B131" s="71" t="s">
        <v>200</v>
      </c>
      <c r="C131" s="195" t="s">
        <v>201</v>
      </c>
      <c r="D131" s="381">
        <f t="shared" si="5"/>
        <v>72635774.399999991</v>
      </c>
      <c r="E131" s="308">
        <f>Долечивание!I131</f>
        <v>72635774.399999991</v>
      </c>
      <c r="F131" s="91">
        <f>'Кибер-нож'!K131</f>
        <v>0</v>
      </c>
      <c r="G131" s="71">
        <f>Венерология!I131</f>
        <v>0</v>
      </c>
      <c r="H131" s="71">
        <f>'Паллиативная МП'!O131</f>
        <v>0</v>
      </c>
      <c r="I131" s="71">
        <f>Психотерапия!Q131</f>
        <v>0</v>
      </c>
      <c r="J131" s="71">
        <f>Наркология!Q131</f>
        <v>0</v>
      </c>
      <c r="K131" s="382">
        <f>Фтизиатрия!K131</f>
        <v>0</v>
      </c>
    </row>
    <row r="132" spans="1:11" x14ac:dyDescent="0.2">
      <c r="A132" s="385">
        <v>118</v>
      </c>
      <c r="B132" s="71" t="s">
        <v>202</v>
      </c>
      <c r="C132" s="195" t="s">
        <v>203</v>
      </c>
      <c r="D132" s="381">
        <f t="shared" si="5"/>
        <v>42896783.159999996</v>
      </c>
      <c r="E132" s="308">
        <f>Долечивание!I132</f>
        <v>42896783.159999996</v>
      </c>
      <c r="F132" s="91">
        <f>'Кибер-нож'!K132</f>
        <v>0</v>
      </c>
      <c r="G132" s="71">
        <f>Венерология!I132</f>
        <v>0</v>
      </c>
      <c r="H132" s="71">
        <f>'Паллиативная МП'!O132</f>
        <v>0</v>
      </c>
      <c r="I132" s="71">
        <f>Психотерапия!Q132</f>
        <v>0</v>
      </c>
      <c r="J132" s="71">
        <f>Наркология!Q132</f>
        <v>0</v>
      </c>
      <c r="K132" s="382">
        <f>Фтизиатрия!K132</f>
        <v>0</v>
      </c>
    </row>
    <row r="133" spans="1:11" x14ac:dyDescent="0.2">
      <c r="A133" s="385">
        <v>119</v>
      </c>
      <c r="B133" s="71" t="s">
        <v>204</v>
      </c>
      <c r="C133" s="195" t="s">
        <v>205</v>
      </c>
      <c r="D133" s="381">
        <f t="shared" si="5"/>
        <v>0</v>
      </c>
      <c r="E133" s="308">
        <f>Долечивание!I133</f>
        <v>0</v>
      </c>
      <c r="F133" s="91">
        <f>'Кибер-нож'!K133</f>
        <v>0</v>
      </c>
      <c r="G133" s="71">
        <f>Венерология!I133</f>
        <v>0</v>
      </c>
      <c r="H133" s="71">
        <f>'Паллиативная МП'!O133</f>
        <v>0</v>
      </c>
      <c r="I133" s="71">
        <f>Психотерапия!Q133</f>
        <v>0</v>
      </c>
      <c r="J133" s="71">
        <f>Наркология!Q133</f>
        <v>0</v>
      </c>
      <c r="K133" s="382">
        <f>Фтизиатрия!K133</f>
        <v>0</v>
      </c>
    </row>
    <row r="134" spans="1:11" x14ac:dyDescent="0.2">
      <c r="A134" s="385">
        <v>120</v>
      </c>
      <c r="B134" s="71" t="s">
        <v>206</v>
      </c>
      <c r="C134" s="195" t="s">
        <v>207</v>
      </c>
      <c r="D134" s="381">
        <f t="shared" si="5"/>
        <v>0</v>
      </c>
      <c r="E134" s="308">
        <f>Долечивание!I134</f>
        <v>0</v>
      </c>
      <c r="F134" s="91">
        <f>'Кибер-нож'!K134</f>
        <v>0</v>
      </c>
      <c r="G134" s="71">
        <f>Венерология!I134</f>
        <v>0</v>
      </c>
      <c r="H134" s="71">
        <f>'Паллиативная МП'!O134</f>
        <v>0</v>
      </c>
      <c r="I134" s="71">
        <f>Психотерапия!Q134</f>
        <v>0</v>
      </c>
      <c r="J134" s="71">
        <f>Наркология!Q134</f>
        <v>0</v>
      </c>
      <c r="K134" s="382">
        <f>Фтизиатрия!K134</f>
        <v>0</v>
      </c>
    </row>
    <row r="135" spans="1:11" x14ac:dyDescent="0.2">
      <c r="A135" s="385">
        <v>121</v>
      </c>
      <c r="B135" s="102" t="s">
        <v>208</v>
      </c>
      <c r="C135" s="195" t="s">
        <v>209</v>
      </c>
      <c r="D135" s="381">
        <f t="shared" si="5"/>
        <v>0</v>
      </c>
      <c r="E135" s="308">
        <f>Долечивание!I135</f>
        <v>0</v>
      </c>
      <c r="F135" s="91">
        <f>'Кибер-нож'!K135</f>
        <v>0</v>
      </c>
      <c r="G135" s="71">
        <f>Венерология!I135</f>
        <v>0</v>
      </c>
      <c r="H135" s="71">
        <f>'Паллиативная МП'!O135</f>
        <v>0</v>
      </c>
      <c r="I135" s="71">
        <f>Психотерапия!Q135</f>
        <v>0</v>
      </c>
      <c r="J135" s="71">
        <f>Наркология!Q135</f>
        <v>0</v>
      </c>
      <c r="K135" s="382">
        <f>Фтизиатрия!K135</f>
        <v>0</v>
      </c>
    </row>
    <row r="136" spans="1:11" x14ac:dyDescent="0.2">
      <c r="A136" s="385">
        <v>122</v>
      </c>
      <c r="B136" s="102" t="s">
        <v>210</v>
      </c>
      <c r="C136" s="195" t="s">
        <v>211</v>
      </c>
      <c r="D136" s="381">
        <f t="shared" si="5"/>
        <v>0</v>
      </c>
      <c r="E136" s="308">
        <f>Долечивание!I136</f>
        <v>0</v>
      </c>
      <c r="F136" s="91">
        <f>'Кибер-нож'!K136</f>
        <v>0</v>
      </c>
      <c r="G136" s="71">
        <f>Венерология!I136</f>
        <v>0</v>
      </c>
      <c r="H136" s="71">
        <f>'Паллиативная МП'!O136</f>
        <v>0</v>
      </c>
      <c r="I136" s="71">
        <f>Психотерапия!Q136</f>
        <v>0</v>
      </c>
      <c r="J136" s="71">
        <f>Наркология!Q136</f>
        <v>0</v>
      </c>
      <c r="K136" s="382">
        <f>Фтизиатрия!K136</f>
        <v>0</v>
      </c>
    </row>
    <row r="137" spans="1:11" x14ac:dyDescent="0.2">
      <c r="A137" s="385">
        <v>123</v>
      </c>
      <c r="B137" s="102" t="s">
        <v>212</v>
      </c>
      <c r="C137" s="195" t="s">
        <v>249</v>
      </c>
      <c r="D137" s="381">
        <f t="shared" si="5"/>
        <v>0</v>
      </c>
      <c r="E137" s="308">
        <f>Долечивание!I137</f>
        <v>0</v>
      </c>
      <c r="F137" s="91">
        <f>'Кибер-нож'!K137</f>
        <v>0</v>
      </c>
      <c r="G137" s="71">
        <f>Венерология!I137</f>
        <v>0</v>
      </c>
      <c r="H137" s="71">
        <f>'Паллиативная МП'!O137</f>
        <v>0</v>
      </c>
      <c r="I137" s="71">
        <f>Психотерапия!Q137</f>
        <v>0</v>
      </c>
      <c r="J137" s="71">
        <f>Наркология!Q137</f>
        <v>0</v>
      </c>
      <c r="K137" s="382">
        <f>Фтизиатрия!K137</f>
        <v>0</v>
      </c>
    </row>
    <row r="138" spans="1:11" x14ac:dyDescent="0.2">
      <c r="A138" s="385">
        <v>124</v>
      </c>
      <c r="B138" s="102" t="s">
        <v>213</v>
      </c>
      <c r="C138" s="195" t="s">
        <v>214</v>
      </c>
      <c r="D138" s="381">
        <f t="shared" si="5"/>
        <v>34965073.850000001</v>
      </c>
      <c r="E138" s="308">
        <f>Долечивание!I138</f>
        <v>0</v>
      </c>
      <c r="F138" s="91">
        <f>'Кибер-нож'!K138</f>
        <v>0</v>
      </c>
      <c r="G138" s="71">
        <f>Венерология!I138</f>
        <v>0</v>
      </c>
      <c r="H138" s="71">
        <f>'Паллиативная МП'!O138</f>
        <v>34965073.850000001</v>
      </c>
      <c r="I138" s="71">
        <f>Психотерапия!Q138</f>
        <v>0</v>
      </c>
      <c r="J138" s="71">
        <f>Наркология!Q138</f>
        <v>0</v>
      </c>
      <c r="K138" s="382">
        <f>Фтизиатрия!K138</f>
        <v>0</v>
      </c>
    </row>
    <row r="139" spans="1:11" x14ac:dyDescent="0.2">
      <c r="A139" s="385">
        <v>125</v>
      </c>
      <c r="B139" s="102" t="s">
        <v>215</v>
      </c>
      <c r="C139" s="195" t="s">
        <v>41</v>
      </c>
      <c r="D139" s="381">
        <f t="shared" si="5"/>
        <v>0</v>
      </c>
      <c r="E139" s="308">
        <f>Долечивание!I139</f>
        <v>0</v>
      </c>
      <c r="F139" s="91">
        <f>'Кибер-нож'!K139</f>
        <v>0</v>
      </c>
      <c r="G139" s="71">
        <f>Венерология!I139</f>
        <v>0</v>
      </c>
      <c r="H139" s="71">
        <f>'Паллиативная МП'!O139</f>
        <v>0</v>
      </c>
      <c r="I139" s="71">
        <f>Психотерапия!Q139</f>
        <v>0</v>
      </c>
      <c r="J139" s="71">
        <f>Наркология!Q139</f>
        <v>0</v>
      </c>
      <c r="K139" s="382">
        <f>Фтизиатрия!K139</f>
        <v>0</v>
      </c>
    </row>
    <row r="140" spans="1:11" x14ac:dyDescent="0.2">
      <c r="A140" s="385">
        <v>126</v>
      </c>
      <c r="B140" s="71" t="s">
        <v>216</v>
      </c>
      <c r="C140" s="195" t="s">
        <v>47</v>
      </c>
      <c r="D140" s="381">
        <f t="shared" ref="D140:D154" si="6">E140+F140+G140+H140+I140+J140+K140</f>
        <v>3940627.25</v>
      </c>
      <c r="E140" s="308">
        <f>Долечивание!I140</f>
        <v>0</v>
      </c>
      <c r="F140" s="91">
        <f>'Кибер-нож'!K140</f>
        <v>0</v>
      </c>
      <c r="G140" s="71">
        <f>Венерология!I140</f>
        <v>0</v>
      </c>
      <c r="H140" s="71">
        <f>'Паллиативная МП'!O140</f>
        <v>3940627.25</v>
      </c>
      <c r="I140" s="71">
        <f>Психотерапия!Q140</f>
        <v>0</v>
      </c>
      <c r="J140" s="71">
        <f>Наркология!Q140</f>
        <v>0</v>
      </c>
      <c r="K140" s="382">
        <f>Фтизиатрия!K140</f>
        <v>0</v>
      </c>
    </row>
    <row r="141" spans="1:11" x14ac:dyDescent="0.2">
      <c r="A141" s="385">
        <v>127</v>
      </c>
      <c r="B141" s="71" t="s">
        <v>217</v>
      </c>
      <c r="C141" s="195" t="s">
        <v>253</v>
      </c>
      <c r="D141" s="381">
        <f t="shared" si="6"/>
        <v>112081539.12</v>
      </c>
      <c r="E141" s="308">
        <f>Долечивание!I141</f>
        <v>0</v>
      </c>
      <c r="F141" s="91">
        <f>'Кибер-нож'!K141</f>
        <v>0</v>
      </c>
      <c r="G141" s="71">
        <f>Венерология!I141</f>
        <v>112081539.12</v>
      </c>
      <c r="H141" s="71">
        <f>'Паллиативная МП'!O141</f>
        <v>0</v>
      </c>
      <c r="I141" s="71">
        <f>Психотерапия!Q141</f>
        <v>0</v>
      </c>
      <c r="J141" s="71">
        <f>Наркология!Q141</f>
        <v>0</v>
      </c>
      <c r="K141" s="382">
        <f>Фтизиатрия!K141</f>
        <v>0</v>
      </c>
    </row>
    <row r="142" spans="1:11" x14ac:dyDescent="0.2">
      <c r="A142" s="385">
        <v>128</v>
      </c>
      <c r="B142" s="71" t="s">
        <v>218</v>
      </c>
      <c r="C142" s="195" t="s">
        <v>49</v>
      </c>
      <c r="D142" s="381">
        <f t="shared" si="6"/>
        <v>0</v>
      </c>
      <c r="E142" s="308">
        <f>Долечивание!I142</f>
        <v>0</v>
      </c>
      <c r="F142" s="91">
        <f>'Кибер-нож'!K142</f>
        <v>0</v>
      </c>
      <c r="G142" s="71">
        <f>Венерология!I142</f>
        <v>0</v>
      </c>
      <c r="H142" s="71">
        <f>'Паллиативная МП'!O142</f>
        <v>0</v>
      </c>
      <c r="I142" s="71">
        <f>Психотерапия!Q142</f>
        <v>0</v>
      </c>
      <c r="J142" s="71">
        <f>Наркология!Q142</f>
        <v>0</v>
      </c>
      <c r="K142" s="382">
        <f>Фтизиатрия!K142</f>
        <v>0</v>
      </c>
    </row>
    <row r="143" spans="1:11" x14ac:dyDescent="0.2">
      <c r="A143" s="385">
        <v>129</v>
      </c>
      <c r="B143" s="102" t="s">
        <v>219</v>
      </c>
      <c r="C143" s="195" t="s">
        <v>48</v>
      </c>
      <c r="D143" s="381">
        <f t="shared" si="6"/>
        <v>0</v>
      </c>
      <c r="E143" s="308">
        <f>Долечивание!I143</f>
        <v>0</v>
      </c>
      <c r="F143" s="91">
        <f>'Кибер-нож'!K143</f>
        <v>0</v>
      </c>
      <c r="G143" s="71">
        <f>Венерология!I143</f>
        <v>0</v>
      </c>
      <c r="H143" s="71">
        <f>'Паллиативная МП'!O143</f>
        <v>0</v>
      </c>
      <c r="I143" s="71">
        <f>Психотерапия!Q143</f>
        <v>0</v>
      </c>
      <c r="J143" s="71">
        <f>Наркология!Q143</f>
        <v>0</v>
      </c>
      <c r="K143" s="382">
        <f>Фтизиатрия!K143</f>
        <v>0</v>
      </c>
    </row>
    <row r="144" spans="1:11" x14ac:dyDescent="0.2">
      <c r="A144" s="385">
        <v>130</v>
      </c>
      <c r="B144" s="102" t="s">
        <v>220</v>
      </c>
      <c r="C144" s="195" t="s">
        <v>221</v>
      </c>
      <c r="D144" s="381">
        <f t="shared" si="6"/>
        <v>0</v>
      </c>
      <c r="E144" s="308">
        <f>Долечивание!I144</f>
        <v>0</v>
      </c>
      <c r="F144" s="91">
        <f>'Кибер-нож'!K144</f>
        <v>0</v>
      </c>
      <c r="G144" s="71">
        <f>Венерология!I144</f>
        <v>0</v>
      </c>
      <c r="H144" s="71">
        <f>'Паллиативная МП'!O144</f>
        <v>0</v>
      </c>
      <c r="I144" s="71">
        <f>Психотерапия!Q144</f>
        <v>0</v>
      </c>
      <c r="J144" s="71">
        <f>Наркология!Q144</f>
        <v>0</v>
      </c>
      <c r="K144" s="382">
        <f>Фтизиатрия!K144</f>
        <v>0</v>
      </c>
    </row>
    <row r="145" spans="1:11" x14ac:dyDescent="0.2">
      <c r="A145" s="385">
        <v>131</v>
      </c>
      <c r="B145" s="102" t="s">
        <v>222</v>
      </c>
      <c r="C145" s="195" t="s">
        <v>42</v>
      </c>
      <c r="D145" s="381">
        <f t="shared" si="6"/>
        <v>65171623.850000001</v>
      </c>
      <c r="E145" s="308">
        <f>Долечивание!I145</f>
        <v>0</v>
      </c>
      <c r="F145" s="91">
        <f>'Кибер-нож'!K145</f>
        <v>0</v>
      </c>
      <c r="G145" s="71">
        <f>Венерология!I145</f>
        <v>0</v>
      </c>
      <c r="H145" s="71">
        <f>'Паллиативная МП'!O145</f>
        <v>65171623.850000001</v>
      </c>
      <c r="I145" s="71">
        <f>Психотерапия!Q145</f>
        <v>0</v>
      </c>
      <c r="J145" s="71">
        <f>Наркология!Q145</f>
        <v>0</v>
      </c>
      <c r="K145" s="382">
        <f>Фтизиатрия!K145</f>
        <v>0</v>
      </c>
    </row>
    <row r="146" spans="1:11" x14ac:dyDescent="0.2">
      <c r="A146" s="385">
        <v>132</v>
      </c>
      <c r="B146" s="71" t="s">
        <v>223</v>
      </c>
      <c r="C146" s="195" t="s">
        <v>251</v>
      </c>
      <c r="D146" s="381">
        <f t="shared" si="6"/>
        <v>1407859.9500000002</v>
      </c>
      <c r="E146" s="308">
        <f>Долечивание!I146</f>
        <v>0</v>
      </c>
      <c r="F146" s="91">
        <f>'Кибер-нож'!K146</f>
        <v>0</v>
      </c>
      <c r="G146" s="71">
        <f>Венерология!I146</f>
        <v>0</v>
      </c>
      <c r="H146" s="71">
        <f>'Паллиативная МП'!O146</f>
        <v>1407859.9500000002</v>
      </c>
      <c r="I146" s="71">
        <f>Психотерапия!Q146</f>
        <v>0</v>
      </c>
      <c r="J146" s="71">
        <f>Наркология!Q146</f>
        <v>0</v>
      </c>
      <c r="K146" s="382">
        <f>Фтизиатрия!K146</f>
        <v>0</v>
      </c>
    </row>
    <row r="147" spans="1:11" x14ac:dyDescent="0.2">
      <c r="A147" s="385">
        <v>133</v>
      </c>
      <c r="B147" s="71" t="s">
        <v>224</v>
      </c>
      <c r="C147" s="195" t="s">
        <v>225</v>
      </c>
      <c r="D147" s="381">
        <f t="shared" si="6"/>
        <v>14090846.41</v>
      </c>
      <c r="E147" s="308">
        <f>Долечивание!I147</f>
        <v>0</v>
      </c>
      <c r="F147" s="91">
        <f>'Кибер-нож'!K147</f>
        <v>0</v>
      </c>
      <c r="G147" s="71">
        <f>Венерология!I147</f>
        <v>2173724.63</v>
      </c>
      <c r="H147" s="71">
        <f>'Паллиативная МП'!O147</f>
        <v>4377704.2</v>
      </c>
      <c r="I147" s="71">
        <f>Психотерапия!Q147</f>
        <v>0</v>
      </c>
      <c r="J147" s="71">
        <f>Наркология!Q147</f>
        <v>4199481.93</v>
      </c>
      <c r="K147" s="382">
        <f>Фтизиатрия!K147</f>
        <v>3339935.65</v>
      </c>
    </row>
    <row r="148" spans="1:11" x14ac:dyDescent="0.2">
      <c r="A148" s="385">
        <v>134</v>
      </c>
      <c r="B148" s="102" t="s">
        <v>226</v>
      </c>
      <c r="C148" s="195" t="s">
        <v>227</v>
      </c>
      <c r="D148" s="381">
        <f t="shared" si="6"/>
        <v>0</v>
      </c>
      <c r="E148" s="308">
        <f>Долечивание!I148</f>
        <v>0</v>
      </c>
      <c r="F148" s="91">
        <f>'Кибер-нож'!K148</f>
        <v>0</v>
      </c>
      <c r="G148" s="71">
        <f>Венерология!I148</f>
        <v>0</v>
      </c>
      <c r="H148" s="71">
        <f>'Паллиативная МП'!O148</f>
        <v>0</v>
      </c>
      <c r="I148" s="71">
        <f>Психотерапия!Q148</f>
        <v>0</v>
      </c>
      <c r="J148" s="71">
        <f>Наркология!Q148</f>
        <v>0</v>
      </c>
      <c r="K148" s="382">
        <f>Фтизиатрия!K148</f>
        <v>0</v>
      </c>
    </row>
    <row r="149" spans="1:11" x14ac:dyDescent="0.2">
      <c r="A149" s="385">
        <v>135</v>
      </c>
      <c r="B149" s="71" t="s">
        <v>228</v>
      </c>
      <c r="C149" s="195" t="s">
        <v>229</v>
      </c>
      <c r="D149" s="381">
        <f t="shared" si="6"/>
        <v>0</v>
      </c>
      <c r="E149" s="308">
        <f>Долечивание!I149</f>
        <v>0</v>
      </c>
      <c r="F149" s="91">
        <f>'Кибер-нож'!K149</f>
        <v>0</v>
      </c>
      <c r="G149" s="71">
        <f>Венерология!I149</f>
        <v>0</v>
      </c>
      <c r="H149" s="71">
        <f>'Паллиативная МП'!O149</f>
        <v>0</v>
      </c>
      <c r="I149" s="71">
        <f>Психотерапия!Q149</f>
        <v>0</v>
      </c>
      <c r="J149" s="71">
        <f>Наркология!Q149</f>
        <v>0</v>
      </c>
      <c r="K149" s="382">
        <f>Фтизиатрия!K149</f>
        <v>0</v>
      </c>
    </row>
    <row r="150" spans="1:11" x14ac:dyDescent="0.2">
      <c r="A150" s="385">
        <v>136</v>
      </c>
      <c r="B150" s="102" t="s">
        <v>230</v>
      </c>
      <c r="C150" s="195" t="s">
        <v>231</v>
      </c>
      <c r="D150" s="381">
        <f t="shared" si="6"/>
        <v>75396000</v>
      </c>
      <c r="E150" s="308">
        <f>Долечивание!I150</f>
        <v>0</v>
      </c>
      <c r="F150" s="91">
        <f>'Кибер-нож'!K150</f>
        <v>75396000</v>
      </c>
      <c r="G150" s="71">
        <f>Венерология!I150</f>
        <v>0</v>
      </c>
      <c r="H150" s="71">
        <f>'Паллиативная МП'!O150</f>
        <v>0</v>
      </c>
      <c r="I150" s="71">
        <f>Психотерапия!Q150</f>
        <v>0</v>
      </c>
      <c r="J150" s="71">
        <f>Наркология!Q150</f>
        <v>0</v>
      </c>
      <c r="K150" s="382">
        <f>Фтизиатрия!K150</f>
        <v>0</v>
      </c>
    </row>
    <row r="151" spans="1:11" x14ac:dyDescent="0.2">
      <c r="A151" s="385">
        <v>137</v>
      </c>
      <c r="B151" s="102" t="s">
        <v>285</v>
      </c>
      <c r="C151" s="198" t="s">
        <v>286</v>
      </c>
      <c r="D151" s="381">
        <f t="shared" si="6"/>
        <v>443839384.45999998</v>
      </c>
      <c r="E151" s="308">
        <f>Долечивание!I151</f>
        <v>0</v>
      </c>
      <c r="F151" s="91">
        <f>'Кибер-нож'!K151</f>
        <v>0</v>
      </c>
      <c r="G151" s="71">
        <f>Венерология!I151</f>
        <v>0</v>
      </c>
      <c r="H151" s="71">
        <f>'Паллиативная МП'!O151</f>
        <v>0</v>
      </c>
      <c r="I151" s="71">
        <f>Психотерапия!Q151</f>
        <v>0</v>
      </c>
      <c r="J151" s="71">
        <f>Наркология!Q151</f>
        <v>443839384.45999998</v>
      </c>
      <c r="K151" s="382">
        <f>Фтизиатрия!K151</f>
        <v>0</v>
      </c>
    </row>
    <row r="152" spans="1:11" x14ac:dyDescent="0.2">
      <c r="A152" s="385">
        <v>138</v>
      </c>
      <c r="B152" s="102" t="s">
        <v>287</v>
      </c>
      <c r="C152" s="135" t="s">
        <v>288</v>
      </c>
      <c r="D152" s="381">
        <f t="shared" si="6"/>
        <v>280259014.74000001</v>
      </c>
      <c r="E152" s="308">
        <f>Долечивание!I152</f>
        <v>0</v>
      </c>
      <c r="F152" s="91">
        <f>'Кибер-нож'!K152</f>
        <v>0</v>
      </c>
      <c r="G152" s="71">
        <f>Венерология!I152</f>
        <v>0</v>
      </c>
      <c r="H152" s="71">
        <f>'Паллиативная МП'!O152</f>
        <v>0</v>
      </c>
      <c r="I152" s="71">
        <f>Психотерапия!Q152</f>
        <v>280259014.74000001</v>
      </c>
      <c r="J152" s="71">
        <f>Наркология!Q152</f>
        <v>0</v>
      </c>
      <c r="K152" s="382">
        <f>Фтизиатрия!K152</f>
        <v>0</v>
      </c>
    </row>
    <row r="153" spans="1:11" x14ac:dyDescent="0.2">
      <c r="A153" s="385">
        <v>139</v>
      </c>
      <c r="B153" s="102" t="s">
        <v>289</v>
      </c>
      <c r="C153" s="198" t="s">
        <v>290</v>
      </c>
      <c r="D153" s="381">
        <f t="shared" si="6"/>
        <v>1789486611.25</v>
      </c>
      <c r="E153" s="308">
        <f>Долечивание!I153</f>
        <v>0</v>
      </c>
      <c r="F153" s="91">
        <f>'Кибер-нож'!K153</f>
        <v>0</v>
      </c>
      <c r="G153" s="71">
        <f>Венерология!I153</f>
        <v>0</v>
      </c>
      <c r="H153" s="71">
        <f>'Паллиативная МП'!O153</f>
        <v>4561755</v>
      </c>
      <c r="I153" s="71">
        <f>Психотерапия!Q153</f>
        <v>0</v>
      </c>
      <c r="J153" s="71">
        <f>Наркология!Q153</f>
        <v>0</v>
      </c>
      <c r="K153" s="382">
        <f>Фтизиатрия!K153</f>
        <v>1784924856.25</v>
      </c>
    </row>
    <row r="154" spans="1:11" x14ac:dyDescent="0.2">
      <c r="A154" s="315">
        <v>140</v>
      </c>
      <c r="B154" s="316" t="s">
        <v>295</v>
      </c>
      <c r="C154" s="317" t="s">
        <v>296</v>
      </c>
      <c r="D154" s="318">
        <f t="shared" si="6"/>
        <v>0</v>
      </c>
      <c r="E154" s="307">
        <f>Долечивание!I154</f>
        <v>0</v>
      </c>
      <c r="F154" s="319">
        <f>'Кибер-нож'!K154</f>
        <v>0</v>
      </c>
      <c r="G154" s="320">
        <f>Венерология!I154</f>
        <v>0</v>
      </c>
      <c r="H154" s="320">
        <f>'Паллиативная МП'!O154</f>
        <v>0</v>
      </c>
      <c r="I154" s="320">
        <f>Психотерапия!Q154</f>
        <v>0</v>
      </c>
      <c r="J154" s="320">
        <f>Наркология!Q154</f>
        <v>0</v>
      </c>
      <c r="K154" s="321">
        <f>Фтизиатрия!K154</f>
        <v>0</v>
      </c>
    </row>
    <row r="155" spans="1:11" x14ac:dyDescent="0.2">
      <c r="A155" s="402">
        <v>141</v>
      </c>
      <c r="B155" s="409" t="s">
        <v>342</v>
      </c>
      <c r="C155" s="324" t="s">
        <v>341</v>
      </c>
      <c r="D155" s="318">
        <f t="shared" ref="D155" si="7">E155+F155+G155+H155+I155+J155+K155</f>
        <v>5113916.5</v>
      </c>
      <c r="E155" s="401">
        <f>Долечивание!I155</f>
        <v>0</v>
      </c>
      <c r="F155" s="319">
        <f>'Кибер-нож'!K155</f>
        <v>0</v>
      </c>
      <c r="G155" s="320">
        <f>Венерология!I155</f>
        <v>0</v>
      </c>
      <c r="H155" s="320">
        <f>'Паллиативная МП'!O155</f>
        <v>5113916.5</v>
      </c>
      <c r="I155" s="320">
        <f>Психотерапия!Q155</f>
        <v>0</v>
      </c>
      <c r="J155" s="320">
        <f>Наркология!Q155</f>
        <v>0</v>
      </c>
      <c r="K155" s="321">
        <f>Фтизиатрия!K155</f>
        <v>0</v>
      </c>
    </row>
    <row r="156" spans="1:11" ht="12.75" thickBot="1" x14ac:dyDescent="0.25">
      <c r="A156" s="336">
        <v>142</v>
      </c>
      <c r="B156" s="391" t="s">
        <v>345</v>
      </c>
      <c r="C156" s="373" t="s">
        <v>344</v>
      </c>
      <c r="D156" s="399">
        <f t="shared" ref="D156" si="8">E156+F156+G156+H156+I156+J156+K156</f>
        <v>23569067.5</v>
      </c>
      <c r="E156" s="398">
        <f>Долечивание!I156</f>
        <v>0</v>
      </c>
      <c r="F156" s="386">
        <f>'Кибер-нож'!K156</f>
        <v>0</v>
      </c>
      <c r="G156" s="387">
        <f>Венерология!I156</f>
        <v>0</v>
      </c>
      <c r="H156" s="387">
        <f>'Паллиативная МП'!O156</f>
        <v>23569067.5</v>
      </c>
      <c r="I156" s="387">
        <f>Психотерапия!Q156</f>
        <v>0</v>
      </c>
      <c r="J156" s="387">
        <f>Наркология!Q156</f>
        <v>0</v>
      </c>
      <c r="K156" s="388">
        <f>Фтизиатрия!K156</f>
        <v>0</v>
      </c>
    </row>
    <row r="157" spans="1:11" x14ac:dyDescent="0.2">
      <c r="D157" s="5"/>
      <c r="G157" s="5"/>
    </row>
    <row r="158" spans="1:11" x14ac:dyDescent="0.2">
      <c r="D158" s="5"/>
      <c r="G158" s="5"/>
    </row>
    <row r="159" spans="1:11" x14ac:dyDescent="0.2">
      <c r="D159" s="5"/>
      <c r="G159" s="5"/>
    </row>
    <row r="160" spans="1:11" x14ac:dyDescent="0.2">
      <c r="D160" s="5"/>
      <c r="G160" s="5"/>
    </row>
    <row r="161" spans="4:7" x14ac:dyDescent="0.2">
      <c r="D161" s="5"/>
      <c r="G161" s="5"/>
    </row>
    <row r="162" spans="4:7" x14ac:dyDescent="0.2">
      <c r="D162" s="5"/>
      <c r="G162" s="5"/>
    </row>
    <row r="163" spans="4:7" x14ac:dyDescent="0.2">
      <c r="D163" s="5"/>
      <c r="G163" s="5"/>
    </row>
  </sheetData>
  <mergeCells count="16"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  <mergeCell ref="A11:C11"/>
    <mergeCell ref="A94:A97"/>
    <mergeCell ref="B94:B97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zoomScale="90" zoomScaleNormal="90" workbookViewId="0">
      <pane xSplit="3" ySplit="11" topLeftCell="D125" activePane="bottomRight" state="frozen"/>
      <selection activeCell="C173" sqref="C173"/>
      <selection pane="topRight" activeCell="C173" sqref="C173"/>
      <selection pane="bottomLeft" activeCell="C173" sqref="C173"/>
      <selection pane="bottomRight" activeCell="N146" sqref="N146"/>
    </sheetView>
  </sheetViews>
  <sheetFormatPr defaultRowHeight="12" x14ac:dyDescent="0.2"/>
  <cols>
    <col min="1" max="1" width="7.7109375" style="10" customWidth="1"/>
    <col min="2" max="2" width="10.28515625" style="10" customWidth="1"/>
    <col min="3" max="3" width="37.5703125" style="11" customWidth="1"/>
    <col min="4" max="4" width="13.85546875" style="11" customWidth="1"/>
    <col min="5" max="5" width="13.140625" style="11" customWidth="1"/>
    <col min="6" max="6" width="10.28515625" style="11" customWidth="1"/>
    <col min="7" max="7" width="15" style="12" customWidth="1"/>
    <col min="8" max="8" width="12.5703125" style="10" customWidth="1"/>
    <col min="9" max="9" width="15.7109375" style="12" customWidth="1"/>
    <col min="10" max="16384" width="9.140625" style="10"/>
  </cols>
  <sheetData>
    <row r="1" spans="1:9" ht="35.25" customHeight="1" x14ac:dyDescent="0.2">
      <c r="A1" s="464" t="s">
        <v>299</v>
      </c>
      <c r="B1" s="464"/>
      <c r="C1" s="464"/>
      <c r="D1" s="464"/>
      <c r="E1" s="464"/>
      <c r="F1" s="464"/>
      <c r="G1" s="464"/>
      <c r="H1" s="465"/>
      <c r="I1" s="465"/>
    </row>
    <row r="2" spans="1:9" ht="12.75" customHeight="1" thickBot="1" x14ac:dyDescent="0.25">
      <c r="A2" s="13"/>
      <c r="B2" s="13"/>
      <c r="C2" s="13"/>
      <c r="D2" s="13"/>
      <c r="E2" s="13"/>
      <c r="F2" s="13"/>
      <c r="G2" s="14"/>
    </row>
    <row r="3" spans="1:9" ht="20.25" customHeight="1" x14ac:dyDescent="0.2">
      <c r="A3" s="466" t="s">
        <v>45</v>
      </c>
      <c r="B3" s="469" t="s">
        <v>298</v>
      </c>
      <c r="C3" s="472" t="s">
        <v>46</v>
      </c>
      <c r="D3" s="476" t="s">
        <v>293</v>
      </c>
      <c r="E3" s="477"/>
      <c r="F3" s="478"/>
      <c r="G3" s="479" t="s">
        <v>320</v>
      </c>
      <c r="H3" s="482" t="s">
        <v>321</v>
      </c>
      <c r="I3" s="485" t="s">
        <v>292</v>
      </c>
    </row>
    <row r="4" spans="1:9" ht="20.25" customHeight="1" x14ac:dyDescent="0.2">
      <c r="A4" s="467"/>
      <c r="B4" s="470"/>
      <c r="C4" s="473"/>
      <c r="D4" s="487" t="s">
        <v>319</v>
      </c>
      <c r="E4" s="489" t="s">
        <v>255</v>
      </c>
      <c r="F4" s="490" t="s">
        <v>259</v>
      </c>
      <c r="G4" s="480"/>
      <c r="H4" s="483"/>
      <c r="I4" s="486"/>
    </row>
    <row r="5" spans="1:9" ht="48" customHeight="1" thickBot="1" x14ac:dyDescent="0.25">
      <c r="A5" s="468"/>
      <c r="B5" s="471"/>
      <c r="C5" s="474"/>
      <c r="D5" s="488"/>
      <c r="E5" s="437"/>
      <c r="F5" s="442"/>
      <c r="G5" s="481"/>
      <c r="H5" s="484"/>
      <c r="I5" s="484"/>
    </row>
    <row r="6" spans="1:9" x14ac:dyDescent="0.2">
      <c r="A6" s="458" t="s">
        <v>248</v>
      </c>
      <c r="B6" s="459"/>
      <c r="C6" s="460"/>
      <c r="D6" s="162">
        <f t="shared" ref="D6:G6" si="0">SUM(D7:D11)</f>
        <v>0</v>
      </c>
      <c r="E6" s="156">
        <f t="shared" si="0"/>
        <v>0</v>
      </c>
      <c r="F6" s="258">
        <f t="shared" si="0"/>
        <v>0</v>
      </c>
      <c r="G6" s="166">
        <f t="shared" si="0"/>
        <v>115532557.55999999</v>
      </c>
      <c r="H6" s="161">
        <f t="shared" ref="H6" si="1">SUM(H7:H11)</f>
        <v>0</v>
      </c>
      <c r="I6" s="161">
        <f t="shared" ref="I6" si="2">SUM(I7:I11)</f>
        <v>115532557.55999999</v>
      </c>
    </row>
    <row r="7" spans="1:9" x14ac:dyDescent="0.2">
      <c r="A7" s="6"/>
      <c r="B7" s="72"/>
      <c r="C7" s="180" t="s">
        <v>55</v>
      </c>
      <c r="D7" s="163"/>
      <c r="E7" s="259"/>
      <c r="F7" s="260"/>
      <c r="G7" s="29"/>
      <c r="H7" s="164"/>
      <c r="I7" s="177"/>
    </row>
    <row r="8" spans="1:9" x14ac:dyDescent="0.2">
      <c r="A8" s="6"/>
      <c r="B8" s="72"/>
      <c r="C8" s="180" t="s">
        <v>56</v>
      </c>
      <c r="D8" s="163"/>
      <c r="E8" s="259"/>
      <c r="F8" s="260"/>
      <c r="G8" s="29"/>
      <c r="H8" s="164"/>
      <c r="I8" s="177"/>
    </row>
    <row r="9" spans="1:9" ht="12.75" customHeight="1" x14ac:dyDescent="0.2">
      <c r="A9" s="6"/>
      <c r="B9" s="72"/>
      <c r="C9" s="180" t="s">
        <v>57</v>
      </c>
      <c r="D9" s="163"/>
      <c r="E9" s="259"/>
      <c r="F9" s="260"/>
      <c r="G9" s="29"/>
      <c r="H9" s="164"/>
      <c r="I9" s="177"/>
    </row>
    <row r="10" spans="1:9" x14ac:dyDescent="0.2">
      <c r="A10" s="6"/>
      <c r="B10" s="72"/>
      <c r="C10" s="180" t="s">
        <v>284</v>
      </c>
      <c r="D10" s="163"/>
      <c r="E10" s="259"/>
      <c r="F10" s="260"/>
      <c r="G10" s="29"/>
      <c r="H10" s="164"/>
      <c r="I10" s="177"/>
    </row>
    <row r="11" spans="1:9" x14ac:dyDescent="0.2">
      <c r="A11" s="461" t="s">
        <v>247</v>
      </c>
      <c r="B11" s="462"/>
      <c r="C11" s="463"/>
      <c r="D11" s="250">
        <f t="shared" ref="D11:I11" si="3">SUM(D12:D154)-D94</f>
        <v>0</v>
      </c>
      <c r="E11" s="251">
        <f t="shared" si="3"/>
        <v>0</v>
      </c>
      <c r="F11" s="252">
        <f t="shared" si="3"/>
        <v>0</v>
      </c>
      <c r="G11" s="31">
        <f t="shared" si="3"/>
        <v>115532557.55999999</v>
      </c>
      <c r="H11" s="131">
        <f t="shared" si="3"/>
        <v>0</v>
      </c>
      <c r="I11" s="131">
        <f t="shared" si="3"/>
        <v>115532557.55999999</v>
      </c>
    </row>
    <row r="12" spans="1:9" x14ac:dyDescent="0.2">
      <c r="A12" s="33">
        <v>1</v>
      </c>
      <c r="B12" s="73" t="s">
        <v>59</v>
      </c>
      <c r="C12" s="175" t="s">
        <v>43</v>
      </c>
      <c r="D12" s="16"/>
      <c r="E12" s="106"/>
      <c r="F12" s="169"/>
      <c r="G12" s="167"/>
      <c r="H12" s="183"/>
      <c r="I12" s="178"/>
    </row>
    <row r="13" spans="1:9" x14ac:dyDescent="0.2">
      <c r="A13" s="33">
        <v>2</v>
      </c>
      <c r="B13" s="74" t="s">
        <v>60</v>
      </c>
      <c r="C13" s="175" t="s">
        <v>232</v>
      </c>
      <c r="D13" s="16"/>
      <c r="E13" s="106"/>
      <c r="F13" s="169"/>
      <c r="G13" s="30"/>
      <c r="H13" s="183"/>
      <c r="I13" s="178"/>
    </row>
    <row r="14" spans="1:9" x14ac:dyDescent="0.2">
      <c r="A14" s="33">
        <v>3</v>
      </c>
      <c r="B14" s="58" t="s">
        <v>61</v>
      </c>
      <c r="C14" s="125" t="s">
        <v>5</v>
      </c>
      <c r="D14" s="15"/>
      <c r="E14" s="107"/>
      <c r="F14" s="170"/>
      <c r="G14" s="30"/>
      <c r="H14" s="183"/>
      <c r="I14" s="178"/>
    </row>
    <row r="15" spans="1:9" x14ac:dyDescent="0.2">
      <c r="A15" s="33">
        <v>4</v>
      </c>
      <c r="B15" s="73" t="s">
        <v>62</v>
      </c>
      <c r="C15" s="175" t="s">
        <v>233</v>
      </c>
      <c r="D15" s="16"/>
      <c r="E15" s="106"/>
      <c r="F15" s="169"/>
      <c r="G15" s="30"/>
      <c r="H15" s="183"/>
      <c r="I15" s="178"/>
    </row>
    <row r="16" spans="1:9" x14ac:dyDescent="0.2">
      <c r="A16" s="33">
        <v>5</v>
      </c>
      <c r="B16" s="73" t="s">
        <v>63</v>
      </c>
      <c r="C16" s="175" t="s">
        <v>8</v>
      </c>
      <c r="D16" s="16"/>
      <c r="E16" s="106"/>
      <c r="F16" s="169"/>
      <c r="G16" s="30"/>
      <c r="H16" s="183"/>
      <c r="I16" s="178"/>
    </row>
    <row r="17" spans="1:9" x14ac:dyDescent="0.2">
      <c r="A17" s="33">
        <v>6</v>
      </c>
      <c r="B17" s="58" t="s">
        <v>64</v>
      </c>
      <c r="C17" s="125" t="s">
        <v>65</v>
      </c>
      <c r="D17" s="15"/>
      <c r="E17" s="107"/>
      <c r="F17" s="170"/>
      <c r="G17" s="30"/>
      <c r="H17" s="183"/>
      <c r="I17" s="178"/>
    </row>
    <row r="18" spans="1:9" x14ac:dyDescent="0.2">
      <c r="A18" s="33">
        <v>7</v>
      </c>
      <c r="B18" s="73" t="s">
        <v>66</v>
      </c>
      <c r="C18" s="175" t="s">
        <v>234</v>
      </c>
      <c r="D18" s="17"/>
      <c r="E18" s="108"/>
      <c r="F18" s="171"/>
      <c r="G18" s="30"/>
      <c r="H18" s="183"/>
      <c r="I18" s="178"/>
    </row>
    <row r="19" spans="1:9" x14ac:dyDescent="0.2">
      <c r="A19" s="33">
        <v>8</v>
      </c>
      <c r="B19" s="75" t="s">
        <v>67</v>
      </c>
      <c r="C19" s="175" t="s">
        <v>17</v>
      </c>
      <c r="D19" s="15"/>
      <c r="E19" s="107"/>
      <c r="F19" s="170"/>
      <c r="G19" s="30"/>
      <c r="H19" s="183"/>
      <c r="I19" s="178"/>
    </row>
    <row r="20" spans="1:9" x14ac:dyDescent="0.2">
      <c r="A20" s="33">
        <v>9</v>
      </c>
      <c r="B20" s="75" t="s">
        <v>68</v>
      </c>
      <c r="C20" s="175" t="s">
        <v>6</v>
      </c>
      <c r="D20" s="15"/>
      <c r="E20" s="107"/>
      <c r="F20" s="170"/>
      <c r="G20" s="30"/>
      <c r="H20" s="183"/>
      <c r="I20" s="178"/>
    </row>
    <row r="21" spans="1:9" x14ac:dyDescent="0.2">
      <c r="A21" s="33">
        <v>10</v>
      </c>
      <c r="B21" s="75" t="s">
        <v>69</v>
      </c>
      <c r="C21" s="175" t="s">
        <v>18</v>
      </c>
      <c r="D21" s="15"/>
      <c r="E21" s="107"/>
      <c r="F21" s="170"/>
      <c r="G21" s="30"/>
      <c r="H21" s="183"/>
      <c r="I21" s="178"/>
    </row>
    <row r="22" spans="1:9" x14ac:dyDescent="0.2">
      <c r="A22" s="33">
        <v>11</v>
      </c>
      <c r="B22" s="75" t="s">
        <v>70</v>
      </c>
      <c r="C22" s="175" t="s">
        <v>7</v>
      </c>
      <c r="D22" s="15"/>
      <c r="E22" s="107"/>
      <c r="F22" s="170"/>
      <c r="G22" s="30"/>
      <c r="H22" s="183"/>
      <c r="I22" s="178"/>
    </row>
    <row r="23" spans="1:9" x14ac:dyDescent="0.2">
      <c r="A23" s="33">
        <v>12</v>
      </c>
      <c r="B23" s="75" t="s">
        <v>71</v>
      </c>
      <c r="C23" s="175" t="s">
        <v>19</v>
      </c>
      <c r="D23" s="15"/>
      <c r="E23" s="107"/>
      <c r="F23" s="170"/>
      <c r="G23" s="30"/>
      <c r="H23" s="183"/>
      <c r="I23" s="178"/>
    </row>
    <row r="24" spans="1:9" x14ac:dyDescent="0.2">
      <c r="A24" s="33">
        <v>13</v>
      </c>
      <c r="B24" s="75" t="s">
        <v>260</v>
      </c>
      <c r="C24" s="175" t="s">
        <v>261</v>
      </c>
      <c r="D24" s="18"/>
      <c r="E24" s="109"/>
      <c r="F24" s="172"/>
      <c r="G24" s="30"/>
      <c r="H24" s="183"/>
      <c r="I24" s="178"/>
    </row>
    <row r="25" spans="1:9" x14ac:dyDescent="0.2">
      <c r="A25" s="33">
        <v>14</v>
      </c>
      <c r="B25" s="73" t="s">
        <v>72</v>
      </c>
      <c r="C25" s="175" t="s">
        <v>73</v>
      </c>
      <c r="D25" s="19"/>
      <c r="E25" s="110"/>
      <c r="F25" s="173"/>
      <c r="G25" s="30"/>
      <c r="H25" s="183"/>
      <c r="I25" s="178"/>
    </row>
    <row r="26" spans="1:9" x14ac:dyDescent="0.2">
      <c r="A26" s="33">
        <v>15</v>
      </c>
      <c r="B26" s="75" t="s">
        <v>74</v>
      </c>
      <c r="C26" s="175" t="s">
        <v>22</v>
      </c>
      <c r="D26" s="15"/>
      <c r="E26" s="107"/>
      <c r="F26" s="170"/>
      <c r="G26" s="30"/>
      <c r="H26" s="183"/>
      <c r="I26" s="178"/>
    </row>
    <row r="27" spans="1:9" x14ac:dyDescent="0.2">
      <c r="A27" s="33">
        <v>16</v>
      </c>
      <c r="B27" s="75" t="s">
        <v>75</v>
      </c>
      <c r="C27" s="175" t="s">
        <v>10</v>
      </c>
      <c r="D27" s="15"/>
      <c r="E27" s="107"/>
      <c r="F27" s="170"/>
      <c r="G27" s="30"/>
      <c r="H27" s="183"/>
      <c r="I27" s="178"/>
    </row>
    <row r="28" spans="1:9" x14ac:dyDescent="0.2">
      <c r="A28" s="33">
        <v>17</v>
      </c>
      <c r="B28" s="75" t="s">
        <v>76</v>
      </c>
      <c r="C28" s="175" t="s">
        <v>235</v>
      </c>
      <c r="D28" s="15"/>
      <c r="E28" s="107"/>
      <c r="F28" s="170"/>
      <c r="G28" s="30"/>
      <c r="H28" s="183"/>
      <c r="I28" s="178"/>
    </row>
    <row r="29" spans="1:9" x14ac:dyDescent="0.2">
      <c r="A29" s="33">
        <v>18</v>
      </c>
      <c r="B29" s="58" t="s">
        <v>77</v>
      </c>
      <c r="C29" s="125" t="s">
        <v>9</v>
      </c>
      <c r="D29" s="15"/>
      <c r="E29" s="107"/>
      <c r="F29" s="170"/>
      <c r="G29" s="30"/>
      <c r="H29" s="183"/>
      <c r="I29" s="178"/>
    </row>
    <row r="30" spans="1:9" x14ac:dyDescent="0.2">
      <c r="A30" s="33">
        <v>19</v>
      </c>
      <c r="B30" s="73" t="s">
        <v>78</v>
      </c>
      <c r="C30" s="175" t="s">
        <v>11</v>
      </c>
      <c r="D30" s="16"/>
      <c r="E30" s="106"/>
      <c r="F30" s="169"/>
      <c r="G30" s="30"/>
      <c r="H30" s="183"/>
      <c r="I30" s="178"/>
    </row>
    <row r="31" spans="1:9" x14ac:dyDescent="0.2">
      <c r="A31" s="33">
        <v>20</v>
      </c>
      <c r="B31" s="73" t="s">
        <v>79</v>
      </c>
      <c r="C31" s="175" t="s">
        <v>236</v>
      </c>
      <c r="D31" s="16"/>
      <c r="E31" s="106"/>
      <c r="F31" s="169"/>
      <c r="G31" s="30"/>
      <c r="H31" s="183"/>
      <c r="I31" s="178"/>
    </row>
    <row r="32" spans="1:9" x14ac:dyDescent="0.2">
      <c r="A32" s="33">
        <v>21</v>
      </c>
      <c r="B32" s="73" t="s">
        <v>80</v>
      </c>
      <c r="C32" s="175" t="s">
        <v>81</v>
      </c>
      <c r="D32" s="16"/>
      <c r="E32" s="106"/>
      <c r="F32" s="169"/>
      <c r="G32" s="30"/>
      <c r="H32" s="183"/>
      <c r="I32" s="178"/>
    </row>
    <row r="33" spans="1:9" x14ac:dyDescent="0.2">
      <c r="A33" s="33">
        <v>22</v>
      </c>
      <c r="B33" s="76" t="s">
        <v>82</v>
      </c>
      <c r="C33" s="125" t="s">
        <v>39</v>
      </c>
      <c r="D33" s="16"/>
      <c r="E33" s="106"/>
      <c r="F33" s="169"/>
      <c r="G33" s="30"/>
      <c r="H33" s="183"/>
      <c r="I33" s="178"/>
    </row>
    <row r="34" spans="1:9" x14ac:dyDescent="0.2">
      <c r="A34" s="33">
        <v>23</v>
      </c>
      <c r="B34" s="58" t="s">
        <v>83</v>
      </c>
      <c r="C34" s="125" t="s">
        <v>84</v>
      </c>
      <c r="D34" s="15"/>
      <c r="E34" s="107"/>
      <c r="F34" s="170"/>
      <c r="G34" s="30"/>
      <c r="H34" s="183"/>
      <c r="I34" s="178"/>
    </row>
    <row r="35" spans="1:9" x14ac:dyDescent="0.2">
      <c r="A35" s="33">
        <v>24</v>
      </c>
      <c r="B35" s="75" t="s">
        <v>85</v>
      </c>
      <c r="C35" s="175" t="s">
        <v>86</v>
      </c>
      <c r="D35" s="15"/>
      <c r="E35" s="107"/>
      <c r="F35" s="170"/>
      <c r="G35" s="30"/>
      <c r="H35" s="183"/>
      <c r="I35" s="178"/>
    </row>
    <row r="36" spans="1:9" ht="25.5" customHeight="1" x14ac:dyDescent="0.2">
      <c r="A36" s="33">
        <v>25</v>
      </c>
      <c r="B36" s="75" t="s">
        <v>87</v>
      </c>
      <c r="C36" s="175" t="s">
        <v>88</v>
      </c>
      <c r="D36" s="15"/>
      <c r="E36" s="107"/>
      <c r="F36" s="170"/>
      <c r="G36" s="30"/>
      <c r="H36" s="183"/>
      <c r="I36" s="178"/>
    </row>
    <row r="37" spans="1:9" x14ac:dyDescent="0.2">
      <c r="A37" s="33">
        <v>26</v>
      </c>
      <c r="B37" s="73" t="s">
        <v>89</v>
      </c>
      <c r="C37" s="175" t="s">
        <v>90</v>
      </c>
      <c r="D37" s="17"/>
      <c r="E37" s="108"/>
      <c r="F37" s="171"/>
      <c r="G37" s="30"/>
      <c r="H37" s="183"/>
      <c r="I37" s="178"/>
    </row>
    <row r="38" spans="1:9" x14ac:dyDescent="0.2">
      <c r="A38" s="33">
        <v>27</v>
      </c>
      <c r="B38" s="75" t="s">
        <v>91</v>
      </c>
      <c r="C38" s="175" t="s">
        <v>92</v>
      </c>
      <c r="D38" s="15"/>
      <c r="E38" s="107"/>
      <c r="F38" s="170"/>
      <c r="G38" s="30"/>
      <c r="H38" s="183"/>
      <c r="I38" s="178"/>
    </row>
    <row r="39" spans="1:9" x14ac:dyDescent="0.2">
      <c r="A39" s="33">
        <v>28</v>
      </c>
      <c r="B39" s="75" t="s">
        <v>93</v>
      </c>
      <c r="C39" s="175" t="s">
        <v>94</v>
      </c>
      <c r="D39" s="15"/>
      <c r="E39" s="107"/>
      <c r="F39" s="170"/>
      <c r="G39" s="30"/>
      <c r="H39" s="183"/>
      <c r="I39" s="178"/>
    </row>
    <row r="40" spans="1:9" x14ac:dyDescent="0.2">
      <c r="A40" s="33">
        <v>29</v>
      </c>
      <c r="B40" s="74" t="s">
        <v>95</v>
      </c>
      <c r="C40" s="175" t="s">
        <v>96</v>
      </c>
      <c r="D40" s="16"/>
      <c r="E40" s="106"/>
      <c r="F40" s="169"/>
      <c r="G40" s="30"/>
      <c r="H40" s="183"/>
      <c r="I40" s="178"/>
    </row>
    <row r="41" spans="1:9" ht="24" x14ac:dyDescent="0.2">
      <c r="A41" s="33">
        <v>30</v>
      </c>
      <c r="B41" s="76" t="s">
        <v>97</v>
      </c>
      <c r="C41" s="125" t="s">
        <v>23</v>
      </c>
      <c r="D41" s="17"/>
      <c r="E41" s="108"/>
      <c r="F41" s="171"/>
      <c r="G41" s="30"/>
      <c r="H41" s="183"/>
      <c r="I41" s="178"/>
    </row>
    <row r="42" spans="1:9" x14ac:dyDescent="0.2">
      <c r="A42" s="33">
        <v>31</v>
      </c>
      <c r="B42" s="58" t="s">
        <v>98</v>
      </c>
      <c r="C42" s="125" t="s">
        <v>58</v>
      </c>
      <c r="D42" s="16"/>
      <c r="E42" s="106"/>
      <c r="F42" s="169"/>
      <c r="G42" s="30"/>
      <c r="H42" s="183"/>
      <c r="I42" s="178"/>
    </row>
    <row r="43" spans="1:9" x14ac:dyDescent="0.2">
      <c r="A43" s="33">
        <v>32</v>
      </c>
      <c r="B43" s="57" t="s">
        <v>99</v>
      </c>
      <c r="C43" s="125" t="s">
        <v>40</v>
      </c>
      <c r="D43" s="15"/>
      <c r="E43" s="107"/>
      <c r="F43" s="170"/>
      <c r="G43" s="30"/>
      <c r="H43" s="183"/>
      <c r="I43" s="178"/>
    </row>
    <row r="44" spans="1:9" x14ac:dyDescent="0.2">
      <c r="A44" s="33">
        <v>33</v>
      </c>
      <c r="B44" s="73" t="s">
        <v>100</v>
      </c>
      <c r="C44" s="175" t="s">
        <v>38</v>
      </c>
      <c r="D44" s="16"/>
      <c r="E44" s="106"/>
      <c r="F44" s="169"/>
      <c r="G44" s="30"/>
      <c r="H44" s="183"/>
      <c r="I44" s="178"/>
    </row>
    <row r="45" spans="1:9" x14ac:dyDescent="0.2">
      <c r="A45" s="33">
        <v>34</v>
      </c>
      <c r="B45" s="74" t="s">
        <v>101</v>
      </c>
      <c r="C45" s="175" t="s">
        <v>16</v>
      </c>
      <c r="D45" s="17"/>
      <c r="E45" s="108"/>
      <c r="F45" s="171"/>
      <c r="G45" s="30"/>
      <c r="H45" s="183"/>
      <c r="I45" s="178"/>
    </row>
    <row r="46" spans="1:9" x14ac:dyDescent="0.2">
      <c r="A46" s="33">
        <v>35</v>
      </c>
      <c r="B46" s="75" t="s">
        <v>102</v>
      </c>
      <c r="C46" s="175" t="s">
        <v>21</v>
      </c>
      <c r="D46" s="16"/>
      <c r="E46" s="106"/>
      <c r="F46" s="169"/>
      <c r="G46" s="30"/>
      <c r="H46" s="183"/>
      <c r="I46" s="178"/>
    </row>
    <row r="47" spans="1:9" x14ac:dyDescent="0.2">
      <c r="A47" s="33">
        <v>36</v>
      </c>
      <c r="B47" s="74" t="s">
        <v>103</v>
      </c>
      <c r="C47" s="175" t="s">
        <v>25</v>
      </c>
      <c r="D47" s="16"/>
      <c r="E47" s="106"/>
      <c r="F47" s="169"/>
      <c r="G47" s="30"/>
      <c r="H47" s="183"/>
      <c r="I47" s="178"/>
    </row>
    <row r="48" spans="1:9" x14ac:dyDescent="0.2">
      <c r="A48" s="33">
        <v>37</v>
      </c>
      <c r="B48" s="73" t="s">
        <v>104</v>
      </c>
      <c r="C48" s="175" t="s">
        <v>237</v>
      </c>
      <c r="D48" s="15"/>
      <c r="E48" s="107"/>
      <c r="F48" s="170"/>
      <c r="G48" s="30"/>
      <c r="H48" s="183"/>
      <c r="I48" s="178"/>
    </row>
    <row r="49" spans="1:9" x14ac:dyDescent="0.2">
      <c r="A49" s="33">
        <v>38</v>
      </c>
      <c r="B49" s="77" t="s">
        <v>105</v>
      </c>
      <c r="C49" s="181" t="s">
        <v>238</v>
      </c>
      <c r="D49" s="16"/>
      <c r="E49" s="106"/>
      <c r="F49" s="169"/>
      <c r="G49" s="30"/>
      <c r="H49" s="183"/>
      <c r="I49" s="178"/>
    </row>
    <row r="50" spans="1:9" x14ac:dyDescent="0.2">
      <c r="A50" s="33">
        <v>39</v>
      </c>
      <c r="B50" s="73" t="s">
        <v>106</v>
      </c>
      <c r="C50" s="175" t="s">
        <v>239</v>
      </c>
      <c r="D50" s="16"/>
      <c r="E50" s="106"/>
      <c r="F50" s="169"/>
      <c r="G50" s="30"/>
      <c r="H50" s="183"/>
      <c r="I50" s="178"/>
    </row>
    <row r="51" spans="1:9" x14ac:dyDescent="0.2">
      <c r="A51" s="33">
        <v>40</v>
      </c>
      <c r="B51" s="73" t="s">
        <v>107</v>
      </c>
      <c r="C51" s="175" t="s">
        <v>24</v>
      </c>
      <c r="D51" s="20"/>
      <c r="E51" s="111"/>
      <c r="F51" s="174"/>
      <c r="G51" s="30"/>
      <c r="H51" s="183"/>
      <c r="I51" s="178"/>
    </row>
    <row r="52" spans="1:9" x14ac:dyDescent="0.2">
      <c r="A52" s="33">
        <v>41</v>
      </c>
      <c r="B52" s="75" t="s">
        <v>108</v>
      </c>
      <c r="C52" s="175" t="s">
        <v>20</v>
      </c>
      <c r="D52" s="16"/>
      <c r="E52" s="106"/>
      <c r="F52" s="169"/>
      <c r="G52" s="30"/>
      <c r="H52" s="183"/>
      <c r="I52" s="178"/>
    </row>
    <row r="53" spans="1:9" x14ac:dyDescent="0.2">
      <c r="A53" s="33">
        <v>42</v>
      </c>
      <c r="B53" s="74" t="s">
        <v>109</v>
      </c>
      <c r="C53" s="175" t="s">
        <v>110</v>
      </c>
      <c r="D53" s="17"/>
      <c r="E53" s="108"/>
      <c r="F53" s="171"/>
      <c r="G53" s="30"/>
      <c r="H53" s="183"/>
      <c r="I53" s="178"/>
    </row>
    <row r="54" spans="1:9" x14ac:dyDescent="0.2">
      <c r="A54" s="33">
        <v>43</v>
      </c>
      <c r="B54" s="58" t="s">
        <v>111</v>
      </c>
      <c r="C54" s="125" t="s">
        <v>112</v>
      </c>
      <c r="D54" s="15"/>
      <c r="E54" s="107"/>
      <c r="F54" s="170"/>
      <c r="G54" s="30"/>
      <c r="H54" s="183"/>
      <c r="I54" s="178"/>
    </row>
    <row r="55" spans="1:9" x14ac:dyDescent="0.2">
      <c r="A55" s="33">
        <v>44</v>
      </c>
      <c r="B55" s="73" t="s">
        <v>113</v>
      </c>
      <c r="C55" s="175" t="s">
        <v>244</v>
      </c>
      <c r="D55" s="16"/>
      <c r="E55" s="106"/>
      <c r="F55" s="169"/>
      <c r="G55" s="30"/>
      <c r="H55" s="183"/>
      <c r="I55" s="178"/>
    </row>
    <row r="56" spans="1:9" x14ac:dyDescent="0.2">
      <c r="A56" s="33">
        <v>45</v>
      </c>
      <c r="B56" s="73" t="s">
        <v>114</v>
      </c>
      <c r="C56" s="175" t="s">
        <v>2</v>
      </c>
      <c r="D56" s="15"/>
      <c r="E56" s="107"/>
      <c r="F56" s="170"/>
      <c r="G56" s="30"/>
      <c r="H56" s="183"/>
      <c r="I56" s="178"/>
    </row>
    <row r="57" spans="1:9" x14ac:dyDescent="0.2">
      <c r="A57" s="33">
        <v>46</v>
      </c>
      <c r="B57" s="75" t="s">
        <v>115</v>
      </c>
      <c r="C57" s="175" t="s">
        <v>3</v>
      </c>
      <c r="D57" s="16"/>
      <c r="E57" s="106"/>
      <c r="F57" s="169"/>
      <c r="G57" s="30"/>
      <c r="H57" s="183"/>
      <c r="I57" s="178"/>
    </row>
    <row r="58" spans="1:9" x14ac:dyDescent="0.2">
      <c r="A58" s="33">
        <v>47</v>
      </c>
      <c r="B58" s="75" t="s">
        <v>116</v>
      </c>
      <c r="C58" s="175" t="s">
        <v>240</v>
      </c>
      <c r="D58" s="16"/>
      <c r="E58" s="106"/>
      <c r="F58" s="169"/>
      <c r="G58" s="30"/>
      <c r="H58" s="183"/>
      <c r="I58" s="178"/>
    </row>
    <row r="59" spans="1:9" x14ac:dyDescent="0.2">
      <c r="A59" s="33">
        <v>48</v>
      </c>
      <c r="B59" s="74" t="s">
        <v>117</v>
      </c>
      <c r="C59" s="175" t="s">
        <v>0</v>
      </c>
      <c r="D59" s="15"/>
      <c r="E59" s="107"/>
      <c r="F59" s="170"/>
      <c r="G59" s="30"/>
      <c r="H59" s="183"/>
      <c r="I59" s="178"/>
    </row>
    <row r="60" spans="1:9" x14ac:dyDescent="0.2">
      <c r="A60" s="33">
        <v>49</v>
      </c>
      <c r="B60" s="75" t="s">
        <v>118</v>
      </c>
      <c r="C60" s="175" t="s">
        <v>4</v>
      </c>
      <c r="D60" s="15"/>
      <c r="E60" s="107"/>
      <c r="F60" s="170"/>
      <c r="G60" s="30"/>
      <c r="H60" s="183"/>
      <c r="I60" s="178"/>
    </row>
    <row r="61" spans="1:9" x14ac:dyDescent="0.2">
      <c r="A61" s="33">
        <v>50</v>
      </c>
      <c r="B61" s="74" t="s">
        <v>119</v>
      </c>
      <c r="C61" s="175" t="s">
        <v>1</v>
      </c>
      <c r="D61" s="16"/>
      <c r="E61" s="106"/>
      <c r="F61" s="169"/>
      <c r="G61" s="30"/>
      <c r="H61" s="183"/>
      <c r="I61" s="178"/>
    </row>
    <row r="62" spans="1:9" x14ac:dyDescent="0.2">
      <c r="A62" s="33">
        <v>51</v>
      </c>
      <c r="B62" s="75" t="s">
        <v>120</v>
      </c>
      <c r="C62" s="175" t="s">
        <v>241</v>
      </c>
      <c r="D62" s="15"/>
      <c r="E62" s="107"/>
      <c r="F62" s="170"/>
      <c r="G62" s="30"/>
      <c r="H62" s="183"/>
      <c r="I62" s="178"/>
    </row>
    <row r="63" spans="1:9" x14ac:dyDescent="0.2">
      <c r="A63" s="33">
        <v>52</v>
      </c>
      <c r="B63" s="75" t="s">
        <v>121</v>
      </c>
      <c r="C63" s="175" t="s">
        <v>26</v>
      </c>
      <c r="D63" s="16"/>
      <c r="E63" s="106"/>
      <c r="F63" s="169"/>
      <c r="G63" s="30"/>
      <c r="H63" s="183"/>
      <c r="I63" s="178"/>
    </row>
    <row r="64" spans="1:9" x14ac:dyDescent="0.2">
      <c r="A64" s="33">
        <v>53</v>
      </c>
      <c r="B64" s="75" t="s">
        <v>122</v>
      </c>
      <c r="C64" s="175" t="s">
        <v>242</v>
      </c>
      <c r="D64" s="15"/>
      <c r="E64" s="107"/>
      <c r="F64" s="170"/>
      <c r="G64" s="30"/>
      <c r="H64" s="183"/>
      <c r="I64" s="178"/>
    </row>
    <row r="65" spans="1:9" x14ac:dyDescent="0.2">
      <c r="A65" s="33">
        <v>54</v>
      </c>
      <c r="B65" s="75" t="s">
        <v>123</v>
      </c>
      <c r="C65" s="175" t="s">
        <v>124</v>
      </c>
      <c r="D65" s="15"/>
      <c r="E65" s="107"/>
      <c r="F65" s="170"/>
      <c r="G65" s="30"/>
      <c r="H65" s="183"/>
      <c r="I65" s="178"/>
    </row>
    <row r="66" spans="1:9" x14ac:dyDescent="0.2">
      <c r="A66" s="33">
        <v>55</v>
      </c>
      <c r="B66" s="75" t="s">
        <v>246</v>
      </c>
      <c r="C66" s="175" t="s">
        <v>245</v>
      </c>
      <c r="D66" s="15"/>
      <c r="E66" s="107"/>
      <c r="F66" s="170"/>
      <c r="G66" s="30"/>
      <c r="H66" s="183"/>
      <c r="I66" s="178"/>
    </row>
    <row r="67" spans="1:9" x14ac:dyDescent="0.2">
      <c r="A67" s="33">
        <v>56</v>
      </c>
      <c r="B67" s="75" t="s">
        <v>262</v>
      </c>
      <c r="C67" s="175" t="s">
        <v>263</v>
      </c>
      <c r="D67" s="21"/>
      <c r="E67" s="95"/>
      <c r="F67" s="175"/>
      <c r="G67" s="30"/>
      <c r="H67" s="183"/>
      <c r="I67" s="178"/>
    </row>
    <row r="68" spans="1:9" x14ac:dyDescent="0.2">
      <c r="A68" s="33">
        <v>57</v>
      </c>
      <c r="B68" s="75" t="s">
        <v>125</v>
      </c>
      <c r="C68" s="175" t="s">
        <v>53</v>
      </c>
      <c r="D68" s="15"/>
      <c r="E68" s="107"/>
      <c r="F68" s="170"/>
      <c r="G68" s="30"/>
      <c r="H68" s="183"/>
      <c r="I68" s="178"/>
    </row>
    <row r="69" spans="1:9" x14ac:dyDescent="0.2">
      <c r="A69" s="33">
        <v>58</v>
      </c>
      <c r="B69" s="74" t="s">
        <v>126</v>
      </c>
      <c r="C69" s="175" t="s">
        <v>264</v>
      </c>
      <c r="D69" s="15"/>
      <c r="E69" s="107"/>
      <c r="F69" s="170"/>
      <c r="G69" s="30"/>
      <c r="H69" s="183"/>
      <c r="I69" s="178"/>
    </row>
    <row r="70" spans="1:9" x14ac:dyDescent="0.2">
      <c r="A70" s="33">
        <v>59</v>
      </c>
      <c r="B70" s="73" t="s">
        <v>127</v>
      </c>
      <c r="C70" s="175" t="s">
        <v>128</v>
      </c>
      <c r="D70" s="15"/>
      <c r="E70" s="107"/>
      <c r="F70" s="170"/>
      <c r="G70" s="30"/>
      <c r="H70" s="183"/>
      <c r="I70" s="178"/>
    </row>
    <row r="71" spans="1:9" x14ac:dyDescent="0.2">
      <c r="A71" s="33">
        <v>60</v>
      </c>
      <c r="B71" s="74" t="s">
        <v>129</v>
      </c>
      <c r="C71" s="175" t="s">
        <v>265</v>
      </c>
      <c r="D71" s="15"/>
      <c r="E71" s="107"/>
      <c r="F71" s="170"/>
      <c r="G71" s="30"/>
      <c r="H71" s="183"/>
      <c r="I71" s="178"/>
    </row>
    <row r="72" spans="1:9" ht="24" x14ac:dyDescent="0.2">
      <c r="A72" s="33">
        <v>61</v>
      </c>
      <c r="B72" s="75" t="s">
        <v>130</v>
      </c>
      <c r="C72" s="175" t="s">
        <v>250</v>
      </c>
      <c r="D72" s="15"/>
      <c r="E72" s="107"/>
      <c r="F72" s="170"/>
      <c r="G72" s="30"/>
      <c r="H72" s="183"/>
      <c r="I72" s="178"/>
    </row>
    <row r="73" spans="1:9" ht="24" x14ac:dyDescent="0.2">
      <c r="A73" s="33">
        <v>62</v>
      </c>
      <c r="B73" s="73" t="s">
        <v>131</v>
      </c>
      <c r="C73" s="175" t="s">
        <v>266</v>
      </c>
      <c r="D73" s="15"/>
      <c r="E73" s="107"/>
      <c r="F73" s="170"/>
      <c r="G73" s="30"/>
      <c r="H73" s="183"/>
      <c r="I73" s="178"/>
    </row>
    <row r="74" spans="1:9" ht="24" x14ac:dyDescent="0.2">
      <c r="A74" s="33">
        <v>63</v>
      </c>
      <c r="B74" s="73" t="s">
        <v>132</v>
      </c>
      <c r="C74" s="175" t="s">
        <v>267</v>
      </c>
      <c r="D74" s="15"/>
      <c r="E74" s="107"/>
      <c r="F74" s="170"/>
      <c r="G74" s="30"/>
      <c r="H74" s="183"/>
      <c r="I74" s="178"/>
    </row>
    <row r="75" spans="1:9" x14ac:dyDescent="0.2">
      <c r="A75" s="33">
        <v>64</v>
      </c>
      <c r="B75" s="74" t="s">
        <v>133</v>
      </c>
      <c r="C75" s="175" t="s">
        <v>268</v>
      </c>
      <c r="D75" s="15"/>
      <c r="E75" s="107"/>
      <c r="F75" s="170"/>
      <c r="G75" s="30"/>
      <c r="H75" s="183"/>
      <c r="I75" s="178"/>
    </row>
    <row r="76" spans="1:9" x14ac:dyDescent="0.2">
      <c r="A76" s="33">
        <v>65</v>
      </c>
      <c r="B76" s="74" t="s">
        <v>134</v>
      </c>
      <c r="C76" s="175" t="s">
        <v>52</v>
      </c>
      <c r="D76" s="15"/>
      <c r="E76" s="107"/>
      <c r="F76" s="170"/>
      <c r="G76" s="30"/>
      <c r="H76" s="183"/>
      <c r="I76" s="178"/>
    </row>
    <row r="77" spans="1:9" x14ac:dyDescent="0.2">
      <c r="A77" s="33">
        <v>66</v>
      </c>
      <c r="B77" s="74" t="s">
        <v>135</v>
      </c>
      <c r="C77" s="175" t="s">
        <v>269</v>
      </c>
      <c r="D77" s="15"/>
      <c r="E77" s="107"/>
      <c r="F77" s="170"/>
      <c r="G77" s="30"/>
      <c r="H77" s="183"/>
      <c r="I77" s="178"/>
    </row>
    <row r="78" spans="1:9" ht="23.25" customHeight="1" x14ac:dyDescent="0.2">
      <c r="A78" s="33">
        <v>67</v>
      </c>
      <c r="B78" s="74" t="s">
        <v>136</v>
      </c>
      <c r="C78" s="175" t="s">
        <v>270</v>
      </c>
      <c r="D78" s="15"/>
      <c r="E78" s="107"/>
      <c r="F78" s="170"/>
      <c r="G78" s="30"/>
      <c r="H78" s="183"/>
      <c r="I78" s="178"/>
    </row>
    <row r="79" spans="1:9" ht="23.25" customHeight="1" x14ac:dyDescent="0.2">
      <c r="A79" s="33">
        <v>68</v>
      </c>
      <c r="B79" s="73" t="s">
        <v>137</v>
      </c>
      <c r="C79" s="175" t="s">
        <v>271</v>
      </c>
      <c r="D79" s="15"/>
      <c r="E79" s="107"/>
      <c r="F79" s="170"/>
      <c r="G79" s="30"/>
      <c r="H79" s="183"/>
      <c r="I79" s="178"/>
    </row>
    <row r="80" spans="1:9" ht="23.25" customHeight="1" x14ac:dyDescent="0.2">
      <c r="A80" s="33">
        <v>69</v>
      </c>
      <c r="B80" s="74" t="s">
        <v>138</v>
      </c>
      <c r="C80" s="175" t="s">
        <v>272</v>
      </c>
      <c r="D80" s="15"/>
      <c r="E80" s="107"/>
      <c r="F80" s="170"/>
      <c r="G80" s="30"/>
      <c r="H80" s="183"/>
      <c r="I80" s="178"/>
    </row>
    <row r="81" spans="1:9" ht="23.25" customHeight="1" x14ac:dyDescent="0.2">
      <c r="A81" s="33">
        <v>70</v>
      </c>
      <c r="B81" s="74" t="s">
        <v>139</v>
      </c>
      <c r="C81" s="175" t="s">
        <v>273</v>
      </c>
      <c r="D81" s="15"/>
      <c r="E81" s="107"/>
      <c r="F81" s="170"/>
      <c r="G81" s="30"/>
      <c r="H81" s="183"/>
      <c r="I81" s="178"/>
    </row>
    <row r="82" spans="1:9" ht="23.25" customHeight="1" x14ac:dyDescent="0.2">
      <c r="A82" s="33">
        <v>71</v>
      </c>
      <c r="B82" s="73" t="s">
        <v>140</v>
      </c>
      <c r="C82" s="175" t="s">
        <v>274</v>
      </c>
      <c r="D82" s="15"/>
      <c r="E82" s="107"/>
      <c r="F82" s="170"/>
      <c r="G82" s="30"/>
      <c r="H82" s="183"/>
      <c r="I82" s="178"/>
    </row>
    <row r="83" spans="1:9" ht="23.25" customHeight="1" x14ac:dyDescent="0.2">
      <c r="A83" s="33">
        <v>72</v>
      </c>
      <c r="B83" s="73" t="s">
        <v>141</v>
      </c>
      <c r="C83" s="175" t="s">
        <v>275</v>
      </c>
      <c r="D83" s="16"/>
      <c r="E83" s="106"/>
      <c r="F83" s="169"/>
      <c r="G83" s="30"/>
      <c r="H83" s="183"/>
      <c r="I83" s="178"/>
    </row>
    <row r="84" spans="1:9" ht="23.25" customHeight="1" x14ac:dyDescent="0.2">
      <c r="A84" s="33">
        <v>73</v>
      </c>
      <c r="B84" s="73" t="s">
        <v>142</v>
      </c>
      <c r="C84" s="175" t="s">
        <v>276</v>
      </c>
      <c r="D84" s="15"/>
      <c r="E84" s="107"/>
      <c r="F84" s="170"/>
      <c r="G84" s="30"/>
      <c r="H84" s="183"/>
      <c r="I84" s="178"/>
    </row>
    <row r="85" spans="1:9" x14ac:dyDescent="0.2">
      <c r="A85" s="33">
        <v>74</v>
      </c>
      <c r="B85" s="75" t="s">
        <v>143</v>
      </c>
      <c r="C85" s="175" t="s">
        <v>144</v>
      </c>
      <c r="D85" s="15"/>
      <c r="E85" s="107"/>
      <c r="F85" s="170"/>
      <c r="G85" s="30"/>
      <c r="H85" s="183"/>
      <c r="I85" s="178"/>
    </row>
    <row r="86" spans="1:9" x14ac:dyDescent="0.2">
      <c r="A86" s="33">
        <v>75</v>
      </c>
      <c r="B86" s="73" t="s">
        <v>145</v>
      </c>
      <c r="C86" s="175" t="s">
        <v>277</v>
      </c>
      <c r="D86" s="15"/>
      <c r="E86" s="107"/>
      <c r="F86" s="170"/>
      <c r="G86" s="30"/>
      <c r="H86" s="183"/>
      <c r="I86" s="178"/>
    </row>
    <row r="87" spans="1:9" x14ac:dyDescent="0.2">
      <c r="A87" s="33">
        <v>76</v>
      </c>
      <c r="B87" s="75" t="s">
        <v>146</v>
      </c>
      <c r="C87" s="175" t="s">
        <v>35</v>
      </c>
      <c r="D87" s="15"/>
      <c r="E87" s="107"/>
      <c r="F87" s="170"/>
      <c r="G87" s="30"/>
      <c r="H87" s="183"/>
      <c r="I87" s="178"/>
    </row>
    <row r="88" spans="1:9" x14ac:dyDescent="0.2">
      <c r="A88" s="33">
        <v>77</v>
      </c>
      <c r="B88" s="73" t="s">
        <v>147</v>
      </c>
      <c r="C88" s="175" t="s">
        <v>37</v>
      </c>
      <c r="D88" s="15"/>
      <c r="E88" s="107"/>
      <c r="F88" s="170"/>
      <c r="G88" s="30"/>
      <c r="H88" s="183"/>
      <c r="I88" s="178"/>
    </row>
    <row r="89" spans="1:9" x14ac:dyDescent="0.2">
      <c r="A89" s="33">
        <v>78</v>
      </c>
      <c r="B89" s="73" t="s">
        <v>148</v>
      </c>
      <c r="C89" s="175" t="s">
        <v>36</v>
      </c>
      <c r="D89" s="15"/>
      <c r="E89" s="107"/>
      <c r="F89" s="170"/>
      <c r="G89" s="30"/>
      <c r="H89" s="183"/>
      <c r="I89" s="178"/>
    </row>
    <row r="90" spans="1:9" x14ac:dyDescent="0.2">
      <c r="A90" s="33">
        <v>79</v>
      </c>
      <c r="B90" s="73" t="s">
        <v>149</v>
      </c>
      <c r="C90" s="175" t="s">
        <v>51</v>
      </c>
      <c r="D90" s="15"/>
      <c r="E90" s="107"/>
      <c r="F90" s="170"/>
      <c r="G90" s="30"/>
      <c r="H90" s="183"/>
      <c r="I90" s="178"/>
    </row>
    <row r="91" spans="1:9" x14ac:dyDescent="0.2">
      <c r="A91" s="33">
        <v>80</v>
      </c>
      <c r="B91" s="73" t="s">
        <v>150</v>
      </c>
      <c r="C91" s="175" t="s">
        <v>256</v>
      </c>
      <c r="D91" s="15"/>
      <c r="E91" s="107"/>
      <c r="F91" s="170"/>
      <c r="G91" s="30"/>
      <c r="H91" s="183"/>
      <c r="I91" s="178"/>
    </row>
    <row r="92" spans="1:9" x14ac:dyDescent="0.2">
      <c r="A92" s="33">
        <v>81</v>
      </c>
      <c r="B92" s="73" t="s">
        <v>151</v>
      </c>
      <c r="C92" s="95" t="s">
        <v>337</v>
      </c>
      <c r="D92" s="15"/>
      <c r="E92" s="107"/>
      <c r="F92" s="170"/>
      <c r="G92" s="30"/>
      <c r="H92" s="183"/>
      <c r="I92" s="178"/>
    </row>
    <row r="93" spans="1:9" x14ac:dyDescent="0.2">
      <c r="A93" s="33">
        <v>82</v>
      </c>
      <c r="B93" s="74" t="s">
        <v>152</v>
      </c>
      <c r="C93" s="125" t="s">
        <v>294</v>
      </c>
      <c r="D93" s="15"/>
      <c r="E93" s="107"/>
      <c r="F93" s="170"/>
      <c r="G93" s="30"/>
      <c r="H93" s="183"/>
      <c r="I93" s="178"/>
    </row>
    <row r="94" spans="1:9" ht="24" x14ac:dyDescent="0.2">
      <c r="A94" s="475">
        <v>83</v>
      </c>
      <c r="B94" s="457" t="s">
        <v>153</v>
      </c>
      <c r="C94" s="159" t="s">
        <v>278</v>
      </c>
      <c r="D94" s="15"/>
      <c r="E94" s="107"/>
      <c r="F94" s="170"/>
      <c r="G94" s="30"/>
      <c r="H94" s="183"/>
      <c r="I94" s="178"/>
    </row>
    <row r="95" spans="1:9" ht="36" x14ac:dyDescent="0.2">
      <c r="A95" s="475"/>
      <c r="B95" s="457"/>
      <c r="C95" s="95" t="s">
        <v>333</v>
      </c>
      <c r="D95" s="15"/>
      <c r="E95" s="107"/>
      <c r="F95" s="170"/>
      <c r="G95" s="30"/>
      <c r="H95" s="183"/>
      <c r="I95" s="178"/>
    </row>
    <row r="96" spans="1:9" ht="24" x14ac:dyDescent="0.2">
      <c r="A96" s="475"/>
      <c r="B96" s="457"/>
      <c r="C96" s="95" t="s">
        <v>279</v>
      </c>
      <c r="D96" s="15"/>
      <c r="E96" s="107"/>
      <c r="F96" s="170"/>
      <c r="G96" s="30"/>
      <c r="H96" s="183"/>
      <c r="I96" s="178"/>
    </row>
    <row r="97" spans="1:9" ht="36" x14ac:dyDescent="0.2">
      <c r="A97" s="475"/>
      <c r="B97" s="457"/>
      <c r="C97" s="201" t="s">
        <v>334</v>
      </c>
      <c r="D97" s="15"/>
      <c r="E97" s="107"/>
      <c r="F97" s="170"/>
      <c r="G97" s="30"/>
      <c r="H97" s="183"/>
      <c r="I97" s="178"/>
    </row>
    <row r="98" spans="1:9" ht="24" x14ac:dyDescent="0.2">
      <c r="A98" s="33">
        <v>84</v>
      </c>
      <c r="B98" s="74" t="s">
        <v>154</v>
      </c>
      <c r="C98" s="175" t="s">
        <v>50</v>
      </c>
      <c r="D98" s="15"/>
      <c r="E98" s="107"/>
      <c r="F98" s="170"/>
      <c r="G98" s="30"/>
      <c r="H98" s="183"/>
      <c r="I98" s="178"/>
    </row>
    <row r="99" spans="1:9" x14ac:dyDescent="0.2">
      <c r="A99" s="33">
        <v>85</v>
      </c>
      <c r="B99" s="74" t="s">
        <v>155</v>
      </c>
      <c r="C99" s="175" t="s">
        <v>156</v>
      </c>
      <c r="D99" s="15"/>
      <c r="E99" s="107"/>
      <c r="F99" s="170"/>
      <c r="G99" s="30"/>
      <c r="H99" s="183"/>
      <c r="I99" s="178"/>
    </row>
    <row r="100" spans="1:9" x14ac:dyDescent="0.2">
      <c r="A100" s="33">
        <v>86</v>
      </c>
      <c r="B100" s="75" t="s">
        <v>157</v>
      </c>
      <c r="C100" s="175" t="s">
        <v>158</v>
      </c>
      <c r="D100" s="15"/>
      <c r="E100" s="107"/>
      <c r="F100" s="170"/>
      <c r="G100" s="30"/>
      <c r="H100" s="183"/>
      <c r="I100" s="178"/>
    </row>
    <row r="101" spans="1:9" x14ac:dyDescent="0.2">
      <c r="A101" s="33">
        <v>87</v>
      </c>
      <c r="B101" s="74" t="s">
        <v>159</v>
      </c>
      <c r="C101" s="175" t="s">
        <v>28</v>
      </c>
      <c r="D101" s="17"/>
      <c r="E101" s="108"/>
      <c r="F101" s="171"/>
      <c r="G101" s="30"/>
      <c r="H101" s="183"/>
      <c r="I101" s="178"/>
    </row>
    <row r="102" spans="1:9" x14ac:dyDescent="0.2">
      <c r="A102" s="33">
        <v>88</v>
      </c>
      <c r="B102" s="75" t="s">
        <v>160</v>
      </c>
      <c r="C102" s="175" t="s">
        <v>12</v>
      </c>
      <c r="D102" s="15"/>
      <c r="E102" s="107"/>
      <c r="F102" s="170"/>
      <c r="G102" s="30"/>
      <c r="H102" s="183"/>
      <c r="I102" s="178"/>
    </row>
    <row r="103" spans="1:9" x14ac:dyDescent="0.2">
      <c r="A103" s="33">
        <v>89</v>
      </c>
      <c r="B103" s="75" t="s">
        <v>161</v>
      </c>
      <c r="C103" s="175" t="s">
        <v>27</v>
      </c>
      <c r="D103" s="15"/>
      <c r="E103" s="107"/>
      <c r="F103" s="170"/>
      <c r="G103" s="30"/>
      <c r="H103" s="183"/>
      <c r="I103" s="178"/>
    </row>
    <row r="104" spans="1:9" x14ac:dyDescent="0.2">
      <c r="A104" s="33">
        <v>90</v>
      </c>
      <c r="B104" s="74" t="s">
        <v>162</v>
      </c>
      <c r="C104" s="175" t="s">
        <v>44</v>
      </c>
      <c r="D104" s="17"/>
      <c r="E104" s="108"/>
      <c r="F104" s="171"/>
      <c r="G104" s="30"/>
      <c r="H104" s="183"/>
      <c r="I104" s="178"/>
    </row>
    <row r="105" spans="1:9" x14ac:dyDescent="0.2">
      <c r="A105" s="33">
        <v>91</v>
      </c>
      <c r="B105" s="74" t="s">
        <v>163</v>
      </c>
      <c r="C105" s="175" t="s">
        <v>33</v>
      </c>
      <c r="D105" s="15"/>
      <c r="E105" s="107"/>
      <c r="F105" s="170"/>
      <c r="G105" s="30"/>
      <c r="H105" s="183"/>
      <c r="I105" s="178"/>
    </row>
    <row r="106" spans="1:9" x14ac:dyDescent="0.2">
      <c r="A106" s="33">
        <v>92</v>
      </c>
      <c r="B106" s="73" t="s">
        <v>164</v>
      </c>
      <c r="C106" s="175" t="s">
        <v>29</v>
      </c>
      <c r="D106" s="17"/>
      <c r="E106" s="108"/>
      <c r="F106" s="171"/>
      <c r="G106" s="30"/>
      <c r="H106" s="183"/>
      <c r="I106" s="178"/>
    </row>
    <row r="107" spans="1:9" x14ac:dyDescent="0.2">
      <c r="A107" s="33">
        <v>93</v>
      </c>
      <c r="B107" s="73" t="s">
        <v>165</v>
      </c>
      <c r="C107" s="175" t="s">
        <v>30</v>
      </c>
      <c r="D107" s="15"/>
      <c r="E107" s="107"/>
      <c r="F107" s="170"/>
      <c r="G107" s="30"/>
      <c r="H107" s="183"/>
      <c r="I107" s="178"/>
    </row>
    <row r="108" spans="1:9" x14ac:dyDescent="0.2">
      <c r="A108" s="33">
        <v>94</v>
      </c>
      <c r="B108" s="75" t="s">
        <v>166</v>
      </c>
      <c r="C108" s="175" t="s">
        <v>14</v>
      </c>
      <c r="D108" s="15"/>
      <c r="E108" s="107"/>
      <c r="F108" s="170"/>
      <c r="G108" s="30"/>
      <c r="H108" s="183"/>
      <c r="I108" s="178"/>
    </row>
    <row r="109" spans="1:9" x14ac:dyDescent="0.2">
      <c r="A109" s="33">
        <v>95</v>
      </c>
      <c r="B109" s="73" t="s">
        <v>167</v>
      </c>
      <c r="C109" s="175" t="s">
        <v>31</v>
      </c>
      <c r="D109" s="16"/>
      <c r="E109" s="106"/>
      <c r="F109" s="169"/>
      <c r="G109" s="30"/>
      <c r="H109" s="183"/>
      <c r="I109" s="178"/>
    </row>
    <row r="110" spans="1:9" x14ac:dyDescent="0.2">
      <c r="A110" s="33">
        <v>96</v>
      </c>
      <c r="B110" s="73" t="s">
        <v>168</v>
      </c>
      <c r="C110" s="175" t="s">
        <v>15</v>
      </c>
      <c r="D110" s="17"/>
      <c r="E110" s="108"/>
      <c r="F110" s="171"/>
      <c r="G110" s="30"/>
      <c r="H110" s="183"/>
      <c r="I110" s="178"/>
    </row>
    <row r="111" spans="1:9" x14ac:dyDescent="0.2">
      <c r="A111" s="33">
        <v>97</v>
      </c>
      <c r="B111" s="57" t="s">
        <v>169</v>
      </c>
      <c r="C111" s="125" t="s">
        <v>13</v>
      </c>
      <c r="D111" s="15"/>
      <c r="E111" s="107"/>
      <c r="F111" s="170"/>
      <c r="G111" s="30"/>
      <c r="H111" s="183"/>
      <c r="I111" s="178"/>
    </row>
    <row r="112" spans="1:9" x14ac:dyDescent="0.2">
      <c r="A112" s="33">
        <v>98</v>
      </c>
      <c r="B112" s="75" t="s">
        <v>170</v>
      </c>
      <c r="C112" s="175" t="s">
        <v>32</v>
      </c>
      <c r="D112" s="16"/>
      <c r="E112" s="106"/>
      <c r="F112" s="169"/>
      <c r="G112" s="30"/>
      <c r="H112" s="183"/>
      <c r="I112" s="178"/>
    </row>
    <row r="113" spans="1:9" x14ac:dyDescent="0.2">
      <c r="A113" s="33">
        <v>99</v>
      </c>
      <c r="B113" s="75" t="s">
        <v>171</v>
      </c>
      <c r="C113" s="175" t="s">
        <v>54</v>
      </c>
      <c r="D113" s="15"/>
      <c r="E113" s="107"/>
      <c r="F113" s="170"/>
      <c r="G113" s="30"/>
      <c r="H113" s="183"/>
      <c r="I113" s="178"/>
    </row>
    <row r="114" spans="1:9" x14ac:dyDescent="0.2">
      <c r="A114" s="33">
        <v>100</v>
      </c>
      <c r="B114" s="73" t="s">
        <v>172</v>
      </c>
      <c r="C114" s="175" t="s">
        <v>34</v>
      </c>
      <c r="D114" s="15"/>
      <c r="E114" s="107"/>
      <c r="F114" s="170"/>
      <c r="G114" s="30"/>
      <c r="H114" s="183"/>
      <c r="I114" s="178"/>
    </row>
    <row r="115" spans="1:9" x14ac:dyDescent="0.2">
      <c r="A115" s="33">
        <v>101</v>
      </c>
      <c r="B115" s="74" t="s">
        <v>173</v>
      </c>
      <c r="C115" s="175" t="s">
        <v>243</v>
      </c>
      <c r="D115" s="17"/>
      <c r="E115" s="108"/>
      <c r="F115" s="171"/>
      <c r="G115" s="30"/>
      <c r="H115" s="183"/>
      <c r="I115" s="178"/>
    </row>
    <row r="116" spans="1:9" x14ac:dyDescent="0.2">
      <c r="A116" s="33">
        <v>102</v>
      </c>
      <c r="B116" s="73" t="s">
        <v>174</v>
      </c>
      <c r="C116" s="175" t="s">
        <v>175</v>
      </c>
      <c r="D116" s="16"/>
      <c r="E116" s="106"/>
      <c r="F116" s="169"/>
      <c r="G116" s="30"/>
      <c r="H116" s="183"/>
      <c r="I116" s="178"/>
    </row>
    <row r="117" spans="1:9" x14ac:dyDescent="0.2">
      <c r="A117" s="33">
        <v>103</v>
      </c>
      <c r="B117" s="73" t="s">
        <v>176</v>
      </c>
      <c r="C117" s="175" t="s">
        <v>177</v>
      </c>
      <c r="D117" s="16"/>
      <c r="E117" s="106"/>
      <c r="F117" s="169"/>
      <c r="G117" s="30"/>
      <c r="H117" s="183"/>
      <c r="I117" s="178"/>
    </row>
    <row r="118" spans="1:9" x14ac:dyDescent="0.2">
      <c r="A118" s="33">
        <v>104</v>
      </c>
      <c r="B118" s="75" t="s">
        <v>178</v>
      </c>
      <c r="C118" s="175" t="s">
        <v>179</v>
      </c>
      <c r="D118" s="16"/>
      <c r="E118" s="106"/>
      <c r="F118" s="169"/>
      <c r="G118" s="30"/>
      <c r="H118" s="183"/>
      <c r="I118" s="178"/>
    </row>
    <row r="119" spans="1:9" x14ac:dyDescent="0.2">
      <c r="A119" s="33">
        <v>105</v>
      </c>
      <c r="B119" s="75" t="s">
        <v>180</v>
      </c>
      <c r="C119" s="175" t="s">
        <v>181</v>
      </c>
      <c r="D119" s="15"/>
      <c r="E119" s="107"/>
      <c r="F119" s="170"/>
      <c r="G119" s="30"/>
      <c r="H119" s="183"/>
      <c r="I119" s="178"/>
    </row>
    <row r="120" spans="1:9" x14ac:dyDescent="0.2">
      <c r="A120" s="33">
        <v>106</v>
      </c>
      <c r="B120" s="75" t="s">
        <v>182</v>
      </c>
      <c r="C120" s="175" t="s">
        <v>183</v>
      </c>
      <c r="D120" s="17"/>
      <c r="E120" s="108"/>
      <c r="F120" s="171"/>
      <c r="G120" s="30"/>
      <c r="H120" s="183"/>
      <c r="I120" s="178"/>
    </row>
    <row r="121" spans="1:9" x14ac:dyDescent="0.2">
      <c r="A121" s="33">
        <v>107</v>
      </c>
      <c r="B121" s="75" t="s">
        <v>184</v>
      </c>
      <c r="C121" s="175" t="s">
        <v>185</v>
      </c>
      <c r="D121" s="16"/>
      <c r="E121" s="106"/>
      <c r="F121" s="169"/>
      <c r="G121" s="30"/>
      <c r="H121" s="183"/>
      <c r="I121" s="178"/>
    </row>
    <row r="122" spans="1:9" x14ac:dyDescent="0.2">
      <c r="A122" s="33">
        <v>108</v>
      </c>
      <c r="B122" s="75" t="s">
        <v>186</v>
      </c>
      <c r="C122" s="175" t="s">
        <v>187</v>
      </c>
      <c r="D122" s="16"/>
      <c r="E122" s="106"/>
      <c r="F122" s="169"/>
      <c r="G122" s="30"/>
      <c r="H122" s="183"/>
      <c r="I122" s="178"/>
    </row>
    <row r="123" spans="1:9" x14ac:dyDescent="0.2">
      <c r="A123" s="33">
        <v>109</v>
      </c>
      <c r="B123" s="75" t="s">
        <v>188</v>
      </c>
      <c r="C123" s="175" t="s">
        <v>189</v>
      </c>
      <c r="D123" s="15"/>
      <c r="E123" s="107"/>
      <c r="F123" s="170"/>
      <c r="G123" s="30"/>
      <c r="H123" s="183"/>
      <c r="I123" s="178"/>
    </row>
    <row r="124" spans="1:9" x14ac:dyDescent="0.2">
      <c r="A124" s="33">
        <v>110</v>
      </c>
      <c r="B124" s="78" t="s">
        <v>190</v>
      </c>
      <c r="C124" s="181" t="s">
        <v>191</v>
      </c>
      <c r="D124" s="15"/>
      <c r="E124" s="107"/>
      <c r="F124" s="170"/>
      <c r="G124" s="30"/>
      <c r="H124" s="183"/>
      <c r="I124" s="178"/>
    </row>
    <row r="125" spans="1:9" x14ac:dyDescent="0.2">
      <c r="A125" s="33">
        <v>111</v>
      </c>
      <c r="B125" s="78" t="s">
        <v>280</v>
      </c>
      <c r="C125" s="181" t="s">
        <v>252</v>
      </c>
      <c r="D125" s="16"/>
      <c r="E125" s="106"/>
      <c r="F125" s="169"/>
      <c r="G125" s="30"/>
      <c r="H125" s="183"/>
      <c r="I125" s="178"/>
    </row>
    <row r="126" spans="1:9" x14ac:dyDescent="0.2">
      <c r="A126" s="33">
        <v>112</v>
      </c>
      <c r="B126" s="74" t="s">
        <v>192</v>
      </c>
      <c r="C126" s="175" t="s">
        <v>193</v>
      </c>
      <c r="D126" s="16"/>
      <c r="E126" s="106"/>
      <c r="F126" s="169"/>
      <c r="G126" s="30"/>
      <c r="H126" s="183"/>
      <c r="I126" s="178"/>
    </row>
    <row r="127" spans="1:9" x14ac:dyDescent="0.2">
      <c r="A127" s="33">
        <v>113</v>
      </c>
      <c r="B127" s="75" t="s">
        <v>194</v>
      </c>
      <c r="C127" s="175" t="s">
        <v>195</v>
      </c>
      <c r="D127" s="15"/>
      <c r="E127" s="107"/>
      <c r="F127" s="170"/>
      <c r="G127" s="30"/>
      <c r="H127" s="183"/>
      <c r="I127" s="178"/>
    </row>
    <row r="128" spans="1:9" x14ac:dyDescent="0.2">
      <c r="A128" s="33">
        <v>114</v>
      </c>
      <c r="B128" s="73" t="s">
        <v>196</v>
      </c>
      <c r="C128" s="182" t="s">
        <v>197</v>
      </c>
      <c r="D128" s="16"/>
      <c r="E128" s="106"/>
      <c r="F128" s="169"/>
      <c r="G128" s="30"/>
      <c r="H128" s="183"/>
      <c r="I128" s="178"/>
    </row>
    <row r="129" spans="1:9" x14ac:dyDescent="0.2">
      <c r="A129" s="33">
        <v>115</v>
      </c>
      <c r="B129" s="75" t="s">
        <v>198</v>
      </c>
      <c r="C129" s="175" t="s">
        <v>297</v>
      </c>
      <c r="D129" s="15"/>
      <c r="E129" s="107"/>
      <c r="F129" s="170"/>
      <c r="G129" s="30"/>
      <c r="H129" s="183"/>
      <c r="I129" s="178"/>
    </row>
    <row r="130" spans="1:9" x14ac:dyDescent="0.2">
      <c r="A130" s="33">
        <v>116</v>
      </c>
      <c r="B130" s="74" t="s">
        <v>199</v>
      </c>
      <c r="C130" s="175" t="s">
        <v>281</v>
      </c>
      <c r="D130" s="15"/>
      <c r="E130" s="107"/>
      <c r="F130" s="170"/>
      <c r="G130" s="30"/>
      <c r="H130" s="183"/>
      <c r="I130" s="178"/>
    </row>
    <row r="131" spans="1:9" x14ac:dyDescent="0.2">
      <c r="A131" s="33">
        <v>117</v>
      </c>
      <c r="B131" s="74" t="s">
        <v>200</v>
      </c>
      <c r="C131" s="175" t="s">
        <v>201</v>
      </c>
      <c r="D131" s="15"/>
      <c r="E131" s="107"/>
      <c r="F131" s="170"/>
      <c r="G131" s="167">
        <v>72635774.399999991</v>
      </c>
      <c r="H131" s="183"/>
      <c r="I131" s="179">
        <f>F131+G131+H131</f>
        <v>72635774.399999991</v>
      </c>
    </row>
    <row r="132" spans="1:9" x14ac:dyDescent="0.2">
      <c r="A132" s="33">
        <v>118</v>
      </c>
      <c r="B132" s="74" t="s">
        <v>202</v>
      </c>
      <c r="C132" s="175" t="s">
        <v>203</v>
      </c>
      <c r="D132" s="15"/>
      <c r="E132" s="107"/>
      <c r="F132" s="170"/>
      <c r="G132" s="167">
        <v>42896783.159999996</v>
      </c>
      <c r="H132" s="183"/>
      <c r="I132" s="179">
        <f>F132+G132+H132</f>
        <v>42896783.159999996</v>
      </c>
    </row>
    <row r="133" spans="1:9" x14ac:dyDescent="0.2">
      <c r="A133" s="33">
        <v>119</v>
      </c>
      <c r="B133" s="73" t="s">
        <v>204</v>
      </c>
      <c r="C133" s="175" t="s">
        <v>205</v>
      </c>
      <c r="D133" s="15"/>
      <c r="E133" s="107"/>
      <c r="F133" s="170"/>
      <c r="G133" s="30"/>
      <c r="H133" s="183"/>
      <c r="I133" s="178"/>
    </row>
    <row r="134" spans="1:9" x14ac:dyDescent="0.2">
      <c r="A134" s="33">
        <v>120</v>
      </c>
      <c r="B134" s="74" t="s">
        <v>206</v>
      </c>
      <c r="C134" s="175" t="s">
        <v>207</v>
      </c>
      <c r="D134" s="22"/>
      <c r="E134" s="112"/>
      <c r="F134" s="176"/>
      <c r="G134" s="30"/>
      <c r="H134" s="183"/>
      <c r="I134" s="178"/>
    </row>
    <row r="135" spans="1:9" x14ac:dyDescent="0.2">
      <c r="A135" s="33">
        <v>121</v>
      </c>
      <c r="B135" s="75" t="s">
        <v>208</v>
      </c>
      <c r="C135" s="175" t="s">
        <v>209</v>
      </c>
      <c r="D135" s="16"/>
      <c r="E135" s="106"/>
      <c r="F135" s="169"/>
      <c r="G135" s="30"/>
      <c r="H135" s="183"/>
      <c r="I135" s="178"/>
    </row>
    <row r="136" spans="1:9" x14ac:dyDescent="0.2">
      <c r="A136" s="33">
        <v>122</v>
      </c>
      <c r="B136" s="75" t="s">
        <v>210</v>
      </c>
      <c r="C136" s="175" t="s">
        <v>211</v>
      </c>
      <c r="D136" s="15"/>
      <c r="E136" s="107"/>
      <c r="F136" s="170"/>
      <c r="G136" s="30"/>
      <c r="H136" s="183"/>
      <c r="I136" s="178"/>
    </row>
    <row r="137" spans="1:9" x14ac:dyDescent="0.2">
      <c r="A137" s="33">
        <v>123</v>
      </c>
      <c r="B137" s="75" t="s">
        <v>212</v>
      </c>
      <c r="C137" s="175" t="s">
        <v>249</v>
      </c>
      <c r="D137" s="15"/>
      <c r="E137" s="107"/>
      <c r="F137" s="170"/>
      <c r="G137" s="30"/>
      <c r="H137" s="183"/>
      <c r="I137" s="178"/>
    </row>
    <row r="138" spans="1:9" x14ac:dyDescent="0.2">
      <c r="A138" s="33">
        <v>124</v>
      </c>
      <c r="B138" s="75" t="s">
        <v>213</v>
      </c>
      <c r="C138" s="175" t="s">
        <v>214</v>
      </c>
      <c r="D138" s="15"/>
      <c r="E138" s="107"/>
      <c r="F138" s="170"/>
      <c r="G138" s="30"/>
      <c r="H138" s="183"/>
      <c r="I138" s="178"/>
    </row>
    <row r="139" spans="1:9" x14ac:dyDescent="0.2">
      <c r="A139" s="33">
        <v>125</v>
      </c>
      <c r="B139" s="75" t="s">
        <v>215</v>
      </c>
      <c r="C139" s="175" t="s">
        <v>41</v>
      </c>
      <c r="D139" s="15"/>
      <c r="E139" s="107"/>
      <c r="F139" s="170"/>
      <c r="G139" s="30"/>
      <c r="H139" s="183"/>
      <c r="I139" s="178"/>
    </row>
    <row r="140" spans="1:9" x14ac:dyDescent="0.2">
      <c r="A140" s="33">
        <v>126</v>
      </c>
      <c r="B140" s="73" t="s">
        <v>216</v>
      </c>
      <c r="C140" s="175" t="s">
        <v>47</v>
      </c>
      <c r="D140" s="15"/>
      <c r="E140" s="107"/>
      <c r="F140" s="170"/>
      <c r="G140" s="30"/>
      <c r="H140" s="183"/>
      <c r="I140" s="178"/>
    </row>
    <row r="141" spans="1:9" x14ac:dyDescent="0.2">
      <c r="A141" s="33">
        <v>127</v>
      </c>
      <c r="B141" s="73" t="s">
        <v>217</v>
      </c>
      <c r="C141" s="175" t="s">
        <v>253</v>
      </c>
      <c r="D141" s="15"/>
      <c r="E141" s="107"/>
      <c r="F141" s="170"/>
      <c r="G141" s="30"/>
      <c r="H141" s="183"/>
      <c r="I141" s="178"/>
    </row>
    <row r="142" spans="1:9" x14ac:dyDescent="0.2">
      <c r="A142" s="33">
        <v>128</v>
      </c>
      <c r="B142" s="73" t="s">
        <v>218</v>
      </c>
      <c r="C142" s="175" t="s">
        <v>49</v>
      </c>
      <c r="D142" s="16"/>
      <c r="E142" s="106"/>
      <c r="F142" s="169"/>
      <c r="G142" s="30"/>
      <c r="H142" s="183"/>
      <c r="I142" s="178"/>
    </row>
    <row r="143" spans="1:9" x14ac:dyDescent="0.2">
      <c r="A143" s="33">
        <v>129</v>
      </c>
      <c r="B143" s="75" t="s">
        <v>219</v>
      </c>
      <c r="C143" s="175" t="s">
        <v>48</v>
      </c>
      <c r="D143" s="16"/>
      <c r="E143" s="106"/>
      <c r="F143" s="169"/>
      <c r="G143" s="30"/>
      <c r="H143" s="183"/>
      <c r="I143" s="178"/>
    </row>
    <row r="144" spans="1:9" x14ac:dyDescent="0.2">
      <c r="A144" s="33">
        <v>130</v>
      </c>
      <c r="B144" s="75" t="s">
        <v>220</v>
      </c>
      <c r="C144" s="175" t="s">
        <v>221</v>
      </c>
      <c r="D144" s="15"/>
      <c r="E144" s="107"/>
      <c r="F144" s="170"/>
      <c r="G144" s="30"/>
      <c r="H144" s="183"/>
      <c r="I144" s="178"/>
    </row>
    <row r="145" spans="1:9" x14ac:dyDescent="0.2">
      <c r="A145" s="33">
        <v>131</v>
      </c>
      <c r="B145" s="75" t="s">
        <v>222</v>
      </c>
      <c r="C145" s="175" t="s">
        <v>42</v>
      </c>
      <c r="D145" s="15"/>
      <c r="E145" s="107"/>
      <c r="F145" s="170"/>
      <c r="G145" s="30"/>
      <c r="H145" s="183"/>
      <c r="I145" s="178"/>
    </row>
    <row r="146" spans="1:9" x14ac:dyDescent="0.2">
      <c r="A146" s="33">
        <v>132</v>
      </c>
      <c r="B146" s="73" t="s">
        <v>223</v>
      </c>
      <c r="C146" s="175" t="s">
        <v>251</v>
      </c>
      <c r="D146" s="15"/>
      <c r="E146" s="107"/>
      <c r="F146" s="170"/>
      <c r="G146" s="30"/>
      <c r="H146" s="183"/>
      <c r="I146" s="178"/>
    </row>
    <row r="147" spans="1:9" x14ac:dyDescent="0.2">
      <c r="A147" s="33">
        <v>133</v>
      </c>
      <c r="B147" s="74" t="s">
        <v>224</v>
      </c>
      <c r="C147" s="175" t="s">
        <v>225</v>
      </c>
      <c r="D147" s="15"/>
      <c r="E147" s="107"/>
      <c r="F147" s="170"/>
      <c r="G147" s="30"/>
      <c r="H147" s="183"/>
      <c r="I147" s="178"/>
    </row>
    <row r="148" spans="1:9" x14ac:dyDescent="0.2">
      <c r="A148" s="33">
        <v>134</v>
      </c>
      <c r="B148" s="75" t="s">
        <v>226</v>
      </c>
      <c r="C148" s="175" t="s">
        <v>227</v>
      </c>
      <c r="D148" s="15"/>
      <c r="E148" s="107"/>
      <c r="F148" s="170"/>
      <c r="G148" s="30"/>
      <c r="H148" s="183"/>
      <c r="I148" s="178"/>
    </row>
    <row r="149" spans="1:9" x14ac:dyDescent="0.2">
      <c r="A149" s="33">
        <v>135</v>
      </c>
      <c r="B149" s="73" t="s">
        <v>228</v>
      </c>
      <c r="C149" s="175" t="s">
        <v>229</v>
      </c>
      <c r="D149" s="15"/>
      <c r="E149" s="107"/>
      <c r="F149" s="170"/>
      <c r="G149" s="30"/>
      <c r="H149" s="183"/>
      <c r="I149" s="178"/>
    </row>
    <row r="150" spans="1:9" x14ac:dyDescent="0.2">
      <c r="A150" s="33">
        <v>136</v>
      </c>
      <c r="B150" s="75" t="s">
        <v>230</v>
      </c>
      <c r="C150" s="175" t="s">
        <v>231</v>
      </c>
      <c r="D150" s="16"/>
      <c r="E150" s="106"/>
      <c r="F150" s="169"/>
      <c r="G150" s="30"/>
      <c r="H150" s="183"/>
      <c r="I150" s="178"/>
    </row>
    <row r="151" spans="1:9" x14ac:dyDescent="0.2">
      <c r="A151" s="33">
        <v>137</v>
      </c>
      <c r="B151" s="59" t="s">
        <v>285</v>
      </c>
      <c r="C151" s="140" t="s">
        <v>286</v>
      </c>
      <c r="D151" s="15"/>
      <c r="E151" s="107"/>
      <c r="F151" s="170"/>
      <c r="G151" s="349"/>
      <c r="H151" s="183"/>
      <c r="I151" s="178"/>
    </row>
    <row r="152" spans="1:9" x14ac:dyDescent="0.2">
      <c r="A152" s="33">
        <v>138</v>
      </c>
      <c r="B152" s="60" t="s">
        <v>287</v>
      </c>
      <c r="C152" s="126" t="s">
        <v>288</v>
      </c>
      <c r="D152" s="348"/>
      <c r="E152" s="67"/>
      <c r="F152" s="140"/>
      <c r="G152" s="349"/>
      <c r="H152" s="183"/>
      <c r="I152" s="178"/>
    </row>
    <row r="153" spans="1:9" x14ac:dyDescent="0.2">
      <c r="A153" s="354">
        <v>139</v>
      </c>
      <c r="B153" s="59" t="s">
        <v>289</v>
      </c>
      <c r="C153" s="140" t="s">
        <v>290</v>
      </c>
      <c r="D153" s="350"/>
      <c r="E153" s="68"/>
      <c r="F153" s="126"/>
      <c r="G153" s="349"/>
      <c r="H153" s="183"/>
      <c r="I153" s="178"/>
    </row>
    <row r="154" spans="1:9" x14ac:dyDescent="0.2">
      <c r="A154" s="323">
        <v>140</v>
      </c>
      <c r="B154" s="403" t="s">
        <v>295</v>
      </c>
      <c r="C154" s="324" t="s">
        <v>296</v>
      </c>
      <c r="D154" s="325"/>
      <c r="E154" s="326"/>
      <c r="F154" s="327"/>
      <c r="G154" s="328"/>
      <c r="H154" s="329"/>
      <c r="I154" s="330"/>
    </row>
    <row r="155" spans="1:9" x14ac:dyDescent="0.2">
      <c r="A155" s="360">
        <v>141</v>
      </c>
      <c r="B155" s="410" t="s">
        <v>342</v>
      </c>
      <c r="C155" s="322" t="s">
        <v>341</v>
      </c>
      <c r="D155" s="348"/>
      <c r="E155" s="67"/>
      <c r="F155" s="140"/>
      <c r="G155" s="349"/>
      <c r="H155" s="183"/>
      <c r="I155" s="178"/>
    </row>
    <row r="156" spans="1:9" ht="12.75" thickBot="1" x14ac:dyDescent="0.25">
      <c r="A156" s="336">
        <v>142</v>
      </c>
      <c r="B156" s="391" t="s">
        <v>345</v>
      </c>
      <c r="C156" s="373" t="s">
        <v>344</v>
      </c>
      <c r="D156" s="351"/>
      <c r="E156" s="345"/>
      <c r="F156" s="352"/>
      <c r="G156" s="32"/>
      <c r="H156" s="353"/>
      <c r="I156" s="347"/>
    </row>
    <row r="157" spans="1:9" x14ac:dyDescent="0.2">
      <c r="A157" s="23"/>
      <c r="B157" s="23"/>
      <c r="C157" s="24"/>
      <c r="D157" s="24"/>
      <c r="E157" s="24"/>
      <c r="F157" s="24"/>
      <c r="G157" s="70"/>
    </row>
    <row r="158" spans="1:9" x14ac:dyDescent="0.2">
      <c r="G158" s="5"/>
    </row>
    <row r="160" spans="1:9" x14ac:dyDescent="0.2">
      <c r="A160" s="27"/>
      <c r="B160" s="27"/>
      <c r="C160" s="28"/>
      <c r="D160" s="28"/>
      <c r="E160" s="28"/>
      <c r="F160" s="28"/>
    </row>
  </sheetData>
  <mergeCells count="15">
    <mergeCell ref="B94:B97"/>
    <mergeCell ref="A6:C6"/>
    <mergeCell ref="A11:C11"/>
    <mergeCell ref="A1:I1"/>
    <mergeCell ref="A3:A5"/>
    <mergeCell ref="B3:B5"/>
    <mergeCell ref="C3:C5"/>
    <mergeCell ref="A94:A97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zoomScale="90" zoomScaleNormal="90" workbookViewId="0">
      <pane xSplit="3" ySplit="11" topLeftCell="D133" activePane="bottomRight" state="frozen"/>
      <selection activeCell="C173" sqref="C173"/>
      <selection pane="topRight" activeCell="C173" sqref="C173"/>
      <selection pane="bottomLeft" activeCell="C173" sqref="C173"/>
      <selection pane="bottomRight" activeCell="H166" sqref="H166"/>
    </sheetView>
  </sheetViews>
  <sheetFormatPr defaultRowHeight="12" x14ac:dyDescent="0.2"/>
  <cols>
    <col min="1" max="1" width="5" style="10" customWidth="1"/>
    <col min="2" max="2" width="8.5703125" style="10" customWidth="1"/>
    <col min="3" max="3" width="37.5703125" style="11" customWidth="1"/>
    <col min="4" max="4" width="13" style="11" customWidth="1"/>
    <col min="5" max="5" width="13.42578125" style="11" customWidth="1"/>
    <col min="6" max="6" width="12.7109375" style="11" customWidth="1"/>
    <col min="7" max="7" width="12.85546875" style="12" customWidth="1"/>
    <col min="8" max="10" width="14" style="12" customWidth="1"/>
    <col min="11" max="11" width="14.7109375" style="12" customWidth="1"/>
    <col min="12" max="16384" width="9.140625" style="10"/>
  </cols>
  <sheetData>
    <row r="1" spans="1:11" ht="19.5" customHeight="1" x14ac:dyDescent="0.2">
      <c r="A1" s="491" t="s">
        <v>300</v>
      </c>
      <c r="B1" s="492"/>
      <c r="C1" s="492"/>
      <c r="D1" s="492"/>
      <c r="E1" s="492"/>
      <c r="F1" s="492"/>
      <c r="G1" s="493"/>
      <c r="H1" s="493"/>
      <c r="I1" s="493"/>
      <c r="J1" s="493"/>
      <c r="K1" s="493"/>
    </row>
    <row r="2" spans="1:11" ht="12.75" customHeight="1" thickBot="1" x14ac:dyDescent="0.25">
      <c r="A2" s="13"/>
      <c r="B2" s="13"/>
      <c r="C2" s="13"/>
      <c r="D2" s="13"/>
      <c r="E2" s="13"/>
      <c r="F2" s="13"/>
      <c r="G2" s="14"/>
    </row>
    <row r="3" spans="1:11" ht="12.75" x14ac:dyDescent="0.2">
      <c r="A3" s="466" t="s">
        <v>45</v>
      </c>
      <c r="B3" s="469" t="s">
        <v>298</v>
      </c>
      <c r="C3" s="472" t="s">
        <v>46</v>
      </c>
      <c r="D3" s="476" t="s">
        <v>293</v>
      </c>
      <c r="E3" s="477"/>
      <c r="F3" s="478"/>
      <c r="G3" s="494" t="s">
        <v>322</v>
      </c>
      <c r="H3" s="497" t="s">
        <v>321</v>
      </c>
      <c r="I3" s="502" t="s">
        <v>338</v>
      </c>
      <c r="J3" s="503"/>
      <c r="K3" s="500" t="s">
        <v>292</v>
      </c>
    </row>
    <row r="4" spans="1:11" ht="7.5" customHeight="1" x14ac:dyDescent="0.2">
      <c r="A4" s="467"/>
      <c r="B4" s="470"/>
      <c r="C4" s="473"/>
      <c r="D4" s="487" t="s">
        <v>319</v>
      </c>
      <c r="E4" s="489" t="s">
        <v>255</v>
      </c>
      <c r="F4" s="490" t="s">
        <v>259</v>
      </c>
      <c r="G4" s="495"/>
      <c r="H4" s="498"/>
      <c r="I4" s="504"/>
      <c r="J4" s="505"/>
      <c r="K4" s="486"/>
    </row>
    <row r="5" spans="1:11" ht="58.5" customHeight="1" thickBot="1" x14ac:dyDescent="0.25">
      <c r="A5" s="468"/>
      <c r="B5" s="471"/>
      <c r="C5" s="474"/>
      <c r="D5" s="488"/>
      <c r="E5" s="437"/>
      <c r="F5" s="442"/>
      <c r="G5" s="496"/>
      <c r="H5" s="499"/>
      <c r="I5" s="293" t="s">
        <v>339</v>
      </c>
      <c r="J5" s="294" t="s">
        <v>340</v>
      </c>
      <c r="K5" s="501"/>
    </row>
    <row r="6" spans="1:11" x14ac:dyDescent="0.2">
      <c r="A6" s="458" t="s">
        <v>248</v>
      </c>
      <c r="B6" s="459"/>
      <c r="C6" s="460"/>
      <c r="D6" s="162">
        <f t="shared" ref="D6:G6" si="0">SUM(D7:D11)</f>
        <v>0</v>
      </c>
      <c r="E6" s="156">
        <f t="shared" si="0"/>
        <v>0</v>
      </c>
      <c r="F6" s="258">
        <f t="shared" si="0"/>
        <v>0</v>
      </c>
      <c r="G6" s="261">
        <f t="shared" si="0"/>
        <v>0</v>
      </c>
      <c r="H6" s="297">
        <f t="shared" ref="H6:K6" si="1">SUM(H7:H11)</f>
        <v>75396000</v>
      </c>
      <c r="I6" s="298">
        <f t="shared" si="1"/>
        <v>16644000</v>
      </c>
      <c r="J6" s="299">
        <f t="shared" si="1"/>
        <v>58752000</v>
      </c>
      <c r="K6" s="161">
        <f t="shared" si="1"/>
        <v>75396000</v>
      </c>
    </row>
    <row r="7" spans="1:11" x14ac:dyDescent="0.2">
      <c r="A7" s="6"/>
      <c r="B7" s="72"/>
      <c r="C7" s="180" t="s">
        <v>55</v>
      </c>
      <c r="D7" s="163"/>
      <c r="E7" s="259"/>
      <c r="F7" s="260"/>
      <c r="G7" s="202"/>
      <c r="H7" s="295"/>
      <c r="I7" s="91"/>
      <c r="J7" s="164"/>
      <c r="K7" s="177"/>
    </row>
    <row r="8" spans="1:11" x14ac:dyDescent="0.2">
      <c r="A8" s="6"/>
      <c r="B8" s="72"/>
      <c r="C8" s="180" t="s">
        <v>56</v>
      </c>
      <c r="D8" s="163"/>
      <c r="E8" s="259"/>
      <c r="F8" s="260"/>
      <c r="G8" s="202"/>
      <c r="H8" s="295"/>
      <c r="I8" s="91"/>
      <c r="J8" s="164"/>
      <c r="K8" s="177"/>
    </row>
    <row r="9" spans="1:11" ht="12.75" customHeight="1" x14ac:dyDescent="0.2">
      <c r="A9" s="6"/>
      <c r="B9" s="72"/>
      <c r="C9" s="180" t="s">
        <v>57</v>
      </c>
      <c r="D9" s="163"/>
      <c r="E9" s="259"/>
      <c r="F9" s="260"/>
      <c r="G9" s="202"/>
      <c r="H9" s="295"/>
      <c r="I9" s="91"/>
      <c r="J9" s="164"/>
      <c r="K9" s="177"/>
    </row>
    <row r="10" spans="1:11" x14ac:dyDescent="0.2">
      <c r="A10" s="6"/>
      <c r="B10" s="72"/>
      <c r="C10" s="180" t="s">
        <v>284</v>
      </c>
      <c r="D10" s="163"/>
      <c r="E10" s="259"/>
      <c r="F10" s="260"/>
      <c r="G10" s="202"/>
      <c r="H10" s="295"/>
      <c r="I10" s="91"/>
      <c r="J10" s="164"/>
      <c r="K10" s="177"/>
    </row>
    <row r="11" spans="1:11" x14ac:dyDescent="0.2">
      <c r="A11" s="461" t="s">
        <v>247</v>
      </c>
      <c r="B11" s="462"/>
      <c r="C11" s="463"/>
      <c r="D11" s="250">
        <f t="shared" ref="D11:K11" si="2">SUM(D12:D154)-D94</f>
        <v>0</v>
      </c>
      <c r="E11" s="251">
        <f t="shared" si="2"/>
        <v>0</v>
      </c>
      <c r="F11" s="252">
        <f t="shared" si="2"/>
        <v>0</v>
      </c>
      <c r="G11" s="263">
        <f t="shared" si="2"/>
        <v>0</v>
      </c>
      <c r="H11" s="296">
        <f t="shared" si="2"/>
        <v>75396000</v>
      </c>
      <c r="I11" s="256">
        <f t="shared" si="2"/>
        <v>16644000</v>
      </c>
      <c r="J11" s="131">
        <f t="shared" si="2"/>
        <v>58752000</v>
      </c>
      <c r="K11" s="131">
        <f t="shared" si="2"/>
        <v>75396000</v>
      </c>
    </row>
    <row r="12" spans="1:11" x14ac:dyDescent="0.2">
      <c r="A12" s="33">
        <v>1</v>
      </c>
      <c r="B12" s="73" t="s">
        <v>59</v>
      </c>
      <c r="C12" s="175" t="s">
        <v>43</v>
      </c>
      <c r="D12" s="16"/>
      <c r="E12" s="106"/>
      <c r="F12" s="169"/>
      <c r="G12" s="272"/>
      <c r="H12" s="289"/>
      <c r="I12" s="288"/>
      <c r="J12" s="290"/>
      <c r="K12" s="178"/>
    </row>
    <row r="13" spans="1:11" x14ac:dyDescent="0.2">
      <c r="A13" s="33">
        <v>2</v>
      </c>
      <c r="B13" s="74" t="s">
        <v>60</v>
      </c>
      <c r="C13" s="175" t="s">
        <v>232</v>
      </c>
      <c r="D13" s="16"/>
      <c r="E13" s="106"/>
      <c r="F13" s="169"/>
      <c r="G13" s="287"/>
      <c r="H13" s="289"/>
      <c r="I13" s="288"/>
      <c r="J13" s="290"/>
      <c r="K13" s="178"/>
    </row>
    <row r="14" spans="1:11" x14ac:dyDescent="0.2">
      <c r="A14" s="33">
        <v>3</v>
      </c>
      <c r="B14" s="58" t="s">
        <v>61</v>
      </c>
      <c r="C14" s="125" t="s">
        <v>5</v>
      </c>
      <c r="D14" s="15"/>
      <c r="E14" s="107"/>
      <c r="F14" s="170"/>
      <c r="G14" s="287"/>
      <c r="H14" s="289"/>
      <c r="I14" s="288"/>
      <c r="J14" s="290"/>
      <c r="K14" s="178"/>
    </row>
    <row r="15" spans="1:11" x14ac:dyDescent="0.2">
      <c r="A15" s="33">
        <v>4</v>
      </c>
      <c r="B15" s="73" t="s">
        <v>62</v>
      </c>
      <c r="C15" s="175" t="s">
        <v>233</v>
      </c>
      <c r="D15" s="16"/>
      <c r="E15" s="106"/>
      <c r="F15" s="169"/>
      <c r="G15" s="287"/>
      <c r="H15" s="289"/>
      <c r="I15" s="288"/>
      <c r="J15" s="290"/>
      <c r="K15" s="178"/>
    </row>
    <row r="16" spans="1:11" x14ac:dyDescent="0.2">
      <c r="A16" s="33">
        <v>5</v>
      </c>
      <c r="B16" s="73" t="s">
        <v>63</v>
      </c>
      <c r="C16" s="175" t="s">
        <v>8</v>
      </c>
      <c r="D16" s="16"/>
      <c r="E16" s="106"/>
      <c r="F16" s="169"/>
      <c r="G16" s="287"/>
      <c r="H16" s="289"/>
      <c r="I16" s="288"/>
      <c r="J16" s="290"/>
      <c r="K16" s="178"/>
    </row>
    <row r="17" spans="1:11" x14ac:dyDescent="0.2">
      <c r="A17" s="33">
        <v>6</v>
      </c>
      <c r="B17" s="58" t="s">
        <v>64</v>
      </c>
      <c r="C17" s="125" t="s">
        <v>65</v>
      </c>
      <c r="D17" s="15"/>
      <c r="E17" s="107"/>
      <c r="F17" s="170"/>
      <c r="G17" s="287"/>
      <c r="H17" s="289"/>
      <c r="I17" s="288"/>
      <c r="J17" s="290"/>
      <c r="K17" s="178"/>
    </row>
    <row r="18" spans="1:11" x14ac:dyDescent="0.2">
      <c r="A18" s="33">
        <v>7</v>
      </c>
      <c r="B18" s="73" t="s">
        <v>66</v>
      </c>
      <c r="C18" s="175" t="s">
        <v>234</v>
      </c>
      <c r="D18" s="17"/>
      <c r="E18" s="108"/>
      <c r="F18" s="171"/>
      <c r="G18" s="287"/>
      <c r="H18" s="289"/>
      <c r="I18" s="288"/>
      <c r="J18" s="290"/>
      <c r="K18" s="178"/>
    </row>
    <row r="19" spans="1:11" x14ac:dyDescent="0.2">
      <c r="A19" s="33">
        <v>8</v>
      </c>
      <c r="B19" s="75" t="s">
        <v>67</v>
      </c>
      <c r="C19" s="175" t="s">
        <v>17</v>
      </c>
      <c r="D19" s="15"/>
      <c r="E19" s="107"/>
      <c r="F19" s="170"/>
      <c r="G19" s="287"/>
      <c r="H19" s="289"/>
      <c r="I19" s="288"/>
      <c r="J19" s="290"/>
      <c r="K19" s="178"/>
    </row>
    <row r="20" spans="1:11" x14ac:dyDescent="0.2">
      <c r="A20" s="33">
        <v>9</v>
      </c>
      <c r="B20" s="75" t="s">
        <v>68</v>
      </c>
      <c r="C20" s="175" t="s">
        <v>6</v>
      </c>
      <c r="D20" s="15"/>
      <c r="E20" s="107"/>
      <c r="F20" s="170"/>
      <c r="G20" s="287"/>
      <c r="H20" s="289"/>
      <c r="I20" s="288"/>
      <c r="J20" s="290"/>
      <c r="K20" s="178"/>
    </row>
    <row r="21" spans="1:11" x14ac:dyDescent="0.2">
      <c r="A21" s="33">
        <v>10</v>
      </c>
      <c r="B21" s="75" t="s">
        <v>69</v>
      </c>
      <c r="C21" s="175" t="s">
        <v>18</v>
      </c>
      <c r="D21" s="15"/>
      <c r="E21" s="107"/>
      <c r="F21" s="170"/>
      <c r="G21" s="287"/>
      <c r="H21" s="289"/>
      <c r="I21" s="288"/>
      <c r="J21" s="290"/>
      <c r="K21" s="178"/>
    </row>
    <row r="22" spans="1:11" x14ac:dyDescent="0.2">
      <c r="A22" s="33">
        <v>11</v>
      </c>
      <c r="B22" s="75" t="s">
        <v>70</v>
      </c>
      <c r="C22" s="175" t="s">
        <v>7</v>
      </c>
      <c r="D22" s="15"/>
      <c r="E22" s="107"/>
      <c r="F22" s="170"/>
      <c r="G22" s="287"/>
      <c r="H22" s="289"/>
      <c r="I22" s="288"/>
      <c r="J22" s="290"/>
      <c r="K22" s="178"/>
    </row>
    <row r="23" spans="1:11" x14ac:dyDescent="0.2">
      <c r="A23" s="33">
        <v>12</v>
      </c>
      <c r="B23" s="75" t="s">
        <v>71</v>
      </c>
      <c r="C23" s="175" t="s">
        <v>19</v>
      </c>
      <c r="D23" s="15"/>
      <c r="E23" s="107"/>
      <c r="F23" s="170"/>
      <c r="G23" s="287"/>
      <c r="H23" s="289"/>
      <c r="I23" s="288"/>
      <c r="J23" s="290"/>
      <c r="K23" s="178"/>
    </row>
    <row r="24" spans="1:11" x14ac:dyDescent="0.2">
      <c r="A24" s="33">
        <v>13</v>
      </c>
      <c r="B24" s="75" t="s">
        <v>260</v>
      </c>
      <c r="C24" s="175" t="s">
        <v>261</v>
      </c>
      <c r="D24" s="18"/>
      <c r="E24" s="109"/>
      <c r="F24" s="172"/>
      <c r="G24" s="287"/>
      <c r="H24" s="289"/>
      <c r="I24" s="288"/>
      <c r="J24" s="290"/>
      <c r="K24" s="178"/>
    </row>
    <row r="25" spans="1:11" x14ac:dyDescent="0.2">
      <c r="A25" s="33">
        <v>14</v>
      </c>
      <c r="B25" s="73" t="s">
        <v>72</v>
      </c>
      <c r="C25" s="175" t="s">
        <v>73</v>
      </c>
      <c r="D25" s="19"/>
      <c r="E25" s="110"/>
      <c r="F25" s="173"/>
      <c r="G25" s="287"/>
      <c r="H25" s="289"/>
      <c r="I25" s="288"/>
      <c r="J25" s="290"/>
      <c r="K25" s="178"/>
    </row>
    <row r="26" spans="1:11" x14ac:dyDescent="0.2">
      <c r="A26" s="33">
        <v>15</v>
      </c>
      <c r="B26" s="75" t="s">
        <v>74</v>
      </c>
      <c r="C26" s="175" t="s">
        <v>22</v>
      </c>
      <c r="D26" s="15"/>
      <c r="E26" s="107"/>
      <c r="F26" s="170"/>
      <c r="G26" s="287"/>
      <c r="H26" s="289"/>
      <c r="I26" s="288"/>
      <c r="J26" s="290"/>
      <c r="K26" s="178"/>
    </row>
    <row r="27" spans="1:11" x14ac:dyDescent="0.2">
      <c r="A27" s="33">
        <v>16</v>
      </c>
      <c r="B27" s="75" t="s">
        <v>75</v>
      </c>
      <c r="C27" s="175" t="s">
        <v>10</v>
      </c>
      <c r="D27" s="15"/>
      <c r="E27" s="107"/>
      <c r="F27" s="170"/>
      <c r="G27" s="287"/>
      <c r="H27" s="289"/>
      <c r="I27" s="288"/>
      <c r="J27" s="290"/>
      <c r="K27" s="178"/>
    </row>
    <row r="28" spans="1:11" x14ac:dyDescent="0.2">
      <c r="A28" s="33">
        <v>17</v>
      </c>
      <c r="B28" s="75" t="s">
        <v>76</v>
      </c>
      <c r="C28" s="175" t="s">
        <v>235</v>
      </c>
      <c r="D28" s="15"/>
      <c r="E28" s="107"/>
      <c r="F28" s="170"/>
      <c r="G28" s="287"/>
      <c r="H28" s="289"/>
      <c r="I28" s="288"/>
      <c r="J28" s="290"/>
      <c r="K28" s="178"/>
    </row>
    <row r="29" spans="1:11" x14ac:dyDescent="0.2">
      <c r="A29" s="33">
        <v>18</v>
      </c>
      <c r="B29" s="58" t="s">
        <v>77</v>
      </c>
      <c r="C29" s="125" t="s">
        <v>9</v>
      </c>
      <c r="D29" s="15"/>
      <c r="E29" s="107"/>
      <c r="F29" s="170"/>
      <c r="G29" s="287"/>
      <c r="H29" s="289"/>
      <c r="I29" s="288"/>
      <c r="J29" s="290"/>
      <c r="K29" s="178"/>
    </row>
    <row r="30" spans="1:11" x14ac:dyDescent="0.2">
      <c r="A30" s="33">
        <v>19</v>
      </c>
      <c r="B30" s="73" t="s">
        <v>78</v>
      </c>
      <c r="C30" s="175" t="s">
        <v>11</v>
      </c>
      <c r="D30" s="16"/>
      <c r="E30" s="106"/>
      <c r="F30" s="169"/>
      <c r="G30" s="287"/>
      <c r="H30" s="289"/>
      <c r="I30" s="288"/>
      <c r="J30" s="290"/>
      <c r="K30" s="178"/>
    </row>
    <row r="31" spans="1:11" x14ac:dyDescent="0.2">
      <c r="A31" s="33">
        <v>20</v>
      </c>
      <c r="B31" s="73" t="s">
        <v>79</v>
      </c>
      <c r="C31" s="175" t="s">
        <v>236</v>
      </c>
      <c r="D31" s="16"/>
      <c r="E31" s="106"/>
      <c r="F31" s="169"/>
      <c r="G31" s="287"/>
      <c r="H31" s="289"/>
      <c r="I31" s="288"/>
      <c r="J31" s="290"/>
      <c r="K31" s="178"/>
    </row>
    <row r="32" spans="1:11" x14ac:dyDescent="0.2">
      <c r="A32" s="33">
        <v>21</v>
      </c>
      <c r="B32" s="73" t="s">
        <v>80</v>
      </c>
      <c r="C32" s="175" t="s">
        <v>81</v>
      </c>
      <c r="D32" s="16"/>
      <c r="E32" s="106"/>
      <c r="F32" s="169"/>
      <c r="G32" s="287"/>
      <c r="H32" s="289"/>
      <c r="I32" s="288"/>
      <c r="J32" s="290"/>
      <c r="K32" s="178"/>
    </row>
    <row r="33" spans="1:11" x14ac:dyDescent="0.2">
      <c r="A33" s="33">
        <v>22</v>
      </c>
      <c r="B33" s="76" t="s">
        <v>82</v>
      </c>
      <c r="C33" s="125" t="s">
        <v>39</v>
      </c>
      <c r="D33" s="16"/>
      <c r="E33" s="106"/>
      <c r="F33" s="169"/>
      <c r="G33" s="287"/>
      <c r="H33" s="289"/>
      <c r="I33" s="288"/>
      <c r="J33" s="290"/>
      <c r="K33" s="178"/>
    </row>
    <row r="34" spans="1:11" x14ac:dyDescent="0.2">
      <c r="A34" s="33">
        <v>23</v>
      </c>
      <c r="B34" s="58" t="s">
        <v>83</v>
      </c>
      <c r="C34" s="125" t="s">
        <v>84</v>
      </c>
      <c r="D34" s="15"/>
      <c r="E34" s="107"/>
      <c r="F34" s="170"/>
      <c r="G34" s="287"/>
      <c r="H34" s="289"/>
      <c r="I34" s="288"/>
      <c r="J34" s="290"/>
      <c r="K34" s="178"/>
    </row>
    <row r="35" spans="1:11" x14ac:dyDescent="0.2">
      <c r="A35" s="33">
        <v>24</v>
      </c>
      <c r="B35" s="75" t="s">
        <v>85</v>
      </c>
      <c r="C35" s="175" t="s">
        <v>86</v>
      </c>
      <c r="D35" s="15"/>
      <c r="E35" s="107"/>
      <c r="F35" s="170"/>
      <c r="G35" s="287"/>
      <c r="H35" s="289"/>
      <c r="I35" s="288"/>
      <c r="J35" s="290"/>
      <c r="K35" s="178"/>
    </row>
    <row r="36" spans="1:11" ht="25.5" customHeight="1" x14ac:dyDescent="0.2">
      <c r="A36" s="33">
        <v>25</v>
      </c>
      <c r="B36" s="75" t="s">
        <v>87</v>
      </c>
      <c r="C36" s="175" t="s">
        <v>88</v>
      </c>
      <c r="D36" s="15"/>
      <c r="E36" s="107"/>
      <c r="F36" s="170"/>
      <c r="G36" s="287"/>
      <c r="H36" s="289"/>
      <c r="I36" s="288"/>
      <c r="J36" s="290"/>
      <c r="K36" s="178"/>
    </row>
    <row r="37" spans="1:11" x14ac:dyDescent="0.2">
      <c r="A37" s="33">
        <v>26</v>
      </c>
      <c r="B37" s="73" t="s">
        <v>89</v>
      </c>
      <c r="C37" s="175" t="s">
        <v>90</v>
      </c>
      <c r="D37" s="17"/>
      <c r="E37" s="108"/>
      <c r="F37" s="171"/>
      <c r="G37" s="287"/>
      <c r="H37" s="289"/>
      <c r="I37" s="288"/>
      <c r="J37" s="290"/>
      <c r="K37" s="178"/>
    </row>
    <row r="38" spans="1:11" x14ac:dyDescent="0.2">
      <c r="A38" s="33">
        <v>27</v>
      </c>
      <c r="B38" s="75" t="s">
        <v>91</v>
      </c>
      <c r="C38" s="175" t="s">
        <v>92</v>
      </c>
      <c r="D38" s="15"/>
      <c r="E38" s="107"/>
      <c r="F38" s="170"/>
      <c r="G38" s="287"/>
      <c r="H38" s="289"/>
      <c r="I38" s="288"/>
      <c r="J38" s="290"/>
      <c r="K38" s="178"/>
    </row>
    <row r="39" spans="1:11" x14ac:dyDescent="0.2">
      <c r="A39" s="33">
        <v>28</v>
      </c>
      <c r="B39" s="75" t="s">
        <v>93</v>
      </c>
      <c r="C39" s="175" t="s">
        <v>94</v>
      </c>
      <c r="D39" s="15"/>
      <c r="E39" s="107"/>
      <c r="F39" s="170"/>
      <c r="G39" s="287"/>
      <c r="H39" s="289"/>
      <c r="I39" s="288"/>
      <c r="J39" s="290"/>
      <c r="K39" s="178"/>
    </row>
    <row r="40" spans="1:11" x14ac:dyDescent="0.2">
      <c r="A40" s="33">
        <v>29</v>
      </c>
      <c r="B40" s="74" t="s">
        <v>95</v>
      </c>
      <c r="C40" s="175" t="s">
        <v>96</v>
      </c>
      <c r="D40" s="16"/>
      <c r="E40" s="106"/>
      <c r="F40" s="169"/>
      <c r="G40" s="287"/>
      <c r="H40" s="289"/>
      <c r="I40" s="288"/>
      <c r="J40" s="290"/>
      <c r="K40" s="178"/>
    </row>
    <row r="41" spans="1:11" ht="24" x14ac:dyDescent="0.2">
      <c r="A41" s="33">
        <v>30</v>
      </c>
      <c r="B41" s="76" t="s">
        <v>97</v>
      </c>
      <c r="C41" s="125" t="s">
        <v>23</v>
      </c>
      <c r="D41" s="17"/>
      <c r="E41" s="108"/>
      <c r="F41" s="171"/>
      <c r="G41" s="287"/>
      <c r="H41" s="289"/>
      <c r="I41" s="288"/>
      <c r="J41" s="290"/>
      <c r="K41" s="178"/>
    </row>
    <row r="42" spans="1:11" x14ac:dyDescent="0.2">
      <c r="A42" s="33">
        <v>31</v>
      </c>
      <c r="B42" s="58" t="s">
        <v>98</v>
      </c>
      <c r="C42" s="125" t="s">
        <v>58</v>
      </c>
      <c r="D42" s="16"/>
      <c r="E42" s="106"/>
      <c r="F42" s="169"/>
      <c r="G42" s="287"/>
      <c r="H42" s="289"/>
      <c r="I42" s="288"/>
      <c r="J42" s="290"/>
      <c r="K42" s="178"/>
    </row>
    <row r="43" spans="1:11" x14ac:dyDescent="0.2">
      <c r="A43" s="33">
        <v>32</v>
      </c>
      <c r="B43" s="57" t="s">
        <v>99</v>
      </c>
      <c r="C43" s="125" t="s">
        <v>40</v>
      </c>
      <c r="D43" s="15"/>
      <c r="E43" s="107"/>
      <c r="F43" s="170"/>
      <c r="G43" s="287"/>
      <c r="H43" s="289"/>
      <c r="I43" s="288"/>
      <c r="J43" s="290"/>
      <c r="K43" s="178"/>
    </row>
    <row r="44" spans="1:11" x14ac:dyDescent="0.2">
      <c r="A44" s="33">
        <v>33</v>
      </c>
      <c r="B44" s="73" t="s">
        <v>100</v>
      </c>
      <c r="C44" s="175" t="s">
        <v>38</v>
      </c>
      <c r="D44" s="16"/>
      <c r="E44" s="106"/>
      <c r="F44" s="169"/>
      <c r="G44" s="287"/>
      <c r="H44" s="289"/>
      <c r="I44" s="288"/>
      <c r="J44" s="290"/>
      <c r="K44" s="178"/>
    </row>
    <row r="45" spans="1:11" x14ac:dyDescent="0.2">
      <c r="A45" s="33">
        <v>34</v>
      </c>
      <c r="B45" s="74" t="s">
        <v>101</v>
      </c>
      <c r="C45" s="175" t="s">
        <v>16</v>
      </c>
      <c r="D45" s="17"/>
      <c r="E45" s="108"/>
      <c r="F45" s="171"/>
      <c r="G45" s="287"/>
      <c r="H45" s="289"/>
      <c r="I45" s="288"/>
      <c r="J45" s="290"/>
      <c r="K45" s="178"/>
    </row>
    <row r="46" spans="1:11" x14ac:dyDescent="0.2">
      <c r="A46" s="33">
        <v>35</v>
      </c>
      <c r="B46" s="75" t="s">
        <v>102</v>
      </c>
      <c r="C46" s="175" t="s">
        <v>21</v>
      </c>
      <c r="D46" s="16"/>
      <c r="E46" s="106"/>
      <c r="F46" s="169"/>
      <c r="G46" s="287"/>
      <c r="H46" s="289"/>
      <c r="I46" s="288"/>
      <c r="J46" s="290"/>
      <c r="K46" s="178"/>
    </row>
    <row r="47" spans="1:11" x14ac:dyDescent="0.2">
      <c r="A47" s="33">
        <v>36</v>
      </c>
      <c r="B47" s="74" t="s">
        <v>103</v>
      </c>
      <c r="C47" s="175" t="s">
        <v>25</v>
      </c>
      <c r="D47" s="16"/>
      <c r="E47" s="106"/>
      <c r="F47" s="169"/>
      <c r="G47" s="287"/>
      <c r="H47" s="289"/>
      <c r="I47" s="288"/>
      <c r="J47" s="290"/>
      <c r="K47" s="178"/>
    </row>
    <row r="48" spans="1:11" x14ac:dyDescent="0.2">
      <c r="A48" s="33">
        <v>37</v>
      </c>
      <c r="B48" s="73" t="s">
        <v>104</v>
      </c>
      <c r="C48" s="175" t="s">
        <v>237</v>
      </c>
      <c r="D48" s="15"/>
      <c r="E48" s="107"/>
      <c r="F48" s="170"/>
      <c r="G48" s="287"/>
      <c r="H48" s="289"/>
      <c r="I48" s="288"/>
      <c r="J48" s="290"/>
      <c r="K48" s="178"/>
    </row>
    <row r="49" spans="1:11" x14ac:dyDescent="0.2">
      <c r="A49" s="33">
        <v>38</v>
      </c>
      <c r="B49" s="77" t="s">
        <v>105</v>
      </c>
      <c r="C49" s="181" t="s">
        <v>238</v>
      </c>
      <c r="D49" s="16"/>
      <c r="E49" s="106"/>
      <c r="F49" s="169"/>
      <c r="G49" s="287"/>
      <c r="H49" s="289"/>
      <c r="I49" s="288"/>
      <c r="J49" s="290"/>
      <c r="K49" s="178"/>
    </row>
    <row r="50" spans="1:11" x14ac:dyDescent="0.2">
      <c r="A50" s="33">
        <v>39</v>
      </c>
      <c r="B50" s="73" t="s">
        <v>106</v>
      </c>
      <c r="C50" s="175" t="s">
        <v>239</v>
      </c>
      <c r="D50" s="16"/>
      <c r="E50" s="106"/>
      <c r="F50" s="169"/>
      <c r="G50" s="287"/>
      <c r="H50" s="289"/>
      <c r="I50" s="288"/>
      <c r="J50" s="290"/>
      <c r="K50" s="178"/>
    </row>
    <row r="51" spans="1:11" x14ac:dyDescent="0.2">
      <c r="A51" s="33">
        <v>40</v>
      </c>
      <c r="B51" s="73" t="s">
        <v>107</v>
      </c>
      <c r="C51" s="175" t="s">
        <v>24</v>
      </c>
      <c r="D51" s="20"/>
      <c r="E51" s="111"/>
      <c r="F51" s="174"/>
      <c r="G51" s="287"/>
      <c r="H51" s="289"/>
      <c r="I51" s="288"/>
      <c r="J51" s="290"/>
      <c r="K51" s="178"/>
    </row>
    <row r="52" spans="1:11" x14ac:dyDescent="0.2">
      <c r="A52" s="33">
        <v>41</v>
      </c>
      <c r="B52" s="75" t="s">
        <v>108</v>
      </c>
      <c r="C52" s="175" t="s">
        <v>20</v>
      </c>
      <c r="D52" s="16"/>
      <c r="E52" s="106"/>
      <c r="F52" s="169"/>
      <c r="G52" s="287"/>
      <c r="H52" s="289"/>
      <c r="I52" s="288"/>
      <c r="J52" s="290"/>
      <c r="K52" s="178"/>
    </row>
    <row r="53" spans="1:11" x14ac:dyDescent="0.2">
      <c r="A53" s="33">
        <v>42</v>
      </c>
      <c r="B53" s="74" t="s">
        <v>109</v>
      </c>
      <c r="C53" s="175" t="s">
        <v>110</v>
      </c>
      <c r="D53" s="17"/>
      <c r="E53" s="108"/>
      <c r="F53" s="171"/>
      <c r="G53" s="287"/>
      <c r="H53" s="289"/>
      <c r="I53" s="288"/>
      <c r="J53" s="290"/>
      <c r="K53" s="178"/>
    </row>
    <row r="54" spans="1:11" x14ac:dyDescent="0.2">
      <c r="A54" s="33">
        <v>43</v>
      </c>
      <c r="B54" s="58" t="s">
        <v>111</v>
      </c>
      <c r="C54" s="125" t="s">
        <v>112</v>
      </c>
      <c r="D54" s="15"/>
      <c r="E54" s="107"/>
      <c r="F54" s="170"/>
      <c r="G54" s="287"/>
      <c r="H54" s="289"/>
      <c r="I54" s="288"/>
      <c r="J54" s="290"/>
      <c r="K54" s="178"/>
    </row>
    <row r="55" spans="1:11" x14ac:dyDescent="0.2">
      <c r="A55" s="33">
        <v>44</v>
      </c>
      <c r="B55" s="73" t="s">
        <v>113</v>
      </c>
      <c r="C55" s="175" t="s">
        <v>244</v>
      </c>
      <c r="D55" s="16"/>
      <c r="E55" s="106"/>
      <c r="F55" s="169"/>
      <c r="G55" s="287"/>
      <c r="H55" s="289"/>
      <c r="I55" s="288"/>
      <c r="J55" s="290"/>
      <c r="K55" s="178"/>
    </row>
    <row r="56" spans="1:11" x14ac:dyDescent="0.2">
      <c r="A56" s="33">
        <v>45</v>
      </c>
      <c r="B56" s="73" t="s">
        <v>114</v>
      </c>
      <c r="C56" s="175" t="s">
        <v>2</v>
      </c>
      <c r="D56" s="15"/>
      <c r="E56" s="107"/>
      <c r="F56" s="170"/>
      <c r="G56" s="287"/>
      <c r="H56" s="289"/>
      <c r="I56" s="288"/>
      <c r="J56" s="290"/>
      <c r="K56" s="178"/>
    </row>
    <row r="57" spans="1:11" x14ac:dyDescent="0.2">
      <c r="A57" s="33">
        <v>46</v>
      </c>
      <c r="B57" s="75" t="s">
        <v>115</v>
      </c>
      <c r="C57" s="175" t="s">
        <v>3</v>
      </c>
      <c r="D57" s="16"/>
      <c r="E57" s="106"/>
      <c r="F57" s="169"/>
      <c r="G57" s="287"/>
      <c r="H57" s="289"/>
      <c r="I57" s="288"/>
      <c r="J57" s="290"/>
      <c r="K57" s="178"/>
    </row>
    <row r="58" spans="1:11" x14ac:dyDescent="0.2">
      <c r="A58" s="33">
        <v>47</v>
      </c>
      <c r="B58" s="75" t="s">
        <v>116</v>
      </c>
      <c r="C58" s="175" t="s">
        <v>240</v>
      </c>
      <c r="D58" s="16"/>
      <c r="E58" s="106"/>
      <c r="F58" s="169"/>
      <c r="G58" s="287"/>
      <c r="H58" s="289"/>
      <c r="I58" s="288"/>
      <c r="J58" s="290"/>
      <c r="K58" s="178"/>
    </row>
    <row r="59" spans="1:11" x14ac:dyDescent="0.2">
      <c r="A59" s="33">
        <v>48</v>
      </c>
      <c r="B59" s="74" t="s">
        <v>117</v>
      </c>
      <c r="C59" s="175" t="s">
        <v>0</v>
      </c>
      <c r="D59" s="15"/>
      <c r="E59" s="107"/>
      <c r="F59" s="170"/>
      <c r="G59" s="287"/>
      <c r="H59" s="289"/>
      <c r="I59" s="288"/>
      <c r="J59" s="290"/>
      <c r="K59" s="178"/>
    </row>
    <row r="60" spans="1:11" x14ac:dyDescent="0.2">
      <c r="A60" s="33">
        <v>49</v>
      </c>
      <c r="B60" s="75" t="s">
        <v>118</v>
      </c>
      <c r="C60" s="175" t="s">
        <v>4</v>
      </c>
      <c r="D60" s="15"/>
      <c r="E60" s="107"/>
      <c r="F60" s="170"/>
      <c r="G60" s="287"/>
      <c r="H60" s="289"/>
      <c r="I60" s="288"/>
      <c r="J60" s="290"/>
      <c r="K60" s="178"/>
    </row>
    <row r="61" spans="1:11" x14ac:dyDescent="0.2">
      <c r="A61" s="33">
        <v>50</v>
      </c>
      <c r="B61" s="74" t="s">
        <v>119</v>
      </c>
      <c r="C61" s="175" t="s">
        <v>1</v>
      </c>
      <c r="D61" s="16"/>
      <c r="E61" s="106"/>
      <c r="F61" s="169"/>
      <c r="G61" s="287"/>
      <c r="H61" s="289"/>
      <c r="I61" s="288"/>
      <c r="J61" s="290"/>
      <c r="K61" s="178"/>
    </row>
    <row r="62" spans="1:11" x14ac:dyDescent="0.2">
      <c r="A62" s="33">
        <v>51</v>
      </c>
      <c r="B62" s="75" t="s">
        <v>120</v>
      </c>
      <c r="C62" s="175" t="s">
        <v>241</v>
      </c>
      <c r="D62" s="15"/>
      <c r="E62" s="107"/>
      <c r="F62" s="170"/>
      <c r="G62" s="287"/>
      <c r="H62" s="289"/>
      <c r="I62" s="288"/>
      <c r="J62" s="290"/>
      <c r="K62" s="178"/>
    </row>
    <row r="63" spans="1:11" x14ac:dyDescent="0.2">
      <c r="A63" s="33">
        <v>52</v>
      </c>
      <c r="B63" s="75" t="s">
        <v>121</v>
      </c>
      <c r="C63" s="175" t="s">
        <v>26</v>
      </c>
      <c r="D63" s="16"/>
      <c r="E63" s="106"/>
      <c r="F63" s="169"/>
      <c r="G63" s="287"/>
      <c r="H63" s="289"/>
      <c r="I63" s="288"/>
      <c r="J63" s="290"/>
      <c r="K63" s="178"/>
    </row>
    <row r="64" spans="1:11" x14ac:dyDescent="0.2">
      <c r="A64" s="33">
        <v>53</v>
      </c>
      <c r="B64" s="75" t="s">
        <v>122</v>
      </c>
      <c r="C64" s="175" t="s">
        <v>242</v>
      </c>
      <c r="D64" s="15"/>
      <c r="E64" s="107"/>
      <c r="F64" s="170"/>
      <c r="G64" s="287"/>
      <c r="H64" s="289"/>
      <c r="I64" s="288"/>
      <c r="J64" s="290"/>
      <c r="K64" s="178"/>
    </row>
    <row r="65" spans="1:11" x14ac:dyDescent="0.2">
      <c r="A65" s="33">
        <v>54</v>
      </c>
      <c r="B65" s="75" t="s">
        <v>123</v>
      </c>
      <c r="C65" s="175" t="s">
        <v>124</v>
      </c>
      <c r="D65" s="15"/>
      <c r="E65" s="107"/>
      <c r="F65" s="170"/>
      <c r="G65" s="287"/>
      <c r="H65" s="289"/>
      <c r="I65" s="288"/>
      <c r="J65" s="290"/>
      <c r="K65" s="178"/>
    </row>
    <row r="66" spans="1:11" x14ac:dyDescent="0.2">
      <c r="A66" s="33">
        <v>55</v>
      </c>
      <c r="B66" s="75" t="s">
        <v>246</v>
      </c>
      <c r="C66" s="175" t="s">
        <v>245</v>
      </c>
      <c r="D66" s="15"/>
      <c r="E66" s="107"/>
      <c r="F66" s="170"/>
      <c r="G66" s="287"/>
      <c r="H66" s="289"/>
      <c r="I66" s="288"/>
      <c r="J66" s="290"/>
      <c r="K66" s="178"/>
    </row>
    <row r="67" spans="1:11" x14ac:dyDescent="0.2">
      <c r="A67" s="33">
        <v>56</v>
      </c>
      <c r="B67" s="75" t="s">
        <v>262</v>
      </c>
      <c r="C67" s="175" t="s">
        <v>263</v>
      </c>
      <c r="D67" s="21"/>
      <c r="E67" s="95"/>
      <c r="F67" s="175"/>
      <c r="G67" s="287"/>
      <c r="H67" s="289"/>
      <c r="I67" s="288"/>
      <c r="J67" s="290"/>
      <c r="K67" s="178"/>
    </row>
    <row r="68" spans="1:11" x14ac:dyDescent="0.2">
      <c r="A68" s="33">
        <v>57</v>
      </c>
      <c r="B68" s="75" t="s">
        <v>125</v>
      </c>
      <c r="C68" s="175" t="s">
        <v>53</v>
      </c>
      <c r="D68" s="15"/>
      <c r="E68" s="107"/>
      <c r="F68" s="170"/>
      <c r="G68" s="287"/>
      <c r="H68" s="289"/>
      <c r="I68" s="288"/>
      <c r="J68" s="290"/>
      <c r="K68" s="178"/>
    </row>
    <row r="69" spans="1:11" x14ac:dyDescent="0.2">
      <c r="A69" s="33">
        <v>58</v>
      </c>
      <c r="B69" s="74" t="s">
        <v>126</v>
      </c>
      <c r="C69" s="175" t="s">
        <v>264</v>
      </c>
      <c r="D69" s="15"/>
      <c r="E69" s="107"/>
      <c r="F69" s="170"/>
      <c r="G69" s="287"/>
      <c r="H69" s="289"/>
      <c r="I69" s="288"/>
      <c r="J69" s="290"/>
      <c r="K69" s="178"/>
    </row>
    <row r="70" spans="1:11" x14ac:dyDescent="0.2">
      <c r="A70" s="33">
        <v>59</v>
      </c>
      <c r="B70" s="73" t="s">
        <v>127</v>
      </c>
      <c r="C70" s="175" t="s">
        <v>128</v>
      </c>
      <c r="D70" s="15"/>
      <c r="E70" s="107"/>
      <c r="F70" s="170"/>
      <c r="G70" s="287"/>
      <c r="H70" s="289"/>
      <c r="I70" s="288"/>
      <c r="J70" s="290"/>
      <c r="K70" s="178"/>
    </row>
    <row r="71" spans="1:11" x14ac:dyDescent="0.2">
      <c r="A71" s="33">
        <v>60</v>
      </c>
      <c r="B71" s="74" t="s">
        <v>129</v>
      </c>
      <c r="C71" s="175" t="s">
        <v>265</v>
      </c>
      <c r="D71" s="15"/>
      <c r="E71" s="107"/>
      <c r="F71" s="170"/>
      <c r="G71" s="287"/>
      <c r="H71" s="289"/>
      <c r="I71" s="288"/>
      <c r="J71" s="290"/>
      <c r="K71" s="178"/>
    </row>
    <row r="72" spans="1:11" ht="24" x14ac:dyDescent="0.2">
      <c r="A72" s="33">
        <v>61</v>
      </c>
      <c r="B72" s="75" t="s">
        <v>130</v>
      </c>
      <c r="C72" s="175" t="s">
        <v>250</v>
      </c>
      <c r="D72" s="15"/>
      <c r="E72" s="107"/>
      <c r="F72" s="170"/>
      <c r="G72" s="287"/>
      <c r="H72" s="289"/>
      <c r="I72" s="288"/>
      <c r="J72" s="290"/>
      <c r="K72" s="178"/>
    </row>
    <row r="73" spans="1:11" ht="24" x14ac:dyDescent="0.2">
      <c r="A73" s="33">
        <v>62</v>
      </c>
      <c r="B73" s="73" t="s">
        <v>131</v>
      </c>
      <c r="C73" s="175" t="s">
        <v>266</v>
      </c>
      <c r="D73" s="15"/>
      <c r="E73" s="107"/>
      <c r="F73" s="170"/>
      <c r="G73" s="287"/>
      <c r="H73" s="289"/>
      <c r="I73" s="288"/>
      <c r="J73" s="290"/>
      <c r="K73" s="178"/>
    </row>
    <row r="74" spans="1:11" ht="24" x14ac:dyDescent="0.2">
      <c r="A74" s="33">
        <v>63</v>
      </c>
      <c r="B74" s="73" t="s">
        <v>132</v>
      </c>
      <c r="C74" s="175" t="s">
        <v>267</v>
      </c>
      <c r="D74" s="15"/>
      <c r="E74" s="107"/>
      <c r="F74" s="170"/>
      <c r="G74" s="287"/>
      <c r="H74" s="289"/>
      <c r="I74" s="288"/>
      <c r="J74" s="290"/>
      <c r="K74" s="178"/>
    </row>
    <row r="75" spans="1:11" x14ac:dyDescent="0.2">
      <c r="A75" s="33">
        <v>64</v>
      </c>
      <c r="B75" s="74" t="s">
        <v>133</v>
      </c>
      <c r="C75" s="175" t="s">
        <v>268</v>
      </c>
      <c r="D75" s="15"/>
      <c r="E75" s="107"/>
      <c r="F75" s="170"/>
      <c r="G75" s="287"/>
      <c r="H75" s="289"/>
      <c r="I75" s="288"/>
      <c r="J75" s="290"/>
      <c r="K75" s="178"/>
    </row>
    <row r="76" spans="1:11" x14ac:dyDescent="0.2">
      <c r="A76" s="33">
        <v>65</v>
      </c>
      <c r="B76" s="74" t="s">
        <v>134</v>
      </c>
      <c r="C76" s="175" t="s">
        <v>52</v>
      </c>
      <c r="D76" s="15"/>
      <c r="E76" s="107"/>
      <c r="F76" s="170"/>
      <c r="G76" s="287"/>
      <c r="H76" s="289"/>
      <c r="I76" s="288"/>
      <c r="J76" s="290"/>
      <c r="K76" s="178"/>
    </row>
    <row r="77" spans="1:11" x14ac:dyDescent="0.2">
      <c r="A77" s="33">
        <v>66</v>
      </c>
      <c r="B77" s="74" t="s">
        <v>135</v>
      </c>
      <c r="C77" s="175" t="s">
        <v>269</v>
      </c>
      <c r="D77" s="15"/>
      <c r="E77" s="107"/>
      <c r="F77" s="170"/>
      <c r="G77" s="287"/>
      <c r="H77" s="289"/>
      <c r="I77" s="288"/>
      <c r="J77" s="290"/>
      <c r="K77" s="178"/>
    </row>
    <row r="78" spans="1:11" ht="23.25" customHeight="1" x14ac:dyDescent="0.2">
      <c r="A78" s="33">
        <v>67</v>
      </c>
      <c r="B78" s="74" t="s">
        <v>136</v>
      </c>
      <c r="C78" s="175" t="s">
        <v>270</v>
      </c>
      <c r="D78" s="15"/>
      <c r="E78" s="107"/>
      <c r="F78" s="170"/>
      <c r="G78" s="287"/>
      <c r="H78" s="289"/>
      <c r="I78" s="288"/>
      <c r="J78" s="290"/>
      <c r="K78" s="178"/>
    </row>
    <row r="79" spans="1:11" ht="23.25" customHeight="1" x14ac:dyDescent="0.2">
      <c r="A79" s="33">
        <v>68</v>
      </c>
      <c r="B79" s="73" t="s">
        <v>137</v>
      </c>
      <c r="C79" s="175" t="s">
        <v>271</v>
      </c>
      <c r="D79" s="15"/>
      <c r="E79" s="107"/>
      <c r="F79" s="170"/>
      <c r="G79" s="287"/>
      <c r="H79" s="289"/>
      <c r="I79" s="288"/>
      <c r="J79" s="290"/>
      <c r="K79" s="178"/>
    </row>
    <row r="80" spans="1:11" ht="23.25" customHeight="1" x14ac:dyDescent="0.2">
      <c r="A80" s="33">
        <v>69</v>
      </c>
      <c r="B80" s="74" t="s">
        <v>138</v>
      </c>
      <c r="C80" s="175" t="s">
        <v>272</v>
      </c>
      <c r="D80" s="15"/>
      <c r="E80" s="107"/>
      <c r="F80" s="170"/>
      <c r="G80" s="287"/>
      <c r="H80" s="289"/>
      <c r="I80" s="288"/>
      <c r="J80" s="290"/>
      <c r="K80" s="178"/>
    </row>
    <row r="81" spans="1:11" ht="23.25" customHeight="1" x14ac:dyDescent="0.2">
      <c r="A81" s="33">
        <v>70</v>
      </c>
      <c r="B81" s="74" t="s">
        <v>139</v>
      </c>
      <c r="C81" s="175" t="s">
        <v>273</v>
      </c>
      <c r="D81" s="15"/>
      <c r="E81" s="107"/>
      <c r="F81" s="170"/>
      <c r="G81" s="287"/>
      <c r="H81" s="289"/>
      <c r="I81" s="288"/>
      <c r="J81" s="290"/>
      <c r="K81" s="178"/>
    </row>
    <row r="82" spans="1:11" ht="23.25" customHeight="1" x14ac:dyDescent="0.2">
      <c r="A82" s="33">
        <v>71</v>
      </c>
      <c r="B82" s="73" t="s">
        <v>140</v>
      </c>
      <c r="C82" s="175" t="s">
        <v>274</v>
      </c>
      <c r="D82" s="15"/>
      <c r="E82" s="107"/>
      <c r="F82" s="170"/>
      <c r="G82" s="287"/>
      <c r="H82" s="289"/>
      <c r="I82" s="288"/>
      <c r="J82" s="290"/>
      <c r="K82" s="178"/>
    </row>
    <row r="83" spans="1:11" ht="23.25" customHeight="1" x14ac:dyDescent="0.2">
      <c r="A83" s="33">
        <v>72</v>
      </c>
      <c r="B83" s="73" t="s">
        <v>141</v>
      </c>
      <c r="C83" s="175" t="s">
        <v>275</v>
      </c>
      <c r="D83" s="16"/>
      <c r="E83" s="106"/>
      <c r="F83" s="169"/>
      <c r="G83" s="287"/>
      <c r="H83" s="289"/>
      <c r="I83" s="288"/>
      <c r="J83" s="290"/>
      <c r="K83" s="178"/>
    </row>
    <row r="84" spans="1:11" ht="23.25" customHeight="1" x14ac:dyDescent="0.2">
      <c r="A84" s="33">
        <v>73</v>
      </c>
      <c r="B84" s="73" t="s">
        <v>142</v>
      </c>
      <c r="C84" s="175" t="s">
        <v>276</v>
      </c>
      <c r="D84" s="15"/>
      <c r="E84" s="107"/>
      <c r="F84" s="170"/>
      <c r="G84" s="287"/>
      <c r="H84" s="289"/>
      <c r="I84" s="288"/>
      <c r="J84" s="290"/>
      <c r="K84" s="178"/>
    </row>
    <row r="85" spans="1:11" x14ac:dyDescent="0.2">
      <c r="A85" s="33">
        <v>74</v>
      </c>
      <c r="B85" s="75" t="s">
        <v>143</v>
      </c>
      <c r="C85" s="175" t="s">
        <v>144</v>
      </c>
      <c r="D85" s="15"/>
      <c r="E85" s="107"/>
      <c r="F85" s="170"/>
      <c r="G85" s="287"/>
      <c r="H85" s="289"/>
      <c r="I85" s="288"/>
      <c r="J85" s="290"/>
      <c r="K85" s="178"/>
    </row>
    <row r="86" spans="1:11" x14ac:dyDescent="0.2">
      <c r="A86" s="33">
        <v>75</v>
      </c>
      <c r="B86" s="73" t="s">
        <v>145</v>
      </c>
      <c r="C86" s="175" t="s">
        <v>277</v>
      </c>
      <c r="D86" s="15"/>
      <c r="E86" s="107"/>
      <c r="F86" s="170"/>
      <c r="G86" s="287"/>
      <c r="H86" s="289"/>
      <c r="I86" s="288"/>
      <c r="J86" s="290"/>
      <c r="K86" s="178"/>
    </row>
    <row r="87" spans="1:11" x14ac:dyDescent="0.2">
      <c r="A87" s="33">
        <v>76</v>
      </c>
      <c r="B87" s="75" t="s">
        <v>146</v>
      </c>
      <c r="C87" s="175" t="s">
        <v>35</v>
      </c>
      <c r="D87" s="15"/>
      <c r="E87" s="107"/>
      <c r="F87" s="170"/>
      <c r="G87" s="287"/>
      <c r="H87" s="289"/>
      <c r="I87" s="288"/>
      <c r="J87" s="290"/>
      <c r="K87" s="178"/>
    </row>
    <row r="88" spans="1:11" x14ac:dyDescent="0.2">
      <c r="A88" s="33">
        <v>77</v>
      </c>
      <c r="B88" s="73" t="s">
        <v>147</v>
      </c>
      <c r="C88" s="175" t="s">
        <v>37</v>
      </c>
      <c r="D88" s="15"/>
      <c r="E88" s="107"/>
      <c r="F88" s="170"/>
      <c r="G88" s="287"/>
      <c r="H88" s="289"/>
      <c r="I88" s="288"/>
      <c r="J88" s="290"/>
      <c r="K88" s="178"/>
    </row>
    <row r="89" spans="1:11" x14ac:dyDescent="0.2">
      <c r="A89" s="33">
        <v>78</v>
      </c>
      <c r="B89" s="73" t="s">
        <v>148</v>
      </c>
      <c r="C89" s="175" t="s">
        <v>36</v>
      </c>
      <c r="D89" s="15"/>
      <c r="E89" s="107"/>
      <c r="F89" s="170"/>
      <c r="G89" s="287"/>
      <c r="H89" s="289"/>
      <c r="I89" s="288"/>
      <c r="J89" s="290"/>
      <c r="K89" s="178"/>
    </row>
    <row r="90" spans="1:11" x14ac:dyDescent="0.2">
      <c r="A90" s="33">
        <v>79</v>
      </c>
      <c r="B90" s="73" t="s">
        <v>149</v>
      </c>
      <c r="C90" s="175" t="s">
        <v>51</v>
      </c>
      <c r="D90" s="15"/>
      <c r="E90" s="107"/>
      <c r="F90" s="170"/>
      <c r="G90" s="287"/>
      <c r="H90" s="289"/>
      <c r="I90" s="288"/>
      <c r="J90" s="290"/>
      <c r="K90" s="178"/>
    </row>
    <row r="91" spans="1:11" x14ac:dyDescent="0.2">
      <c r="A91" s="33">
        <v>80</v>
      </c>
      <c r="B91" s="73" t="s">
        <v>150</v>
      </c>
      <c r="C91" s="175" t="s">
        <v>256</v>
      </c>
      <c r="D91" s="15"/>
      <c r="E91" s="107"/>
      <c r="F91" s="170"/>
      <c r="G91" s="287"/>
      <c r="H91" s="289"/>
      <c r="I91" s="288"/>
      <c r="J91" s="290"/>
      <c r="K91" s="178"/>
    </row>
    <row r="92" spans="1:11" x14ac:dyDescent="0.2">
      <c r="A92" s="33">
        <v>81</v>
      </c>
      <c r="B92" s="73" t="s">
        <v>151</v>
      </c>
      <c r="C92" s="95" t="s">
        <v>337</v>
      </c>
      <c r="D92" s="15"/>
      <c r="E92" s="107"/>
      <c r="F92" s="170"/>
      <c r="G92" s="287"/>
      <c r="H92" s="289"/>
      <c r="I92" s="288"/>
      <c r="J92" s="290"/>
      <c r="K92" s="178"/>
    </row>
    <row r="93" spans="1:11" x14ac:dyDescent="0.2">
      <c r="A93" s="33">
        <v>82</v>
      </c>
      <c r="B93" s="74" t="s">
        <v>152</v>
      </c>
      <c r="C93" s="125" t="s">
        <v>294</v>
      </c>
      <c r="D93" s="15"/>
      <c r="E93" s="107"/>
      <c r="F93" s="170"/>
      <c r="G93" s="287"/>
      <c r="H93" s="289"/>
      <c r="I93" s="288"/>
      <c r="J93" s="290"/>
      <c r="K93" s="178"/>
    </row>
    <row r="94" spans="1:11" ht="24" x14ac:dyDescent="0.2">
      <c r="A94" s="475">
        <v>83</v>
      </c>
      <c r="B94" s="457" t="s">
        <v>153</v>
      </c>
      <c r="C94" s="159" t="s">
        <v>278</v>
      </c>
      <c r="D94" s="15"/>
      <c r="E94" s="107"/>
      <c r="F94" s="170"/>
      <c r="G94" s="287"/>
      <c r="H94" s="289"/>
      <c r="I94" s="288"/>
      <c r="J94" s="290"/>
      <c r="K94" s="178"/>
    </row>
    <row r="95" spans="1:11" ht="36" x14ac:dyDescent="0.2">
      <c r="A95" s="475"/>
      <c r="B95" s="457"/>
      <c r="C95" s="95" t="s">
        <v>333</v>
      </c>
      <c r="D95" s="15"/>
      <c r="E95" s="107"/>
      <c r="F95" s="170"/>
      <c r="G95" s="287"/>
      <c r="H95" s="289"/>
      <c r="I95" s="288"/>
      <c r="J95" s="290"/>
      <c r="K95" s="178"/>
    </row>
    <row r="96" spans="1:11" ht="24" x14ac:dyDescent="0.2">
      <c r="A96" s="475"/>
      <c r="B96" s="457"/>
      <c r="C96" s="95" t="s">
        <v>279</v>
      </c>
      <c r="D96" s="15"/>
      <c r="E96" s="107"/>
      <c r="F96" s="170"/>
      <c r="G96" s="287"/>
      <c r="H96" s="289"/>
      <c r="I96" s="288"/>
      <c r="J96" s="290"/>
      <c r="K96" s="178"/>
    </row>
    <row r="97" spans="1:11" ht="36" x14ac:dyDescent="0.2">
      <c r="A97" s="475"/>
      <c r="B97" s="457"/>
      <c r="C97" s="201" t="s">
        <v>334</v>
      </c>
      <c r="D97" s="15"/>
      <c r="E97" s="107"/>
      <c r="F97" s="170"/>
      <c r="G97" s="287"/>
      <c r="H97" s="289"/>
      <c r="I97" s="288"/>
      <c r="J97" s="290"/>
      <c r="K97" s="178"/>
    </row>
    <row r="98" spans="1:11" ht="24" x14ac:dyDescent="0.2">
      <c r="A98" s="33">
        <v>84</v>
      </c>
      <c r="B98" s="74" t="s">
        <v>154</v>
      </c>
      <c r="C98" s="125" t="s">
        <v>50</v>
      </c>
      <c r="D98" s="15"/>
      <c r="E98" s="107"/>
      <c r="F98" s="170"/>
      <c r="G98" s="287"/>
      <c r="H98" s="289"/>
      <c r="I98" s="288"/>
      <c r="J98" s="290"/>
      <c r="K98" s="178"/>
    </row>
    <row r="99" spans="1:11" x14ac:dyDescent="0.2">
      <c r="A99" s="33">
        <v>85</v>
      </c>
      <c r="B99" s="74" t="s">
        <v>155</v>
      </c>
      <c r="C99" s="125" t="s">
        <v>156</v>
      </c>
      <c r="D99" s="15"/>
      <c r="E99" s="107"/>
      <c r="F99" s="170"/>
      <c r="G99" s="287"/>
      <c r="H99" s="289"/>
      <c r="I99" s="288"/>
      <c r="J99" s="290"/>
      <c r="K99" s="178"/>
    </row>
    <row r="100" spans="1:11" x14ac:dyDescent="0.2">
      <c r="A100" s="33">
        <v>86</v>
      </c>
      <c r="B100" s="75" t="s">
        <v>157</v>
      </c>
      <c r="C100" s="125" t="s">
        <v>158</v>
      </c>
      <c r="D100" s="15"/>
      <c r="E100" s="107"/>
      <c r="F100" s="170"/>
      <c r="G100" s="287"/>
      <c r="H100" s="289"/>
      <c r="I100" s="288"/>
      <c r="J100" s="290"/>
      <c r="K100" s="178"/>
    </row>
    <row r="101" spans="1:11" x14ac:dyDescent="0.2">
      <c r="A101" s="33">
        <v>87</v>
      </c>
      <c r="B101" s="74" t="s">
        <v>159</v>
      </c>
      <c r="C101" s="175" t="s">
        <v>28</v>
      </c>
      <c r="D101" s="17"/>
      <c r="E101" s="108"/>
      <c r="F101" s="171"/>
      <c r="G101" s="287"/>
      <c r="H101" s="289"/>
      <c r="I101" s="288"/>
      <c r="J101" s="290"/>
      <c r="K101" s="178"/>
    </row>
    <row r="102" spans="1:11" x14ac:dyDescent="0.2">
      <c r="A102" s="33">
        <v>88</v>
      </c>
      <c r="B102" s="75" t="s">
        <v>160</v>
      </c>
      <c r="C102" s="175" t="s">
        <v>12</v>
      </c>
      <c r="D102" s="15"/>
      <c r="E102" s="107"/>
      <c r="F102" s="170"/>
      <c r="G102" s="287"/>
      <c r="H102" s="289"/>
      <c r="I102" s="288"/>
      <c r="J102" s="290"/>
      <c r="K102" s="178"/>
    </row>
    <row r="103" spans="1:11" x14ac:dyDescent="0.2">
      <c r="A103" s="33">
        <v>89</v>
      </c>
      <c r="B103" s="75" t="s">
        <v>161</v>
      </c>
      <c r="C103" s="175" t="s">
        <v>27</v>
      </c>
      <c r="D103" s="15"/>
      <c r="E103" s="107"/>
      <c r="F103" s="170"/>
      <c r="G103" s="287"/>
      <c r="H103" s="289"/>
      <c r="I103" s="288"/>
      <c r="J103" s="290"/>
      <c r="K103" s="178"/>
    </row>
    <row r="104" spans="1:11" x14ac:dyDescent="0.2">
      <c r="A104" s="33">
        <v>90</v>
      </c>
      <c r="B104" s="74" t="s">
        <v>162</v>
      </c>
      <c r="C104" s="175" t="s">
        <v>44</v>
      </c>
      <c r="D104" s="17"/>
      <c r="E104" s="108"/>
      <c r="F104" s="171"/>
      <c r="G104" s="287"/>
      <c r="H104" s="289"/>
      <c r="I104" s="288"/>
      <c r="J104" s="290"/>
      <c r="K104" s="178"/>
    </row>
    <row r="105" spans="1:11" x14ac:dyDescent="0.2">
      <c r="A105" s="33">
        <v>91</v>
      </c>
      <c r="B105" s="74" t="s">
        <v>163</v>
      </c>
      <c r="C105" s="175" t="s">
        <v>33</v>
      </c>
      <c r="D105" s="15"/>
      <c r="E105" s="107"/>
      <c r="F105" s="170"/>
      <c r="G105" s="287"/>
      <c r="H105" s="289"/>
      <c r="I105" s="288"/>
      <c r="J105" s="290"/>
      <c r="K105" s="178"/>
    </row>
    <row r="106" spans="1:11" x14ac:dyDescent="0.2">
      <c r="A106" s="33">
        <v>92</v>
      </c>
      <c r="B106" s="73" t="s">
        <v>164</v>
      </c>
      <c r="C106" s="175" t="s">
        <v>29</v>
      </c>
      <c r="D106" s="17"/>
      <c r="E106" s="108"/>
      <c r="F106" s="171"/>
      <c r="G106" s="287"/>
      <c r="H106" s="289"/>
      <c r="I106" s="288"/>
      <c r="J106" s="290"/>
      <c r="K106" s="178"/>
    </row>
    <row r="107" spans="1:11" x14ac:dyDescent="0.2">
      <c r="A107" s="33">
        <v>93</v>
      </c>
      <c r="B107" s="73" t="s">
        <v>165</v>
      </c>
      <c r="C107" s="175" t="s">
        <v>30</v>
      </c>
      <c r="D107" s="15"/>
      <c r="E107" s="107"/>
      <c r="F107" s="170"/>
      <c r="G107" s="287"/>
      <c r="H107" s="289"/>
      <c r="I107" s="288"/>
      <c r="J107" s="290"/>
      <c r="K107" s="178"/>
    </row>
    <row r="108" spans="1:11" x14ac:dyDescent="0.2">
      <c r="A108" s="33">
        <v>94</v>
      </c>
      <c r="B108" s="75" t="s">
        <v>166</v>
      </c>
      <c r="C108" s="175" t="s">
        <v>14</v>
      </c>
      <c r="D108" s="15"/>
      <c r="E108" s="107"/>
      <c r="F108" s="170"/>
      <c r="G108" s="287"/>
      <c r="H108" s="289"/>
      <c r="I108" s="288"/>
      <c r="J108" s="290"/>
      <c r="K108" s="178"/>
    </row>
    <row r="109" spans="1:11" x14ac:dyDescent="0.2">
      <c r="A109" s="33">
        <v>95</v>
      </c>
      <c r="B109" s="73" t="s">
        <v>167</v>
      </c>
      <c r="C109" s="175" t="s">
        <v>31</v>
      </c>
      <c r="D109" s="16"/>
      <c r="E109" s="106"/>
      <c r="F109" s="169"/>
      <c r="G109" s="287"/>
      <c r="H109" s="289"/>
      <c r="I109" s="288"/>
      <c r="J109" s="290"/>
      <c r="K109" s="178"/>
    </row>
    <row r="110" spans="1:11" x14ac:dyDescent="0.2">
      <c r="A110" s="33">
        <v>96</v>
      </c>
      <c r="B110" s="73" t="s">
        <v>168</v>
      </c>
      <c r="C110" s="175" t="s">
        <v>15</v>
      </c>
      <c r="D110" s="17"/>
      <c r="E110" s="108"/>
      <c r="F110" s="171"/>
      <c r="G110" s="287"/>
      <c r="H110" s="289"/>
      <c r="I110" s="288"/>
      <c r="J110" s="290"/>
      <c r="K110" s="178"/>
    </row>
    <row r="111" spans="1:11" x14ac:dyDescent="0.2">
      <c r="A111" s="33">
        <v>97</v>
      </c>
      <c r="B111" s="57" t="s">
        <v>169</v>
      </c>
      <c r="C111" s="125" t="s">
        <v>13</v>
      </c>
      <c r="D111" s="15"/>
      <c r="E111" s="107"/>
      <c r="F111" s="170"/>
      <c r="G111" s="287"/>
      <c r="H111" s="289"/>
      <c r="I111" s="288"/>
      <c r="J111" s="290"/>
      <c r="K111" s="178"/>
    </row>
    <row r="112" spans="1:11" x14ac:dyDescent="0.2">
      <c r="A112" s="33">
        <v>98</v>
      </c>
      <c r="B112" s="75" t="s">
        <v>170</v>
      </c>
      <c r="C112" s="175" t="s">
        <v>32</v>
      </c>
      <c r="D112" s="16"/>
      <c r="E112" s="106"/>
      <c r="F112" s="169"/>
      <c r="G112" s="287"/>
      <c r="H112" s="289"/>
      <c r="I112" s="288"/>
      <c r="J112" s="290"/>
      <c r="K112" s="178"/>
    </row>
    <row r="113" spans="1:11" x14ac:dyDescent="0.2">
      <c r="A113" s="33">
        <v>99</v>
      </c>
      <c r="B113" s="75" t="s">
        <v>171</v>
      </c>
      <c r="C113" s="175" t="s">
        <v>54</v>
      </c>
      <c r="D113" s="15"/>
      <c r="E113" s="107"/>
      <c r="F113" s="170"/>
      <c r="G113" s="287"/>
      <c r="H113" s="289"/>
      <c r="I113" s="288"/>
      <c r="J113" s="290"/>
      <c r="K113" s="178"/>
    </row>
    <row r="114" spans="1:11" x14ac:dyDescent="0.2">
      <c r="A114" s="33">
        <v>100</v>
      </c>
      <c r="B114" s="73" t="s">
        <v>172</v>
      </c>
      <c r="C114" s="175" t="s">
        <v>34</v>
      </c>
      <c r="D114" s="15"/>
      <c r="E114" s="107"/>
      <c r="F114" s="170"/>
      <c r="G114" s="287"/>
      <c r="H114" s="289"/>
      <c r="I114" s="288"/>
      <c r="J114" s="290"/>
      <c r="K114" s="178"/>
    </row>
    <row r="115" spans="1:11" x14ac:dyDescent="0.2">
      <c r="A115" s="33">
        <v>101</v>
      </c>
      <c r="B115" s="74" t="s">
        <v>173</v>
      </c>
      <c r="C115" s="175" t="s">
        <v>243</v>
      </c>
      <c r="D115" s="17"/>
      <c r="E115" s="108"/>
      <c r="F115" s="171"/>
      <c r="G115" s="287"/>
      <c r="H115" s="289"/>
      <c r="I115" s="288"/>
      <c r="J115" s="290"/>
      <c r="K115" s="178"/>
    </row>
    <row r="116" spans="1:11" x14ac:dyDescent="0.2">
      <c r="A116" s="33">
        <v>102</v>
      </c>
      <c r="B116" s="73" t="s">
        <v>174</v>
      </c>
      <c r="C116" s="175" t="s">
        <v>175</v>
      </c>
      <c r="D116" s="16"/>
      <c r="E116" s="106"/>
      <c r="F116" s="169"/>
      <c r="G116" s="287"/>
      <c r="H116" s="289"/>
      <c r="I116" s="288"/>
      <c r="J116" s="290"/>
      <c r="K116" s="178"/>
    </row>
    <row r="117" spans="1:11" x14ac:dyDescent="0.2">
      <c r="A117" s="33">
        <v>103</v>
      </c>
      <c r="B117" s="73" t="s">
        <v>176</v>
      </c>
      <c r="C117" s="175" t="s">
        <v>177</v>
      </c>
      <c r="D117" s="16"/>
      <c r="E117" s="106"/>
      <c r="F117" s="169"/>
      <c r="G117" s="287"/>
      <c r="H117" s="289"/>
      <c r="I117" s="288"/>
      <c r="J117" s="290"/>
      <c r="K117" s="178"/>
    </row>
    <row r="118" spans="1:11" x14ac:dyDescent="0.2">
      <c r="A118" s="33">
        <v>104</v>
      </c>
      <c r="B118" s="75" t="s">
        <v>178</v>
      </c>
      <c r="C118" s="175" t="s">
        <v>179</v>
      </c>
      <c r="D118" s="16"/>
      <c r="E118" s="106"/>
      <c r="F118" s="169"/>
      <c r="G118" s="287"/>
      <c r="H118" s="289"/>
      <c r="I118" s="288"/>
      <c r="J118" s="290"/>
      <c r="K118" s="178"/>
    </row>
    <row r="119" spans="1:11" x14ac:dyDescent="0.2">
      <c r="A119" s="33">
        <v>105</v>
      </c>
      <c r="B119" s="75" t="s">
        <v>180</v>
      </c>
      <c r="C119" s="175" t="s">
        <v>181</v>
      </c>
      <c r="D119" s="15"/>
      <c r="E119" s="107"/>
      <c r="F119" s="170"/>
      <c r="G119" s="287"/>
      <c r="H119" s="289"/>
      <c r="I119" s="288"/>
      <c r="J119" s="290"/>
      <c r="K119" s="178"/>
    </row>
    <row r="120" spans="1:11" x14ac:dyDescent="0.2">
      <c r="A120" s="33">
        <v>106</v>
      </c>
      <c r="B120" s="75" t="s">
        <v>182</v>
      </c>
      <c r="C120" s="175" t="s">
        <v>183</v>
      </c>
      <c r="D120" s="17"/>
      <c r="E120" s="108"/>
      <c r="F120" s="171"/>
      <c r="G120" s="287"/>
      <c r="H120" s="289"/>
      <c r="I120" s="288"/>
      <c r="J120" s="290"/>
      <c r="K120" s="178"/>
    </row>
    <row r="121" spans="1:11" x14ac:dyDescent="0.2">
      <c r="A121" s="33">
        <v>107</v>
      </c>
      <c r="B121" s="75" t="s">
        <v>184</v>
      </c>
      <c r="C121" s="175" t="s">
        <v>185</v>
      </c>
      <c r="D121" s="16"/>
      <c r="E121" s="106"/>
      <c r="F121" s="169"/>
      <c r="G121" s="287"/>
      <c r="H121" s="289"/>
      <c r="I121" s="288"/>
      <c r="J121" s="290"/>
      <c r="K121" s="178"/>
    </row>
    <row r="122" spans="1:11" x14ac:dyDescent="0.2">
      <c r="A122" s="33">
        <v>108</v>
      </c>
      <c r="B122" s="75" t="s">
        <v>186</v>
      </c>
      <c r="C122" s="175" t="s">
        <v>187</v>
      </c>
      <c r="D122" s="16"/>
      <c r="E122" s="106"/>
      <c r="F122" s="169"/>
      <c r="G122" s="287"/>
      <c r="H122" s="289"/>
      <c r="I122" s="288"/>
      <c r="J122" s="290"/>
      <c r="K122" s="178"/>
    </row>
    <row r="123" spans="1:11" x14ac:dyDescent="0.2">
      <c r="A123" s="33">
        <v>109</v>
      </c>
      <c r="B123" s="75" t="s">
        <v>188</v>
      </c>
      <c r="C123" s="175" t="s">
        <v>189</v>
      </c>
      <c r="D123" s="15"/>
      <c r="E123" s="107"/>
      <c r="F123" s="170"/>
      <c r="G123" s="287"/>
      <c r="H123" s="289"/>
      <c r="I123" s="288"/>
      <c r="J123" s="290"/>
      <c r="K123" s="178"/>
    </row>
    <row r="124" spans="1:11" x14ac:dyDescent="0.2">
      <c r="A124" s="33">
        <v>110</v>
      </c>
      <c r="B124" s="78" t="s">
        <v>190</v>
      </c>
      <c r="C124" s="181" t="s">
        <v>191</v>
      </c>
      <c r="D124" s="15"/>
      <c r="E124" s="107"/>
      <c r="F124" s="170"/>
      <c r="G124" s="287"/>
      <c r="H124" s="289"/>
      <c r="I124" s="288"/>
      <c r="J124" s="290"/>
      <c r="K124" s="178"/>
    </row>
    <row r="125" spans="1:11" x14ac:dyDescent="0.2">
      <c r="A125" s="33">
        <v>111</v>
      </c>
      <c r="B125" s="78" t="s">
        <v>280</v>
      </c>
      <c r="C125" s="181" t="s">
        <v>252</v>
      </c>
      <c r="D125" s="16"/>
      <c r="E125" s="106"/>
      <c r="F125" s="169"/>
      <c r="G125" s="287"/>
      <c r="H125" s="289"/>
      <c r="I125" s="288"/>
      <c r="J125" s="290"/>
      <c r="K125" s="178"/>
    </row>
    <row r="126" spans="1:11" x14ac:dyDescent="0.2">
      <c r="A126" s="33">
        <v>112</v>
      </c>
      <c r="B126" s="74" t="s">
        <v>192</v>
      </c>
      <c r="C126" s="175" t="s">
        <v>193</v>
      </c>
      <c r="D126" s="16"/>
      <c r="E126" s="106"/>
      <c r="F126" s="169"/>
      <c r="G126" s="287"/>
      <c r="H126" s="289"/>
      <c r="I126" s="288"/>
      <c r="J126" s="290"/>
      <c r="K126" s="178"/>
    </row>
    <row r="127" spans="1:11" x14ac:dyDescent="0.2">
      <c r="A127" s="33">
        <v>113</v>
      </c>
      <c r="B127" s="75" t="s">
        <v>194</v>
      </c>
      <c r="C127" s="175" t="s">
        <v>195</v>
      </c>
      <c r="D127" s="15"/>
      <c r="E127" s="107"/>
      <c r="F127" s="170"/>
      <c r="G127" s="287"/>
      <c r="H127" s="289"/>
      <c r="I127" s="288"/>
      <c r="J127" s="290"/>
      <c r="K127" s="178"/>
    </row>
    <row r="128" spans="1:11" x14ac:dyDescent="0.2">
      <c r="A128" s="33">
        <v>114</v>
      </c>
      <c r="B128" s="73" t="s">
        <v>196</v>
      </c>
      <c r="C128" s="182" t="s">
        <v>197</v>
      </c>
      <c r="D128" s="16"/>
      <c r="E128" s="106"/>
      <c r="F128" s="169"/>
      <c r="G128" s="287"/>
      <c r="H128" s="289"/>
      <c r="I128" s="288"/>
      <c r="J128" s="290"/>
      <c r="K128" s="178"/>
    </row>
    <row r="129" spans="1:11" x14ac:dyDescent="0.2">
      <c r="A129" s="33">
        <v>115</v>
      </c>
      <c r="B129" s="75" t="s">
        <v>198</v>
      </c>
      <c r="C129" s="175" t="s">
        <v>297</v>
      </c>
      <c r="D129" s="15"/>
      <c r="E129" s="107"/>
      <c r="F129" s="170"/>
      <c r="G129" s="287"/>
      <c r="H129" s="289"/>
      <c r="I129" s="288"/>
      <c r="J129" s="290"/>
      <c r="K129" s="178"/>
    </row>
    <row r="130" spans="1:11" x14ac:dyDescent="0.2">
      <c r="A130" s="33">
        <v>116</v>
      </c>
      <c r="B130" s="74" t="s">
        <v>199</v>
      </c>
      <c r="C130" s="175" t="s">
        <v>281</v>
      </c>
      <c r="D130" s="15"/>
      <c r="E130" s="107"/>
      <c r="F130" s="170"/>
      <c r="G130" s="287"/>
      <c r="H130" s="289"/>
      <c r="I130" s="288"/>
      <c r="J130" s="290"/>
      <c r="K130" s="178"/>
    </row>
    <row r="131" spans="1:11" x14ac:dyDescent="0.2">
      <c r="A131" s="33">
        <v>117</v>
      </c>
      <c r="B131" s="74" t="s">
        <v>200</v>
      </c>
      <c r="C131" s="175" t="s">
        <v>201</v>
      </c>
      <c r="D131" s="15"/>
      <c r="E131" s="107"/>
      <c r="F131" s="170"/>
      <c r="G131" s="272"/>
      <c r="H131" s="289"/>
      <c r="I131" s="288"/>
      <c r="J131" s="290"/>
      <c r="K131" s="179"/>
    </row>
    <row r="132" spans="1:11" x14ac:dyDescent="0.2">
      <c r="A132" s="33">
        <v>118</v>
      </c>
      <c r="B132" s="74" t="s">
        <v>202</v>
      </c>
      <c r="C132" s="175" t="s">
        <v>203</v>
      </c>
      <c r="D132" s="15"/>
      <c r="E132" s="107"/>
      <c r="F132" s="170"/>
      <c r="G132" s="272"/>
      <c r="H132" s="289"/>
      <c r="I132" s="288"/>
      <c r="J132" s="290"/>
      <c r="K132" s="179"/>
    </row>
    <row r="133" spans="1:11" x14ac:dyDescent="0.2">
      <c r="A133" s="33">
        <v>119</v>
      </c>
      <c r="B133" s="73" t="s">
        <v>204</v>
      </c>
      <c r="C133" s="175" t="s">
        <v>205</v>
      </c>
      <c r="D133" s="15"/>
      <c r="E133" s="107"/>
      <c r="F133" s="170"/>
      <c r="G133" s="287"/>
      <c r="H133" s="289"/>
      <c r="I133" s="288"/>
      <c r="J133" s="290"/>
      <c r="K133" s="178"/>
    </row>
    <row r="134" spans="1:11" x14ac:dyDescent="0.2">
      <c r="A134" s="33">
        <v>120</v>
      </c>
      <c r="B134" s="74" t="s">
        <v>206</v>
      </c>
      <c r="C134" s="175" t="s">
        <v>207</v>
      </c>
      <c r="D134" s="22"/>
      <c r="E134" s="112"/>
      <c r="F134" s="176"/>
      <c r="G134" s="287"/>
      <c r="H134" s="289"/>
      <c r="I134" s="288"/>
      <c r="J134" s="290"/>
      <c r="K134" s="178"/>
    </row>
    <row r="135" spans="1:11" x14ac:dyDescent="0.2">
      <c r="A135" s="33">
        <v>121</v>
      </c>
      <c r="B135" s="75" t="s">
        <v>208</v>
      </c>
      <c r="C135" s="175" t="s">
        <v>209</v>
      </c>
      <c r="D135" s="16"/>
      <c r="E135" s="106"/>
      <c r="F135" s="169"/>
      <c r="G135" s="287"/>
      <c r="H135" s="289"/>
      <c r="I135" s="288"/>
      <c r="J135" s="290"/>
      <c r="K135" s="178"/>
    </row>
    <row r="136" spans="1:11" x14ac:dyDescent="0.2">
      <c r="A136" s="33">
        <v>122</v>
      </c>
      <c r="B136" s="75" t="s">
        <v>210</v>
      </c>
      <c r="C136" s="175" t="s">
        <v>211</v>
      </c>
      <c r="D136" s="15"/>
      <c r="E136" s="107"/>
      <c r="F136" s="170"/>
      <c r="G136" s="287"/>
      <c r="H136" s="289"/>
      <c r="I136" s="288"/>
      <c r="J136" s="290"/>
      <c r="K136" s="178"/>
    </row>
    <row r="137" spans="1:11" x14ac:dyDescent="0.2">
      <c r="A137" s="33">
        <v>123</v>
      </c>
      <c r="B137" s="75" t="s">
        <v>212</v>
      </c>
      <c r="C137" s="175" t="s">
        <v>249</v>
      </c>
      <c r="D137" s="15"/>
      <c r="E137" s="107"/>
      <c r="F137" s="170"/>
      <c r="G137" s="287"/>
      <c r="H137" s="289"/>
      <c r="I137" s="288"/>
      <c r="J137" s="290"/>
      <c r="K137" s="178"/>
    </row>
    <row r="138" spans="1:11" x14ac:dyDescent="0.2">
      <c r="A138" s="33">
        <v>124</v>
      </c>
      <c r="B138" s="75" t="s">
        <v>213</v>
      </c>
      <c r="C138" s="175" t="s">
        <v>214</v>
      </c>
      <c r="D138" s="15"/>
      <c r="E138" s="107"/>
      <c r="F138" s="170"/>
      <c r="G138" s="287"/>
      <c r="H138" s="289"/>
      <c r="I138" s="288"/>
      <c r="J138" s="290"/>
      <c r="K138" s="178"/>
    </row>
    <row r="139" spans="1:11" x14ac:dyDescent="0.2">
      <c r="A139" s="33">
        <v>125</v>
      </c>
      <c r="B139" s="75" t="s">
        <v>215</v>
      </c>
      <c r="C139" s="175" t="s">
        <v>41</v>
      </c>
      <c r="D139" s="15"/>
      <c r="E139" s="107"/>
      <c r="F139" s="170"/>
      <c r="G139" s="287"/>
      <c r="H139" s="289"/>
      <c r="I139" s="288"/>
      <c r="J139" s="290"/>
      <c r="K139" s="178"/>
    </row>
    <row r="140" spans="1:11" x14ac:dyDescent="0.2">
      <c r="A140" s="33">
        <v>126</v>
      </c>
      <c r="B140" s="73" t="s">
        <v>216</v>
      </c>
      <c r="C140" s="175" t="s">
        <v>47</v>
      </c>
      <c r="D140" s="15"/>
      <c r="E140" s="107"/>
      <c r="F140" s="170"/>
      <c r="G140" s="287"/>
      <c r="H140" s="289"/>
      <c r="I140" s="288"/>
      <c r="J140" s="290"/>
      <c r="K140" s="178"/>
    </row>
    <row r="141" spans="1:11" x14ac:dyDescent="0.2">
      <c r="A141" s="33">
        <v>127</v>
      </c>
      <c r="B141" s="73" t="s">
        <v>217</v>
      </c>
      <c r="C141" s="175" t="s">
        <v>253</v>
      </c>
      <c r="D141" s="15"/>
      <c r="E141" s="107"/>
      <c r="F141" s="170"/>
      <c r="G141" s="287"/>
      <c r="H141" s="289"/>
      <c r="I141" s="288"/>
      <c r="J141" s="290"/>
      <c r="K141" s="178"/>
    </row>
    <row r="142" spans="1:11" x14ac:dyDescent="0.2">
      <c r="A142" s="33">
        <v>128</v>
      </c>
      <c r="B142" s="73" t="s">
        <v>218</v>
      </c>
      <c r="C142" s="175" t="s">
        <v>49</v>
      </c>
      <c r="D142" s="16"/>
      <c r="E142" s="106"/>
      <c r="F142" s="169"/>
      <c r="G142" s="287"/>
      <c r="H142" s="289"/>
      <c r="I142" s="288"/>
      <c r="J142" s="290"/>
      <c r="K142" s="178"/>
    </row>
    <row r="143" spans="1:11" x14ac:dyDescent="0.2">
      <c r="A143" s="33">
        <v>129</v>
      </c>
      <c r="B143" s="75" t="s">
        <v>219</v>
      </c>
      <c r="C143" s="175" t="s">
        <v>48</v>
      </c>
      <c r="D143" s="16"/>
      <c r="E143" s="106"/>
      <c r="F143" s="169"/>
      <c r="G143" s="287"/>
      <c r="H143" s="289"/>
      <c r="I143" s="288"/>
      <c r="J143" s="290"/>
      <c r="K143" s="178"/>
    </row>
    <row r="144" spans="1:11" x14ac:dyDescent="0.2">
      <c r="A144" s="33">
        <v>130</v>
      </c>
      <c r="B144" s="75" t="s">
        <v>220</v>
      </c>
      <c r="C144" s="175" t="s">
        <v>221</v>
      </c>
      <c r="D144" s="15"/>
      <c r="E144" s="107"/>
      <c r="F144" s="170"/>
      <c r="G144" s="287"/>
      <c r="H144" s="289"/>
      <c r="I144" s="288"/>
      <c r="J144" s="290"/>
      <c r="K144" s="178"/>
    </row>
    <row r="145" spans="1:11" x14ac:dyDescent="0.2">
      <c r="A145" s="33">
        <v>131</v>
      </c>
      <c r="B145" s="75" t="s">
        <v>222</v>
      </c>
      <c r="C145" s="175" t="s">
        <v>42</v>
      </c>
      <c r="D145" s="15"/>
      <c r="E145" s="107"/>
      <c r="F145" s="170"/>
      <c r="G145" s="287"/>
      <c r="H145" s="289"/>
      <c r="I145" s="288"/>
      <c r="J145" s="290"/>
      <c r="K145" s="178"/>
    </row>
    <row r="146" spans="1:11" x14ac:dyDescent="0.2">
      <c r="A146" s="33">
        <v>132</v>
      </c>
      <c r="B146" s="73" t="s">
        <v>223</v>
      </c>
      <c r="C146" s="175" t="s">
        <v>251</v>
      </c>
      <c r="D146" s="15"/>
      <c r="E146" s="107"/>
      <c r="F146" s="170"/>
      <c r="G146" s="287"/>
      <c r="H146" s="289"/>
      <c r="I146" s="288"/>
      <c r="J146" s="290"/>
      <c r="K146" s="178"/>
    </row>
    <row r="147" spans="1:11" x14ac:dyDescent="0.2">
      <c r="A147" s="33">
        <v>133</v>
      </c>
      <c r="B147" s="74" t="s">
        <v>224</v>
      </c>
      <c r="C147" s="175" t="s">
        <v>225</v>
      </c>
      <c r="D147" s="15"/>
      <c r="E147" s="107"/>
      <c r="F147" s="170"/>
      <c r="G147" s="287"/>
      <c r="H147" s="289"/>
      <c r="I147" s="288"/>
      <c r="J147" s="290"/>
      <c r="K147" s="178"/>
    </row>
    <row r="148" spans="1:11" x14ac:dyDescent="0.2">
      <c r="A148" s="33">
        <v>134</v>
      </c>
      <c r="B148" s="75" t="s">
        <v>226</v>
      </c>
      <c r="C148" s="175" t="s">
        <v>227</v>
      </c>
      <c r="D148" s="15"/>
      <c r="E148" s="107"/>
      <c r="F148" s="170"/>
      <c r="G148" s="287"/>
      <c r="H148" s="289"/>
      <c r="I148" s="288"/>
      <c r="J148" s="290"/>
      <c r="K148" s="178"/>
    </row>
    <row r="149" spans="1:11" x14ac:dyDescent="0.2">
      <c r="A149" s="33">
        <v>135</v>
      </c>
      <c r="B149" s="73" t="s">
        <v>228</v>
      </c>
      <c r="C149" s="175" t="s">
        <v>229</v>
      </c>
      <c r="D149" s="15"/>
      <c r="E149" s="107"/>
      <c r="F149" s="170"/>
      <c r="G149" s="287"/>
      <c r="H149" s="289"/>
      <c r="I149" s="288"/>
      <c r="J149" s="290"/>
      <c r="K149" s="178"/>
    </row>
    <row r="150" spans="1:11" x14ac:dyDescent="0.2">
      <c r="A150" s="354">
        <v>136</v>
      </c>
      <c r="B150" s="310" t="s">
        <v>230</v>
      </c>
      <c r="C150" s="175" t="s">
        <v>231</v>
      </c>
      <c r="D150" s="355"/>
      <c r="E150" s="106"/>
      <c r="F150" s="169"/>
      <c r="G150" s="349"/>
      <c r="H150" s="356">
        <f>SUM(I150:J150)</f>
        <v>75396000</v>
      </c>
      <c r="I150" s="288">
        <v>16644000</v>
      </c>
      <c r="J150" s="290">
        <v>58752000</v>
      </c>
      <c r="K150" s="179">
        <f>F150+G150+H150</f>
        <v>75396000</v>
      </c>
    </row>
    <row r="151" spans="1:11" x14ac:dyDescent="0.2">
      <c r="A151" s="354">
        <v>137</v>
      </c>
      <c r="B151" s="59" t="s">
        <v>285</v>
      </c>
      <c r="C151" s="426" t="s">
        <v>286</v>
      </c>
      <c r="D151" s="422"/>
      <c r="E151" s="107"/>
      <c r="F151" s="170"/>
      <c r="G151" s="349"/>
      <c r="H151" s="356"/>
      <c r="I151" s="288"/>
      <c r="J151" s="290"/>
      <c r="K151" s="178"/>
    </row>
    <row r="152" spans="1:11" x14ac:dyDescent="0.2">
      <c r="A152" s="354">
        <v>138</v>
      </c>
      <c r="B152" s="60" t="s">
        <v>287</v>
      </c>
      <c r="C152" s="411" t="s">
        <v>288</v>
      </c>
      <c r="D152" s="423"/>
      <c r="E152" s="67"/>
      <c r="F152" s="140"/>
      <c r="G152" s="349"/>
      <c r="H152" s="356"/>
      <c r="I152" s="288"/>
      <c r="J152" s="290"/>
      <c r="K152" s="178"/>
    </row>
    <row r="153" spans="1:11" x14ac:dyDescent="0.2">
      <c r="A153" s="354">
        <v>139</v>
      </c>
      <c r="B153" s="59" t="s">
        <v>289</v>
      </c>
      <c r="C153" s="426" t="s">
        <v>290</v>
      </c>
      <c r="D153" s="424"/>
      <c r="E153" s="68"/>
      <c r="F153" s="126"/>
      <c r="G153" s="349"/>
      <c r="H153" s="289"/>
      <c r="I153" s="288"/>
      <c r="J153" s="290"/>
      <c r="K153" s="178"/>
    </row>
    <row r="154" spans="1:11" x14ac:dyDescent="0.2">
      <c r="A154" s="354">
        <v>140</v>
      </c>
      <c r="B154" s="56" t="s">
        <v>295</v>
      </c>
      <c r="C154" s="412" t="s">
        <v>296</v>
      </c>
      <c r="D154" s="423"/>
      <c r="E154" s="67"/>
      <c r="F154" s="140"/>
      <c r="G154" s="349"/>
      <c r="H154" s="289"/>
      <c r="I154" s="288"/>
      <c r="J154" s="290"/>
      <c r="K154" s="178"/>
    </row>
    <row r="155" spans="1:11" x14ac:dyDescent="0.2">
      <c r="A155" s="360">
        <v>141</v>
      </c>
      <c r="B155" s="410" t="s">
        <v>342</v>
      </c>
      <c r="C155" s="412" t="s">
        <v>341</v>
      </c>
      <c r="D155" s="423"/>
      <c r="E155" s="67"/>
      <c r="F155" s="140"/>
      <c r="G155" s="349"/>
      <c r="H155" s="289"/>
      <c r="I155" s="288"/>
      <c r="J155" s="290"/>
      <c r="K155" s="178"/>
    </row>
    <row r="156" spans="1:11" ht="12.75" thickBot="1" x14ac:dyDescent="0.25">
      <c r="A156" s="336">
        <v>142</v>
      </c>
      <c r="B156" s="391" t="s">
        <v>345</v>
      </c>
      <c r="C156" s="373" t="s">
        <v>344</v>
      </c>
      <c r="D156" s="425"/>
      <c r="E156" s="345"/>
      <c r="F156" s="352"/>
      <c r="G156" s="32"/>
      <c r="H156" s="421"/>
      <c r="I156" s="291"/>
      <c r="J156" s="292"/>
      <c r="K156" s="347"/>
    </row>
    <row r="157" spans="1:11" x14ac:dyDescent="0.2">
      <c r="A157" s="23"/>
      <c r="B157" s="23"/>
      <c r="C157" s="24"/>
      <c r="D157" s="24"/>
      <c r="E157" s="24"/>
      <c r="F157" s="24"/>
      <c r="G157" s="25"/>
      <c r="H157" s="70"/>
      <c r="I157" s="70"/>
      <c r="J157" s="70"/>
    </row>
    <row r="158" spans="1:11" x14ac:dyDescent="0.2">
      <c r="H158" s="26"/>
      <c r="I158" s="26"/>
      <c r="J158" s="26"/>
    </row>
  </sheetData>
  <mergeCells count="16">
    <mergeCell ref="B94:B97"/>
    <mergeCell ref="A6:C6"/>
    <mergeCell ref="A11:C11"/>
    <mergeCell ref="A1:K1"/>
    <mergeCell ref="A3:A5"/>
    <mergeCell ref="B3:B5"/>
    <mergeCell ref="C3:C5"/>
    <mergeCell ref="A94:A97"/>
    <mergeCell ref="D3:F3"/>
    <mergeCell ref="G3:G5"/>
    <mergeCell ref="H3:H5"/>
    <mergeCell ref="K3:K5"/>
    <mergeCell ref="D4:D5"/>
    <mergeCell ref="E4:E5"/>
    <mergeCell ref="F4:F5"/>
    <mergeCell ref="I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8"/>
  <sheetViews>
    <sheetView zoomScale="90" zoomScaleNormal="90" workbookViewId="0">
      <pane xSplit="3" ySplit="11" topLeftCell="D125" activePane="bottomRight" state="frozen"/>
      <selection activeCell="C173" sqref="C173"/>
      <selection pane="topRight" activeCell="C173" sqref="C173"/>
      <selection pane="bottomLeft" activeCell="C173" sqref="C173"/>
      <selection pane="bottomRight" activeCell="L150" sqref="L150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34" customWidth="1"/>
    <col min="4" max="4" width="15" style="36" customWidth="1"/>
    <col min="5" max="5" width="14" style="36" customWidth="1"/>
    <col min="6" max="6" width="13.7109375" style="118" customWidth="1"/>
    <col min="7" max="7" width="12.7109375" style="36" customWidth="1"/>
    <col min="8" max="8" width="12.85546875" style="36" customWidth="1"/>
    <col min="9" max="9" width="14" style="118" customWidth="1"/>
    <col min="10" max="10" width="13.140625" style="35" customWidth="1"/>
    <col min="11" max="11" width="12.42578125" style="36" customWidth="1"/>
    <col min="12" max="12" width="13.5703125" style="36" customWidth="1"/>
    <col min="13" max="13" width="9.140625" style="36"/>
    <col min="14" max="16384" width="9.140625" style="1"/>
  </cols>
  <sheetData>
    <row r="2" spans="1:13" ht="15" x14ac:dyDescent="0.2">
      <c r="A2" s="507" t="s">
        <v>282</v>
      </c>
      <c r="B2" s="508"/>
      <c r="C2" s="508"/>
      <c r="D2" s="509"/>
      <c r="E2" s="509"/>
      <c r="F2" s="509"/>
      <c r="G2" s="509"/>
      <c r="H2" s="509"/>
      <c r="I2" s="509"/>
    </row>
    <row r="3" spans="1:13" ht="12.75" thickBot="1" x14ac:dyDescent="0.25"/>
    <row r="4" spans="1:13" ht="15.75" customHeight="1" x14ac:dyDescent="0.2">
      <c r="A4" s="466" t="s">
        <v>45</v>
      </c>
      <c r="B4" s="469" t="s">
        <v>298</v>
      </c>
      <c r="C4" s="472" t="s">
        <v>46</v>
      </c>
      <c r="D4" s="476" t="s">
        <v>293</v>
      </c>
      <c r="E4" s="477"/>
      <c r="F4" s="478"/>
      <c r="G4" s="510" t="s">
        <v>322</v>
      </c>
      <c r="H4" s="512" t="s">
        <v>321</v>
      </c>
      <c r="I4" s="500" t="s">
        <v>332</v>
      </c>
    </row>
    <row r="5" spans="1:13" ht="54.75" customHeight="1" thickBot="1" x14ac:dyDescent="0.25">
      <c r="A5" s="468"/>
      <c r="B5" s="471"/>
      <c r="C5" s="474"/>
      <c r="D5" s="7" t="s">
        <v>319</v>
      </c>
      <c r="E5" s="8" t="s">
        <v>255</v>
      </c>
      <c r="F5" s="9" t="s">
        <v>259</v>
      </c>
      <c r="G5" s="511"/>
      <c r="H5" s="501"/>
      <c r="I5" s="514"/>
      <c r="J5" s="303"/>
    </row>
    <row r="6" spans="1:13" ht="15" customHeight="1" x14ac:dyDescent="0.2">
      <c r="A6" s="458" t="s">
        <v>248</v>
      </c>
      <c r="B6" s="459"/>
      <c r="C6" s="460"/>
      <c r="D6" s="261">
        <f>SUM(D7:D11)</f>
        <v>139457042.42000002</v>
      </c>
      <c r="E6" s="156">
        <f t="shared" ref="E6:I6" si="0">SUM(E7:E11)</f>
        <v>12524294.610000001</v>
      </c>
      <c r="F6" s="264">
        <f t="shared" si="0"/>
        <v>151981337.03000003</v>
      </c>
      <c r="G6" s="162">
        <f t="shared" si="0"/>
        <v>54541979.959999993</v>
      </c>
      <c r="H6" s="162">
        <f t="shared" si="0"/>
        <v>7660750.9700000007</v>
      </c>
      <c r="I6" s="268">
        <f t="shared" si="0"/>
        <v>214184067.97000003</v>
      </c>
      <c r="J6" s="305"/>
      <c r="K6" s="118"/>
      <c r="L6" s="118"/>
      <c r="M6" s="118"/>
    </row>
    <row r="7" spans="1:13" ht="16.5" customHeight="1" x14ac:dyDescent="0.2">
      <c r="A7" s="38"/>
      <c r="B7" s="113"/>
      <c r="C7" s="157" t="s">
        <v>55</v>
      </c>
      <c r="D7" s="262"/>
      <c r="E7" s="105"/>
      <c r="F7" s="265">
        <v>0</v>
      </c>
      <c r="G7" s="29"/>
      <c r="H7" s="164"/>
      <c r="I7" s="269">
        <v>0</v>
      </c>
      <c r="J7" s="305"/>
      <c r="K7" s="118"/>
      <c r="L7" s="118"/>
      <c r="M7" s="118"/>
    </row>
    <row r="8" spans="1:13" ht="16.5" customHeight="1" x14ac:dyDescent="0.2">
      <c r="A8" s="38"/>
      <c r="B8" s="113"/>
      <c r="C8" s="157" t="s">
        <v>56</v>
      </c>
      <c r="D8" s="262">
        <v>2680.56</v>
      </c>
      <c r="E8" s="115">
        <v>75.63</v>
      </c>
      <c r="F8" s="266">
        <v>2756.19</v>
      </c>
      <c r="G8" s="29">
        <v>57.16</v>
      </c>
      <c r="H8" s="164">
        <v>6.17</v>
      </c>
      <c r="I8" s="269">
        <f>F8+G8+H8+0.01</f>
        <v>2819.53</v>
      </c>
      <c r="J8" s="305"/>
      <c r="K8" s="118"/>
      <c r="L8" s="118"/>
      <c r="M8" s="118"/>
    </row>
    <row r="9" spans="1:13" ht="16.5" customHeight="1" x14ac:dyDescent="0.2">
      <c r="A9" s="38"/>
      <c r="B9" s="113"/>
      <c r="C9" s="157" t="s">
        <v>57</v>
      </c>
      <c r="D9" s="262"/>
      <c r="E9" s="115"/>
      <c r="F9" s="266">
        <v>0</v>
      </c>
      <c r="G9" s="29"/>
      <c r="H9" s="164"/>
      <c r="I9" s="270">
        <v>0</v>
      </c>
      <c r="J9" s="305"/>
      <c r="K9" s="118"/>
      <c r="L9" s="118"/>
      <c r="M9" s="118"/>
    </row>
    <row r="10" spans="1:13" ht="16.5" customHeight="1" x14ac:dyDescent="0.2">
      <c r="A10" s="38"/>
      <c r="B10" s="113"/>
      <c r="C10" s="157" t="s">
        <v>284</v>
      </c>
      <c r="D10" s="262"/>
      <c r="E10" s="105"/>
      <c r="F10" s="265">
        <v>0</v>
      </c>
      <c r="G10" s="29"/>
      <c r="H10" s="164"/>
      <c r="I10" s="269">
        <v>0</v>
      </c>
      <c r="J10" s="305"/>
      <c r="K10" s="118"/>
      <c r="L10" s="118"/>
      <c r="M10" s="118"/>
    </row>
    <row r="11" spans="1:13" ht="16.5" customHeight="1" x14ac:dyDescent="0.2">
      <c r="A11" s="461" t="s">
        <v>247</v>
      </c>
      <c r="B11" s="462"/>
      <c r="C11" s="463"/>
      <c r="D11" s="263">
        <f t="shared" ref="D11:I11" si="1">SUM(D12:D154)-D94</f>
        <v>139454361.86000001</v>
      </c>
      <c r="E11" s="251">
        <f t="shared" si="1"/>
        <v>12524218.98</v>
      </c>
      <c r="F11" s="267">
        <f t="shared" si="1"/>
        <v>151978580.84000003</v>
      </c>
      <c r="G11" s="231">
        <f t="shared" si="1"/>
        <v>54541922.799999997</v>
      </c>
      <c r="H11" s="231">
        <f t="shared" si="1"/>
        <v>7660744.8000000007</v>
      </c>
      <c r="I11" s="31">
        <f t="shared" si="1"/>
        <v>214181248.44000003</v>
      </c>
      <c r="J11" s="305"/>
      <c r="K11" s="118"/>
      <c r="L11" s="118"/>
      <c r="M11" s="118"/>
    </row>
    <row r="12" spans="1:13" x14ac:dyDescent="0.2">
      <c r="A12" s="406">
        <v>1</v>
      </c>
      <c r="B12" s="76" t="s">
        <v>59</v>
      </c>
      <c r="C12" s="125" t="s">
        <v>43</v>
      </c>
      <c r="D12" s="129">
        <v>753422.12</v>
      </c>
      <c r="E12" s="114"/>
      <c r="F12" s="149">
        <f>SUM(D12:E12)</f>
        <v>753422.12</v>
      </c>
      <c r="G12" s="167"/>
      <c r="H12" s="165"/>
      <c r="I12" s="269">
        <f>F12+G12+H12</f>
        <v>753422.12</v>
      </c>
    </row>
    <row r="13" spans="1:13" x14ac:dyDescent="0.2">
      <c r="A13" s="406">
        <v>2</v>
      </c>
      <c r="B13" s="57" t="s">
        <v>60</v>
      </c>
      <c r="C13" s="125" t="s">
        <v>232</v>
      </c>
      <c r="D13" s="129">
        <v>1100051.83</v>
      </c>
      <c r="E13" s="114"/>
      <c r="F13" s="149">
        <f t="shared" ref="F13:F76" si="2">SUM(D13:E13)</f>
        <v>1100051.83</v>
      </c>
      <c r="G13" s="167"/>
      <c r="H13" s="165"/>
      <c r="I13" s="269">
        <f t="shared" ref="I13:I76" si="3">F13+G13+H13</f>
        <v>1100051.83</v>
      </c>
    </row>
    <row r="14" spans="1:13" x14ac:dyDescent="0.2">
      <c r="A14" s="406">
        <v>3</v>
      </c>
      <c r="B14" s="405" t="s">
        <v>61</v>
      </c>
      <c r="C14" s="125" t="s">
        <v>5</v>
      </c>
      <c r="D14" s="129">
        <v>2182980.4300000002</v>
      </c>
      <c r="E14" s="114"/>
      <c r="F14" s="149">
        <f t="shared" si="2"/>
        <v>2182980.4300000002</v>
      </c>
      <c r="G14" s="167"/>
      <c r="H14" s="165"/>
      <c r="I14" s="269">
        <f t="shared" si="3"/>
        <v>2182980.4300000002</v>
      </c>
    </row>
    <row r="15" spans="1:13" x14ac:dyDescent="0.2">
      <c r="A15" s="406">
        <v>4</v>
      </c>
      <c r="B15" s="76" t="s">
        <v>62</v>
      </c>
      <c r="C15" s="125" t="s">
        <v>233</v>
      </c>
      <c r="D15" s="129">
        <v>858475.45</v>
      </c>
      <c r="E15" s="114"/>
      <c r="F15" s="149">
        <f t="shared" si="2"/>
        <v>858475.45</v>
      </c>
      <c r="G15" s="167"/>
      <c r="H15" s="165"/>
      <c r="I15" s="152">
        <f t="shared" si="3"/>
        <v>858475.45</v>
      </c>
    </row>
    <row r="16" spans="1:13" ht="12.75" customHeight="1" x14ac:dyDescent="0.2">
      <c r="A16" s="406">
        <v>5</v>
      </c>
      <c r="B16" s="76" t="s">
        <v>63</v>
      </c>
      <c r="C16" s="125" t="s">
        <v>8</v>
      </c>
      <c r="D16" s="129">
        <v>697424.53</v>
      </c>
      <c r="E16" s="114"/>
      <c r="F16" s="149">
        <f t="shared" si="2"/>
        <v>697424.53</v>
      </c>
      <c r="G16" s="167"/>
      <c r="H16" s="165"/>
      <c r="I16" s="152">
        <f t="shared" si="3"/>
        <v>697424.53</v>
      </c>
    </row>
    <row r="17" spans="1:9" x14ac:dyDescent="0.2">
      <c r="A17" s="406">
        <v>6</v>
      </c>
      <c r="B17" s="405" t="s">
        <v>64</v>
      </c>
      <c r="C17" s="125" t="s">
        <v>65</v>
      </c>
      <c r="D17" s="129">
        <v>5059683.07</v>
      </c>
      <c r="E17" s="62">
        <v>108638.01000000001</v>
      </c>
      <c r="F17" s="149">
        <f t="shared" si="2"/>
        <v>5168321.08</v>
      </c>
      <c r="G17" s="167"/>
      <c r="H17" s="165">
        <v>3191977</v>
      </c>
      <c r="I17" s="152">
        <f t="shared" si="3"/>
        <v>8360298.0800000001</v>
      </c>
    </row>
    <row r="18" spans="1:9" x14ac:dyDescent="0.2">
      <c r="A18" s="406">
        <v>7</v>
      </c>
      <c r="B18" s="76" t="s">
        <v>66</v>
      </c>
      <c r="C18" s="125" t="s">
        <v>234</v>
      </c>
      <c r="D18" s="129">
        <v>2071910.83</v>
      </c>
      <c r="E18" s="62"/>
      <c r="F18" s="149">
        <f t="shared" si="2"/>
        <v>2071910.83</v>
      </c>
      <c r="G18" s="167"/>
      <c r="H18" s="165"/>
      <c r="I18" s="152">
        <f t="shared" si="3"/>
        <v>2071910.83</v>
      </c>
    </row>
    <row r="19" spans="1:9" x14ac:dyDescent="0.2">
      <c r="A19" s="406">
        <v>8</v>
      </c>
      <c r="B19" s="405" t="s">
        <v>67</v>
      </c>
      <c r="C19" s="125" t="s">
        <v>17</v>
      </c>
      <c r="D19" s="129">
        <v>891333.54</v>
      </c>
      <c r="E19" s="62"/>
      <c r="F19" s="149">
        <f t="shared" si="2"/>
        <v>891333.54</v>
      </c>
      <c r="G19" s="167"/>
      <c r="H19" s="165"/>
      <c r="I19" s="152">
        <f t="shared" si="3"/>
        <v>891333.54</v>
      </c>
    </row>
    <row r="20" spans="1:9" x14ac:dyDescent="0.2">
      <c r="A20" s="406">
        <v>9</v>
      </c>
      <c r="B20" s="405" t="s">
        <v>68</v>
      </c>
      <c r="C20" s="125" t="s">
        <v>6</v>
      </c>
      <c r="D20" s="129">
        <v>1075523.96</v>
      </c>
      <c r="E20" s="62"/>
      <c r="F20" s="149">
        <f t="shared" si="2"/>
        <v>1075523.96</v>
      </c>
      <c r="G20" s="167"/>
      <c r="H20" s="165"/>
      <c r="I20" s="152">
        <f t="shared" si="3"/>
        <v>1075523.96</v>
      </c>
    </row>
    <row r="21" spans="1:9" x14ac:dyDescent="0.2">
      <c r="A21" s="406">
        <v>10</v>
      </c>
      <c r="B21" s="405" t="s">
        <v>69</v>
      </c>
      <c r="C21" s="125" t="s">
        <v>18</v>
      </c>
      <c r="D21" s="129">
        <v>1084779.76</v>
      </c>
      <c r="E21" s="62"/>
      <c r="F21" s="149">
        <f t="shared" si="2"/>
        <v>1084779.76</v>
      </c>
      <c r="G21" s="167"/>
      <c r="H21" s="165"/>
      <c r="I21" s="152">
        <f t="shared" si="3"/>
        <v>1084779.76</v>
      </c>
    </row>
    <row r="22" spans="1:9" x14ac:dyDescent="0.2">
      <c r="A22" s="406">
        <v>11</v>
      </c>
      <c r="B22" s="405" t="s">
        <v>70</v>
      </c>
      <c r="C22" s="125" t="s">
        <v>7</v>
      </c>
      <c r="D22" s="129">
        <v>775173.25</v>
      </c>
      <c r="E22" s="62"/>
      <c r="F22" s="149">
        <f t="shared" si="2"/>
        <v>775173.25</v>
      </c>
      <c r="G22" s="167"/>
      <c r="H22" s="165"/>
      <c r="I22" s="152">
        <f t="shared" si="3"/>
        <v>775173.25</v>
      </c>
    </row>
    <row r="23" spans="1:9" x14ac:dyDescent="0.2">
      <c r="A23" s="406">
        <v>12</v>
      </c>
      <c r="B23" s="405" t="s">
        <v>71</v>
      </c>
      <c r="C23" s="125" t="s">
        <v>19</v>
      </c>
      <c r="D23" s="129">
        <v>1473060.57</v>
      </c>
      <c r="E23" s="62"/>
      <c r="F23" s="149">
        <f t="shared" si="2"/>
        <v>1473060.57</v>
      </c>
      <c r="G23" s="167"/>
      <c r="H23" s="165"/>
      <c r="I23" s="152">
        <f t="shared" si="3"/>
        <v>1473060.57</v>
      </c>
    </row>
    <row r="24" spans="1:9" x14ac:dyDescent="0.2">
      <c r="A24" s="406">
        <v>13</v>
      </c>
      <c r="B24" s="405" t="s">
        <v>260</v>
      </c>
      <c r="C24" s="125" t="s">
        <v>261</v>
      </c>
      <c r="D24" s="129">
        <v>0</v>
      </c>
      <c r="E24" s="62"/>
      <c r="F24" s="149">
        <f t="shared" si="2"/>
        <v>0</v>
      </c>
      <c r="G24" s="167"/>
      <c r="H24" s="165"/>
      <c r="I24" s="152">
        <f t="shared" si="3"/>
        <v>0</v>
      </c>
    </row>
    <row r="25" spans="1:9" x14ac:dyDescent="0.2">
      <c r="A25" s="406">
        <v>14</v>
      </c>
      <c r="B25" s="76" t="s">
        <v>72</v>
      </c>
      <c r="C25" s="125" t="s">
        <v>73</v>
      </c>
      <c r="D25" s="129">
        <v>0</v>
      </c>
      <c r="E25" s="62"/>
      <c r="F25" s="149">
        <f t="shared" si="2"/>
        <v>0</v>
      </c>
      <c r="G25" s="167"/>
      <c r="H25" s="165"/>
      <c r="I25" s="152">
        <f t="shared" si="3"/>
        <v>0</v>
      </c>
    </row>
    <row r="26" spans="1:9" x14ac:dyDescent="0.2">
      <c r="A26" s="406">
        <v>15</v>
      </c>
      <c r="B26" s="405" t="s">
        <v>74</v>
      </c>
      <c r="C26" s="125" t="s">
        <v>22</v>
      </c>
      <c r="D26" s="129">
        <v>1264342.28</v>
      </c>
      <c r="E26" s="62"/>
      <c r="F26" s="149">
        <f t="shared" si="2"/>
        <v>1264342.28</v>
      </c>
      <c r="G26" s="167"/>
      <c r="H26" s="165"/>
      <c r="I26" s="152">
        <f t="shared" si="3"/>
        <v>1264342.28</v>
      </c>
    </row>
    <row r="27" spans="1:9" x14ac:dyDescent="0.2">
      <c r="A27" s="406">
        <v>16</v>
      </c>
      <c r="B27" s="405" t="s">
        <v>75</v>
      </c>
      <c r="C27" s="125" t="s">
        <v>10</v>
      </c>
      <c r="D27" s="129">
        <v>2040903.9</v>
      </c>
      <c r="E27" s="62"/>
      <c r="F27" s="149">
        <f t="shared" si="2"/>
        <v>2040903.9</v>
      </c>
      <c r="G27" s="167"/>
      <c r="H27" s="165"/>
      <c r="I27" s="152">
        <f t="shared" si="3"/>
        <v>2040903.9</v>
      </c>
    </row>
    <row r="28" spans="1:9" x14ac:dyDescent="0.2">
      <c r="A28" s="406">
        <v>17</v>
      </c>
      <c r="B28" s="405" t="s">
        <v>76</v>
      </c>
      <c r="C28" s="125" t="s">
        <v>235</v>
      </c>
      <c r="D28" s="129">
        <v>2057101.55</v>
      </c>
      <c r="E28" s="62"/>
      <c r="F28" s="149">
        <f t="shared" si="2"/>
        <v>2057101.55</v>
      </c>
      <c r="G28" s="167"/>
      <c r="H28" s="165"/>
      <c r="I28" s="152">
        <f t="shared" si="3"/>
        <v>2057101.55</v>
      </c>
    </row>
    <row r="29" spans="1:9" x14ac:dyDescent="0.2">
      <c r="A29" s="406">
        <v>18</v>
      </c>
      <c r="B29" s="405" t="s">
        <v>77</v>
      </c>
      <c r="C29" s="125" t="s">
        <v>9</v>
      </c>
      <c r="D29" s="129">
        <v>4669551.0999999996</v>
      </c>
      <c r="E29" s="62">
        <v>108638.01</v>
      </c>
      <c r="F29" s="149">
        <f t="shared" si="2"/>
        <v>4778189.1099999994</v>
      </c>
      <c r="G29" s="167"/>
      <c r="H29" s="165">
        <v>1276790.8</v>
      </c>
      <c r="I29" s="152">
        <f t="shared" si="3"/>
        <v>6054979.9099999992</v>
      </c>
    </row>
    <row r="30" spans="1:9" x14ac:dyDescent="0.2">
      <c r="A30" s="406">
        <v>19</v>
      </c>
      <c r="B30" s="76" t="s">
        <v>78</v>
      </c>
      <c r="C30" s="125" t="s">
        <v>11</v>
      </c>
      <c r="D30" s="129">
        <v>486392.29</v>
      </c>
      <c r="E30" s="62"/>
      <c r="F30" s="149">
        <f t="shared" si="2"/>
        <v>486392.29</v>
      </c>
      <c r="G30" s="167"/>
      <c r="H30" s="165"/>
      <c r="I30" s="152">
        <f t="shared" si="3"/>
        <v>486392.29</v>
      </c>
    </row>
    <row r="31" spans="1:9" x14ac:dyDescent="0.2">
      <c r="A31" s="406">
        <v>20</v>
      </c>
      <c r="B31" s="76" t="s">
        <v>79</v>
      </c>
      <c r="C31" s="125" t="s">
        <v>236</v>
      </c>
      <c r="D31" s="129">
        <v>911696.3</v>
      </c>
      <c r="E31" s="62"/>
      <c r="F31" s="149">
        <f t="shared" si="2"/>
        <v>911696.3</v>
      </c>
      <c r="G31" s="167"/>
      <c r="H31" s="165"/>
      <c r="I31" s="152">
        <f t="shared" si="3"/>
        <v>911696.3</v>
      </c>
    </row>
    <row r="32" spans="1:9" x14ac:dyDescent="0.2">
      <c r="A32" s="406">
        <v>21</v>
      </c>
      <c r="B32" s="76" t="s">
        <v>80</v>
      </c>
      <c r="C32" s="125" t="s">
        <v>81</v>
      </c>
      <c r="D32" s="129">
        <v>3213613.76</v>
      </c>
      <c r="E32" s="62"/>
      <c r="F32" s="149">
        <f t="shared" si="2"/>
        <v>3213613.76</v>
      </c>
      <c r="G32" s="167"/>
      <c r="H32" s="165">
        <v>319197.7</v>
      </c>
      <c r="I32" s="152">
        <f t="shared" si="3"/>
        <v>3532811.46</v>
      </c>
    </row>
    <row r="33" spans="1:9" x14ac:dyDescent="0.2">
      <c r="A33" s="406">
        <v>22</v>
      </c>
      <c r="B33" s="76" t="s">
        <v>82</v>
      </c>
      <c r="C33" s="125" t="s">
        <v>39</v>
      </c>
      <c r="D33" s="129">
        <v>2032573.68</v>
      </c>
      <c r="E33" s="62">
        <v>108638.01</v>
      </c>
      <c r="F33" s="149">
        <f t="shared" si="2"/>
        <v>2141211.69</v>
      </c>
      <c r="G33" s="167"/>
      <c r="H33" s="165"/>
      <c r="I33" s="152">
        <f t="shared" si="3"/>
        <v>2141211.69</v>
      </c>
    </row>
    <row r="34" spans="1:9" x14ac:dyDescent="0.2">
      <c r="A34" s="406">
        <v>23</v>
      </c>
      <c r="B34" s="405" t="s">
        <v>83</v>
      </c>
      <c r="C34" s="125" t="s">
        <v>84</v>
      </c>
      <c r="D34" s="129"/>
      <c r="E34" s="62"/>
      <c r="F34" s="149">
        <f t="shared" si="2"/>
        <v>0</v>
      </c>
      <c r="G34" s="167"/>
      <c r="H34" s="165"/>
      <c r="I34" s="152">
        <f t="shared" si="3"/>
        <v>0</v>
      </c>
    </row>
    <row r="35" spans="1:9" x14ac:dyDescent="0.2">
      <c r="A35" s="406">
        <v>24</v>
      </c>
      <c r="B35" s="405" t="s">
        <v>85</v>
      </c>
      <c r="C35" s="125" t="s">
        <v>86</v>
      </c>
      <c r="D35" s="129"/>
      <c r="E35" s="62"/>
      <c r="F35" s="149">
        <f t="shared" si="2"/>
        <v>0</v>
      </c>
      <c r="G35" s="167"/>
      <c r="H35" s="165"/>
      <c r="I35" s="152">
        <f t="shared" si="3"/>
        <v>0</v>
      </c>
    </row>
    <row r="36" spans="1:9" ht="24" x14ac:dyDescent="0.2">
      <c r="A36" s="406">
        <v>25</v>
      </c>
      <c r="B36" s="405" t="s">
        <v>87</v>
      </c>
      <c r="C36" s="125" t="s">
        <v>88</v>
      </c>
      <c r="D36" s="129"/>
      <c r="E36" s="62"/>
      <c r="F36" s="149">
        <f t="shared" si="2"/>
        <v>0</v>
      </c>
      <c r="G36" s="167"/>
      <c r="H36" s="165"/>
      <c r="I36" s="152">
        <f t="shared" si="3"/>
        <v>0</v>
      </c>
    </row>
    <row r="37" spans="1:9" x14ac:dyDescent="0.2">
      <c r="A37" s="406">
        <v>26</v>
      </c>
      <c r="B37" s="76" t="s">
        <v>89</v>
      </c>
      <c r="C37" s="125" t="s">
        <v>90</v>
      </c>
      <c r="D37" s="129">
        <v>1894199.47</v>
      </c>
      <c r="E37" s="62"/>
      <c r="F37" s="149">
        <f t="shared" si="2"/>
        <v>1894199.47</v>
      </c>
      <c r="G37" s="167"/>
      <c r="H37" s="165"/>
      <c r="I37" s="152">
        <f t="shared" si="3"/>
        <v>1894199.47</v>
      </c>
    </row>
    <row r="38" spans="1:9" x14ac:dyDescent="0.2">
      <c r="A38" s="406">
        <v>27</v>
      </c>
      <c r="B38" s="405" t="s">
        <v>91</v>
      </c>
      <c r="C38" s="125" t="s">
        <v>92</v>
      </c>
      <c r="D38" s="129">
        <v>1120414.5900000001</v>
      </c>
      <c r="E38" s="62"/>
      <c r="F38" s="149">
        <f t="shared" si="2"/>
        <v>1120414.5900000001</v>
      </c>
      <c r="G38" s="167"/>
      <c r="H38" s="165"/>
      <c r="I38" s="152">
        <f t="shared" si="3"/>
        <v>1120414.5900000001</v>
      </c>
    </row>
    <row r="39" spans="1:9" x14ac:dyDescent="0.2">
      <c r="A39" s="406">
        <v>28</v>
      </c>
      <c r="B39" s="405" t="s">
        <v>93</v>
      </c>
      <c r="C39" s="125" t="s">
        <v>94</v>
      </c>
      <c r="D39" s="129"/>
      <c r="E39" s="62"/>
      <c r="F39" s="149">
        <f t="shared" si="2"/>
        <v>0</v>
      </c>
      <c r="G39" s="167"/>
      <c r="H39" s="165"/>
      <c r="I39" s="152">
        <f t="shared" si="3"/>
        <v>0</v>
      </c>
    </row>
    <row r="40" spans="1:9" x14ac:dyDescent="0.2">
      <c r="A40" s="406">
        <v>29</v>
      </c>
      <c r="B40" s="57" t="s">
        <v>95</v>
      </c>
      <c r="C40" s="125" t="s">
        <v>96</v>
      </c>
      <c r="D40" s="129"/>
      <c r="E40" s="62"/>
      <c r="F40" s="149">
        <f t="shared" si="2"/>
        <v>0</v>
      </c>
      <c r="G40" s="167"/>
      <c r="H40" s="165"/>
      <c r="I40" s="152">
        <f t="shared" si="3"/>
        <v>0</v>
      </c>
    </row>
    <row r="41" spans="1:9" ht="24" x14ac:dyDescent="0.2">
      <c r="A41" s="406">
        <v>30</v>
      </c>
      <c r="B41" s="76" t="s">
        <v>97</v>
      </c>
      <c r="C41" s="125" t="s">
        <v>23</v>
      </c>
      <c r="D41" s="129"/>
      <c r="E41" s="62"/>
      <c r="F41" s="149">
        <f t="shared" si="2"/>
        <v>0</v>
      </c>
      <c r="G41" s="167"/>
      <c r="H41" s="165"/>
      <c r="I41" s="152">
        <f t="shared" si="3"/>
        <v>0</v>
      </c>
    </row>
    <row r="42" spans="1:9" x14ac:dyDescent="0.2">
      <c r="A42" s="406">
        <v>31</v>
      </c>
      <c r="B42" s="405" t="s">
        <v>98</v>
      </c>
      <c r="C42" s="125" t="s">
        <v>58</v>
      </c>
      <c r="D42" s="129"/>
      <c r="E42" s="62"/>
      <c r="F42" s="149">
        <f t="shared" si="2"/>
        <v>0</v>
      </c>
      <c r="G42" s="167"/>
      <c r="H42" s="165"/>
      <c r="I42" s="152">
        <f t="shared" si="3"/>
        <v>0</v>
      </c>
    </row>
    <row r="43" spans="1:9" x14ac:dyDescent="0.2">
      <c r="A43" s="406">
        <v>32</v>
      </c>
      <c r="B43" s="57" t="s">
        <v>99</v>
      </c>
      <c r="C43" s="125" t="s">
        <v>40</v>
      </c>
      <c r="D43" s="129">
        <v>2927146.75</v>
      </c>
      <c r="E43" s="62">
        <v>108638.01</v>
      </c>
      <c r="F43" s="149">
        <f t="shared" si="2"/>
        <v>3035784.76</v>
      </c>
      <c r="G43" s="167"/>
      <c r="H43" s="165"/>
      <c r="I43" s="152">
        <f t="shared" si="3"/>
        <v>3035784.76</v>
      </c>
    </row>
    <row r="44" spans="1:9" x14ac:dyDescent="0.2">
      <c r="A44" s="406">
        <v>33</v>
      </c>
      <c r="B44" s="76" t="s">
        <v>100</v>
      </c>
      <c r="C44" s="125" t="s">
        <v>38</v>
      </c>
      <c r="D44" s="129"/>
      <c r="E44" s="62"/>
      <c r="F44" s="149">
        <f t="shared" si="2"/>
        <v>0</v>
      </c>
      <c r="G44" s="167"/>
      <c r="H44" s="165"/>
      <c r="I44" s="152">
        <f t="shared" si="3"/>
        <v>0</v>
      </c>
    </row>
    <row r="45" spans="1:9" x14ac:dyDescent="0.2">
      <c r="A45" s="406">
        <v>34</v>
      </c>
      <c r="B45" s="57" t="s">
        <v>101</v>
      </c>
      <c r="C45" s="125" t="s">
        <v>16</v>
      </c>
      <c r="D45" s="129">
        <v>1315711.97</v>
      </c>
      <c r="E45" s="62"/>
      <c r="F45" s="149">
        <f t="shared" si="2"/>
        <v>1315711.97</v>
      </c>
      <c r="G45" s="167"/>
      <c r="H45" s="165"/>
      <c r="I45" s="152">
        <f t="shared" si="3"/>
        <v>1315711.97</v>
      </c>
    </row>
    <row r="46" spans="1:9" x14ac:dyDescent="0.2">
      <c r="A46" s="406">
        <v>35</v>
      </c>
      <c r="B46" s="405" t="s">
        <v>102</v>
      </c>
      <c r="C46" s="125" t="s">
        <v>21</v>
      </c>
      <c r="D46" s="129">
        <v>3696766.52</v>
      </c>
      <c r="E46" s="62"/>
      <c r="F46" s="149">
        <f t="shared" si="2"/>
        <v>3696766.52</v>
      </c>
      <c r="G46" s="167"/>
      <c r="H46" s="165"/>
      <c r="I46" s="152">
        <f t="shared" si="3"/>
        <v>3696766.52</v>
      </c>
    </row>
    <row r="47" spans="1:9" x14ac:dyDescent="0.2">
      <c r="A47" s="406">
        <v>36</v>
      </c>
      <c r="B47" s="57" t="s">
        <v>103</v>
      </c>
      <c r="C47" s="125" t="s">
        <v>25</v>
      </c>
      <c r="D47" s="129">
        <v>943628.81</v>
      </c>
      <c r="E47" s="62"/>
      <c r="F47" s="149">
        <f t="shared" si="2"/>
        <v>943628.81</v>
      </c>
      <c r="G47" s="167"/>
      <c r="H47" s="165"/>
      <c r="I47" s="152">
        <f t="shared" si="3"/>
        <v>943628.81</v>
      </c>
    </row>
    <row r="48" spans="1:9" x14ac:dyDescent="0.2">
      <c r="A48" s="406">
        <v>37</v>
      </c>
      <c r="B48" s="76" t="s">
        <v>104</v>
      </c>
      <c r="C48" s="125" t="s">
        <v>237</v>
      </c>
      <c r="D48" s="129">
        <v>2762393.51</v>
      </c>
      <c r="E48" s="62"/>
      <c r="F48" s="149">
        <f t="shared" si="2"/>
        <v>2762393.51</v>
      </c>
      <c r="G48" s="167"/>
      <c r="H48" s="165"/>
      <c r="I48" s="152">
        <f t="shared" si="3"/>
        <v>2762393.51</v>
      </c>
    </row>
    <row r="49" spans="1:9" x14ac:dyDescent="0.2">
      <c r="A49" s="406">
        <v>38</v>
      </c>
      <c r="B49" s="116" t="s">
        <v>105</v>
      </c>
      <c r="C49" s="158" t="s">
        <v>238</v>
      </c>
      <c r="D49" s="129">
        <v>1155123.8400000001</v>
      </c>
      <c r="E49" s="62"/>
      <c r="F49" s="149">
        <f t="shared" si="2"/>
        <v>1155123.8400000001</v>
      </c>
      <c r="G49" s="167"/>
      <c r="H49" s="165"/>
      <c r="I49" s="152">
        <f t="shared" si="3"/>
        <v>1155123.8400000001</v>
      </c>
    </row>
    <row r="50" spans="1:9" x14ac:dyDescent="0.2">
      <c r="A50" s="406">
        <v>39</v>
      </c>
      <c r="B50" s="76" t="s">
        <v>106</v>
      </c>
      <c r="C50" s="125" t="s">
        <v>239</v>
      </c>
      <c r="D50" s="129">
        <v>586817.72</v>
      </c>
      <c r="E50" s="62"/>
      <c r="F50" s="149">
        <f t="shared" si="2"/>
        <v>586817.72</v>
      </c>
      <c r="G50" s="167"/>
      <c r="H50" s="165"/>
      <c r="I50" s="152">
        <f t="shared" si="3"/>
        <v>586817.72</v>
      </c>
    </row>
    <row r="51" spans="1:9" x14ac:dyDescent="0.2">
      <c r="A51" s="406">
        <v>40</v>
      </c>
      <c r="B51" s="76" t="s">
        <v>107</v>
      </c>
      <c r="C51" s="125" t="s">
        <v>24</v>
      </c>
      <c r="D51" s="129">
        <v>1030170.54</v>
      </c>
      <c r="E51" s="62"/>
      <c r="F51" s="149">
        <f t="shared" si="2"/>
        <v>1030170.54</v>
      </c>
      <c r="G51" s="167"/>
      <c r="H51" s="165"/>
      <c r="I51" s="152">
        <f t="shared" si="3"/>
        <v>1030170.54</v>
      </c>
    </row>
    <row r="52" spans="1:9" x14ac:dyDescent="0.2">
      <c r="A52" s="406">
        <v>41</v>
      </c>
      <c r="B52" s="405" t="s">
        <v>108</v>
      </c>
      <c r="C52" s="125" t="s">
        <v>20</v>
      </c>
      <c r="D52" s="129">
        <v>945017.18</v>
      </c>
      <c r="E52" s="62"/>
      <c r="F52" s="149">
        <f t="shared" si="2"/>
        <v>945017.18</v>
      </c>
      <c r="G52" s="167"/>
      <c r="H52" s="165"/>
      <c r="I52" s="152">
        <f t="shared" si="3"/>
        <v>945017.18</v>
      </c>
    </row>
    <row r="53" spans="1:9" x14ac:dyDescent="0.2">
      <c r="A53" s="406">
        <v>42</v>
      </c>
      <c r="B53" s="57" t="s">
        <v>109</v>
      </c>
      <c r="C53" s="125" t="s">
        <v>110</v>
      </c>
      <c r="D53" s="129"/>
      <c r="E53" s="62"/>
      <c r="F53" s="149">
        <f t="shared" si="2"/>
        <v>0</v>
      </c>
      <c r="G53" s="167"/>
      <c r="H53" s="165"/>
      <c r="I53" s="152">
        <f t="shared" si="3"/>
        <v>0</v>
      </c>
    </row>
    <row r="54" spans="1:9" x14ac:dyDescent="0.2">
      <c r="A54" s="406">
        <v>43</v>
      </c>
      <c r="B54" s="405" t="s">
        <v>111</v>
      </c>
      <c r="C54" s="125" t="s">
        <v>112</v>
      </c>
      <c r="D54" s="129">
        <v>3921682.46</v>
      </c>
      <c r="E54" s="62">
        <v>108638.01</v>
      </c>
      <c r="F54" s="149">
        <f t="shared" si="2"/>
        <v>4030320.4699999997</v>
      </c>
      <c r="G54" s="167"/>
      <c r="H54" s="165"/>
      <c r="I54" s="152">
        <f t="shared" si="3"/>
        <v>4030320.4699999997</v>
      </c>
    </row>
    <row r="55" spans="1:9" x14ac:dyDescent="0.2">
      <c r="A55" s="406">
        <v>44</v>
      </c>
      <c r="B55" s="76" t="s">
        <v>113</v>
      </c>
      <c r="C55" s="125" t="s">
        <v>244</v>
      </c>
      <c r="D55" s="129">
        <v>1239351.6200000001</v>
      </c>
      <c r="E55" s="62"/>
      <c r="F55" s="149">
        <f t="shared" si="2"/>
        <v>1239351.6200000001</v>
      </c>
      <c r="G55" s="167"/>
      <c r="H55" s="165"/>
      <c r="I55" s="152">
        <f t="shared" si="3"/>
        <v>1239351.6200000001</v>
      </c>
    </row>
    <row r="56" spans="1:9" x14ac:dyDescent="0.2">
      <c r="A56" s="406">
        <v>45</v>
      </c>
      <c r="B56" s="76" t="s">
        <v>114</v>
      </c>
      <c r="C56" s="125" t="s">
        <v>2</v>
      </c>
      <c r="D56" s="129">
        <v>3430199.48</v>
      </c>
      <c r="E56" s="62"/>
      <c r="F56" s="149">
        <f t="shared" si="2"/>
        <v>3430199.48</v>
      </c>
      <c r="G56" s="167"/>
      <c r="H56" s="165">
        <v>638395.4</v>
      </c>
      <c r="I56" s="152">
        <f t="shared" si="3"/>
        <v>4068594.88</v>
      </c>
    </row>
    <row r="57" spans="1:9" x14ac:dyDescent="0.2">
      <c r="A57" s="406">
        <v>46</v>
      </c>
      <c r="B57" s="405" t="s">
        <v>115</v>
      </c>
      <c r="C57" s="125" t="s">
        <v>3</v>
      </c>
      <c r="D57" s="129">
        <v>1050996.0900000001</v>
      </c>
      <c r="E57" s="62"/>
      <c r="F57" s="149">
        <f t="shared" si="2"/>
        <v>1050996.0900000001</v>
      </c>
      <c r="G57" s="167"/>
      <c r="H57" s="165"/>
      <c r="I57" s="152">
        <f t="shared" si="3"/>
        <v>1050996.0900000001</v>
      </c>
    </row>
    <row r="58" spans="1:9" x14ac:dyDescent="0.2">
      <c r="A58" s="406">
        <v>47</v>
      </c>
      <c r="B58" s="405" t="s">
        <v>116</v>
      </c>
      <c r="C58" s="125" t="s">
        <v>240</v>
      </c>
      <c r="D58" s="129">
        <v>1152809.8899999999</v>
      </c>
      <c r="E58" s="62"/>
      <c r="F58" s="149">
        <f t="shared" si="2"/>
        <v>1152809.8899999999</v>
      </c>
      <c r="G58" s="167"/>
      <c r="H58" s="165"/>
      <c r="I58" s="152">
        <f t="shared" si="3"/>
        <v>1152809.8899999999</v>
      </c>
    </row>
    <row r="59" spans="1:9" x14ac:dyDescent="0.2">
      <c r="A59" s="406">
        <v>48</v>
      </c>
      <c r="B59" s="57" t="s">
        <v>117</v>
      </c>
      <c r="C59" s="125" t="s">
        <v>0</v>
      </c>
      <c r="D59" s="129">
        <v>1981666.78</v>
      </c>
      <c r="E59" s="62"/>
      <c r="F59" s="149">
        <f t="shared" si="2"/>
        <v>1981666.78</v>
      </c>
      <c r="G59" s="167"/>
      <c r="H59" s="165"/>
      <c r="I59" s="152">
        <f t="shared" si="3"/>
        <v>1981666.78</v>
      </c>
    </row>
    <row r="60" spans="1:9" x14ac:dyDescent="0.2">
      <c r="A60" s="406">
        <v>49</v>
      </c>
      <c r="B60" s="405" t="s">
        <v>118</v>
      </c>
      <c r="C60" s="125" t="s">
        <v>4</v>
      </c>
      <c r="D60" s="129">
        <v>583115.4</v>
      </c>
      <c r="E60" s="62"/>
      <c r="F60" s="149">
        <f t="shared" si="2"/>
        <v>583115.4</v>
      </c>
      <c r="G60" s="167"/>
      <c r="H60" s="165"/>
      <c r="I60" s="152">
        <f t="shared" si="3"/>
        <v>583115.4</v>
      </c>
    </row>
    <row r="61" spans="1:9" x14ac:dyDescent="0.2">
      <c r="A61" s="406">
        <v>50</v>
      </c>
      <c r="B61" s="57" t="s">
        <v>119</v>
      </c>
      <c r="C61" s="125" t="s">
        <v>1</v>
      </c>
      <c r="D61" s="129">
        <v>1156512.21</v>
      </c>
      <c r="E61" s="62"/>
      <c r="F61" s="149">
        <f t="shared" si="2"/>
        <v>1156512.21</v>
      </c>
      <c r="G61" s="167"/>
      <c r="H61" s="165"/>
      <c r="I61" s="152">
        <f t="shared" si="3"/>
        <v>1156512.21</v>
      </c>
    </row>
    <row r="62" spans="1:9" x14ac:dyDescent="0.2">
      <c r="A62" s="406">
        <v>51</v>
      </c>
      <c r="B62" s="405" t="s">
        <v>120</v>
      </c>
      <c r="C62" s="125" t="s">
        <v>241</v>
      </c>
      <c r="D62" s="129">
        <v>1284705.04</v>
      </c>
      <c r="E62" s="62"/>
      <c r="F62" s="149">
        <f t="shared" si="2"/>
        <v>1284705.04</v>
      </c>
      <c r="G62" s="167"/>
      <c r="H62" s="165"/>
      <c r="I62" s="152">
        <f t="shared" si="3"/>
        <v>1284705.04</v>
      </c>
    </row>
    <row r="63" spans="1:9" x14ac:dyDescent="0.2">
      <c r="A63" s="406">
        <v>52</v>
      </c>
      <c r="B63" s="405" t="s">
        <v>121</v>
      </c>
      <c r="C63" s="125" t="s">
        <v>26</v>
      </c>
      <c r="D63" s="129">
        <v>4990264.57</v>
      </c>
      <c r="E63" s="62"/>
      <c r="F63" s="149">
        <f t="shared" si="2"/>
        <v>4990264.57</v>
      </c>
      <c r="G63" s="167"/>
      <c r="H63" s="165"/>
      <c r="I63" s="152">
        <f t="shared" si="3"/>
        <v>4990264.57</v>
      </c>
    </row>
    <row r="64" spans="1:9" x14ac:dyDescent="0.2">
      <c r="A64" s="406">
        <v>53</v>
      </c>
      <c r="B64" s="405" t="s">
        <v>122</v>
      </c>
      <c r="C64" s="125" t="s">
        <v>242</v>
      </c>
      <c r="D64" s="129">
        <v>970470.63</v>
      </c>
      <c r="E64" s="62"/>
      <c r="F64" s="149">
        <f t="shared" si="2"/>
        <v>970470.63</v>
      </c>
      <c r="G64" s="167"/>
      <c r="H64" s="165"/>
      <c r="I64" s="152">
        <f t="shared" si="3"/>
        <v>970470.63</v>
      </c>
    </row>
    <row r="65" spans="1:9" x14ac:dyDescent="0.2">
      <c r="A65" s="406">
        <v>54</v>
      </c>
      <c r="B65" s="405" t="s">
        <v>123</v>
      </c>
      <c r="C65" s="125" t="s">
        <v>124</v>
      </c>
      <c r="D65" s="129"/>
      <c r="E65" s="62"/>
      <c r="F65" s="149">
        <f t="shared" si="2"/>
        <v>0</v>
      </c>
      <c r="G65" s="167"/>
      <c r="H65" s="165"/>
      <c r="I65" s="152">
        <f t="shared" si="3"/>
        <v>0</v>
      </c>
    </row>
    <row r="66" spans="1:9" x14ac:dyDescent="0.2">
      <c r="A66" s="406">
        <v>55</v>
      </c>
      <c r="B66" s="405" t="s">
        <v>246</v>
      </c>
      <c r="C66" s="125" t="s">
        <v>245</v>
      </c>
      <c r="D66" s="129"/>
      <c r="E66" s="62"/>
      <c r="F66" s="149">
        <f t="shared" si="2"/>
        <v>0</v>
      </c>
      <c r="G66" s="167"/>
      <c r="H66" s="165"/>
      <c r="I66" s="152">
        <f t="shared" si="3"/>
        <v>0</v>
      </c>
    </row>
    <row r="67" spans="1:9" x14ac:dyDescent="0.2">
      <c r="A67" s="406">
        <v>56</v>
      </c>
      <c r="B67" s="405" t="s">
        <v>262</v>
      </c>
      <c r="C67" s="125" t="s">
        <v>263</v>
      </c>
      <c r="D67" s="129"/>
      <c r="E67" s="62"/>
      <c r="F67" s="149">
        <f t="shared" si="2"/>
        <v>0</v>
      </c>
      <c r="G67" s="167"/>
      <c r="H67" s="165"/>
      <c r="I67" s="152">
        <f t="shared" si="3"/>
        <v>0</v>
      </c>
    </row>
    <row r="68" spans="1:9" x14ac:dyDescent="0.2">
      <c r="A68" s="406">
        <v>57</v>
      </c>
      <c r="B68" s="405" t="s">
        <v>125</v>
      </c>
      <c r="C68" s="125" t="s">
        <v>53</v>
      </c>
      <c r="D68" s="129"/>
      <c r="E68" s="62"/>
      <c r="F68" s="149">
        <f t="shared" si="2"/>
        <v>0</v>
      </c>
      <c r="G68" s="167"/>
      <c r="H68" s="165"/>
      <c r="I68" s="152">
        <f t="shared" si="3"/>
        <v>0</v>
      </c>
    </row>
    <row r="69" spans="1:9" x14ac:dyDescent="0.2">
      <c r="A69" s="406">
        <v>58</v>
      </c>
      <c r="B69" s="57" t="s">
        <v>126</v>
      </c>
      <c r="C69" s="125" t="s">
        <v>264</v>
      </c>
      <c r="D69" s="129"/>
      <c r="E69" s="62"/>
      <c r="F69" s="149">
        <f t="shared" si="2"/>
        <v>0</v>
      </c>
      <c r="G69" s="167"/>
      <c r="H69" s="165"/>
      <c r="I69" s="152">
        <f t="shared" si="3"/>
        <v>0</v>
      </c>
    </row>
    <row r="70" spans="1:9" x14ac:dyDescent="0.2">
      <c r="A70" s="406">
        <v>59</v>
      </c>
      <c r="B70" s="76" t="s">
        <v>127</v>
      </c>
      <c r="C70" s="125" t="s">
        <v>128</v>
      </c>
      <c r="D70" s="129"/>
      <c r="E70" s="62"/>
      <c r="F70" s="149">
        <f t="shared" si="2"/>
        <v>0</v>
      </c>
      <c r="G70" s="167"/>
      <c r="H70" s="165"/>
      <c r="I70" s="152">
        <f t="shared" si="3"/>
        <v>0</v>
      </c>
    </row>
    <row r="71" spans="1:9" x14ac:dyDescent="0.2">
      <c r="A71" s="406">
        <v>60</v>
      </c>
      <c r="B71" s="57" t="s">
        <v>129</v>
      </c>
      <c r="C71" s="125" t="s">
        <v>265</v>
      </c>
      <c r="D71" s="129"/>
      <c r="E71" s="62"/>
      <c r="F71" s="149">
        <f t="shared" si="2"/>
        <v>0</v>
      </c>
      <c r="G71" s="167"/>
      <c r="H71" s="165"/>
      <c r="I71" s="152">
        <f t="shared" si="3"/>
        <v>0</v>
      </c>
    </row>
    <row r="72" spans="1:9" ht="24" x14ac:dyDescent="0.2">
      <c r="A72" s="406">
        <v>61</v>
      </c>
      <c r="B72" s="405" t="s">
        <v>130</v>
      </c>
      <c r="C72" s="125" t="s">
        <v>250</v>
      </c>
      <c r="D72" s="129"/>
      <c r="E72" s="62"/>
      <c r="F72" s="149">
        <f t="shared" si="2"/>
        <v>0</v>
      </c>
      <c r="G72" s="167"/>
      <c r="H72" s="165"/>
      <c r="I72" s="152">
        <f t="shared" si="3"/>
        <v>0</v>
      </c>
    </row>
    <row r="73" spans="1:9" ht="24" x14ac:dyDescent="0.2">
      <c r="A73" s="406">
        <v>62</v>
      </c>
      <c r="B73" s="76" t="s">
        <v>131</v>
      </c>
      <c r="C73" s="125" t="s">
        <v>266</v>
      </c>
      <c r="D73" s="129"/>
      <c r="E73" s="62"/>
      <c r="F73" s="149">
        <f t="shared" si="2"/>
        <v>0</v>
      </c>
      <c r="G73" s="167"/>
      <c r="H73" s="165"/>
      <c r="I73" s="152">
        <f t="shared" si="3"/>
        <v>0</v>
      </c>
    </row>
    <row r="74" spans="1:9" ht="24" x14ac:dyDescent="0.2">
      <c r="A74" s="406">
        <v>63</v>
      </c>
      <c r="B74" s="76" t="s">
        <v>132</v>
      </c>
      <c r="C74" s="125" t="s">
        <v>267</v>
      </c>
      <c r="D74" s="129"/>
      <c r="E74" s="62"/>
      <c r="F74" s="149">
        <f t="shared" si="2"/>
        <v>0</v>
      </c>
      <c r="G74" s="167"/>
      <c r="H74" s="165"/>
      <c r="I74" s="152">
        <f t="shared" si="3"/>
        <v>0</v>
      </c>
    </row>
    <row r="75" spans="1:9" x14ac:dyDescent="0.2">
      <c r="A75" s="406">
        <v>64</v>
      </c>
      <c r="B75" s="57" t="s">
        <v>133</v>
      </c>
      <c r="C75" s="125" t="s">
        <v>268</v>
      </c>
      <c r="D75" s="129"/>
      <c r="E75" s="62"/>
      <c r="F75" s="149">
        <f t="shared" si="2"/>
        <v>0</v>
      </c>
      <c r="G75" s="167"/>
      <c r="H75" s="165"/>
      <c r="I75" s="152">
        <f t="shared" si="3"/>
        <v>0</v>
      </c>
    </row>
    <row r="76" spans="1:9" x14ac:dyDescent="0.2">
      <c r="A76" s="406">
        <v>65</v>
      </c>
      <c r="B76" s="57" t="s">
        <v>134</v>
      </c>
      <c r="C76" s="125" t="s">
        <v>52</v>
      </c>
      <c r="D76" s="129"/>
      <c r="E76" s="62"/>
      <c r="F76" s="149">
        <f t="shared" si="2"/>
        <v>0</v>
      </c>
      <c r="G76" s="167"/>
      <c r="H76" s="165"/>
      <c r="I76" s="152">
        <f t="shared" si="3"/>
        <v>0</v>
      </c>
    </row>
    <row r="77" spans="1:9" x14ac:dyDescent="0.2">
      <c r="A77" s="406">
        <v>66</v>
      </c>
      <c r="B77" s="57" t="s">
        <v>135</v>
      </c>
      <c r="C77" s="125" t="s">
        <v>269</v>
      </c>
      <c r="D77" s="129"/>
      <c r="E77" s="62"/>
      <c r="F77" s="149">
        <f t="shared" ref="F77:F140" si="4">SUM(D77:E77)</f>
        <v>0</v>
      </c>
      <c r="G77" s="167"/>
      <c r="H77" s="165"/>
      <c r="I77" s="152">
        <f t="shared" ref="I77:I140" si="5">F77+G77+H77</f>
        <v>0</v>
      </c>
    </row>
    <row r="78" spans="1:9" ht="24" x14ac:dyDescent="0.2">
      <c r="A78" s="406">
        <v>67</v>
      </c>
      <c r="B78" s="57" t="s">
        <v>136</v>
      </c>
      <c r="C78" s="125" t="s">
        <v>270</v>
      </c>
      <c r="D78" s="129"/>
      <c r="E78" s="62"/>
      <c r="F78" s="149">
        <f t="shared" si="4"/>
        <v>0</v>
      </c>
      <c r="G78" s="167"/>
      <c r="H78" s="165"/>
      <c r="I78" s="152">
        <f t="shared" si="5"/>
        <v>0</v>
      </c>
    </row>
    <row r="79" spans="1:9" ht="24" x14ac:dyDescent="0.2">
      <c r="A79" s="406">
        <v>68</v>
      </c>
      <c r="B79" s="76" t="s">
        <v>137</v>
      </c>
      <c r="C79" s="125" t="s">
        <v>271</v>
      </c>
      <c r="D79" s="129"/>
      <c r="E79" s="62"/>
      <c r="F79" s="149">
        <f t="shared" si="4"/>
        <v>0</v>
      </c>
      <c r="G79" s="167"/>
      <c r="H79" s="165"/>
      <c r="I79" s="152">
        <f t="shared" si="5"/>
        <v>0</v>
      </c>
    </row>
    <row r="80" spans="1:9" ht="24" x14ac:dyDescent="0.2">
      <c r="A80" s="406">
        <v>69</v>
      </c>
      <c r="B80" s="57" t="s">
        <v>138</v>
      </c>
      <c r="C80" s="125" t="s">
        <v>272</v>
      </c>
      <c r="D80" s="129"/>
      <c r="E80" s="62"/>
      <c r="F80" s="149">
        <f t="shared" si="4"/>
        <v>0</v>
      </c>
      <c r="G80" s="167"/>
      <c r="H80" s="165"/>
      <c r="I80" s="152">
        <f t="shared" si="5"/>
        <v>0</v>
      </c>
    </row>
    <row r="81" spans="1:9" ht="24" x14ac:dyDescent="0.2">
      <c r="A81" s="406">
        <v>70</v>
      </c>
      <c r="B81" s="57" t="s">
        <v>139</v>
      </c>
      <c r="C81" s="125" t="s">
        <v>273</v>
      </c>
      <c r="D81" s="129"/>
      <c r="E81" s="62"/>
      <c r="F81" s="149">
        <f t="shared" si="4"/>
        <v>0</v>
      </c>
      <c r="G81" s="167"/>
      <c r="H81" s="165"/>
      <c r="I81" s="152">
        <f t="shared" si="5"/>
        <v>0</v>
      </c>
    </row>
    <row r="82" spans="1:9" ht="24" x14ac:dyDescent="0.2">
      <c r="A82" s="406">
        <v>71</v>
      </c>
      <c r="B82" s="76" t="s">
        <v>140</v>
      </c>
      <c r="C82" s="125" t="s">
        <v>274</v>
      </c>
      <c r="D82" s="129"/>
      <c r="E82" s="62"/>
      <c r="F82" s="149">
        <f t="shared" si="4"/>
        <v>0</v>
      </c>
      <c r="G82" s="167"/>
      <c r="H82" s="165"/>
      <c r="I82" s="152">
        <f t="shared" si="5"/>
        <v>0</v>
      </c>
    </row>
    <row r="83" spans="1:9" ht="24" x14ac:dyDescent="0.2">
      <c r="A83" s="406">
        <v>72</v>
      </c>
      <c r="B83" s="76" t="s">
        <v>141</v>
      </c>
      <c r="C83" s="125" t="s">
        <v>275</v>
      </c>
      <c r="D83" s="129"/>
      <c r="E83" s="62"/>
      <c r="F83" s="149">
        <f t="shared" si="4"/>
        <v>0</v>
      </c>
      <c r="G83" s="167"/>
      <c r="H83" s="165"/>
      <c r="I83" s="152">
        <f t="shared" si="5"/>
        <v>0</v>
      </c>
    </row>
    <row r="84" spans="1:9" ht="24" x14ac:dyDescent="0.2">
      <c r="A84" s="406">
        <v>73</v>
      </c>
      <c r="B84" s="76" t="s">
        <v>142</v>
      </c>
      <c r="C84" s="125" t="s">
        <v>276</v>
      </c>
      <c r="D84" s="129"/>
      <c r="E84" s="62"/>
      <c r="F84" s="149">
        <f t="shared" si="4"/>
        <v>0</v>
      </c>
      <c r="G84" s="167"/>
      <c r="H84" s="165"/>
      <c r="I84" s="152">
        <f t="shared" si="5"/>
        <v>0</v>
      </c>
    </row>
    <row r="85" spans="1:9" x14ac:dyDescent="0.2">
      <c r="A85" s="406">
        <v>74</v>
      </c>
      <c r="B85" s="405" t="s">
        <v>143</v>
      </c>
      <c r="C85" s="125" t="s">
        <v>144</v>
      </c>
      <c r="D85" s="129"/>
      <c r="E85" s="62"/>
      <c r="F85" s="149">
        <f t="shared" si="4"/>
        <v>0</v>
      </c>
      <c r="G85" s="167"/>
      <c r="H85" s="165"/>
      <c r="I85" s="152">
        <f t="shared" si="5"/>
        <v>0</v>
      </c>
    </row>
    <row r="86" spans="1:9" x14ac:dyDescent="0.2">
      <c r="A86" s="406">
        <v>75</v>
      </c>
      <c r="B86" s="76" t="s">
        <v>145</v>
      </c>
      <c r="C86" s="125" t="s">
        <v>277</v>
      </c>
      <c r="D86" s="129"/>
      <c r="E86" s="62"/>
      <c r="F86" s="149">
        <f t="shared" si="4"/>
        <v>0</v>
      </c>
      <c r="G86" s="167"/>
      <c r="H86" s="165"/>
      <c r="I86" s="152">
        <f t="shared" si="5"/>
        <v>0</v>
      </c>
    </row>
    <row r="87" spans="1:9" x14ac:dyDescent="0.2">
      <c r="A87" s="406">
        <v>76</v>
      </c>
      <c r="B87" s="405" t="s">
        <v>146</v>
      </c>
      <c r="C87" s="125" t="s">
        <v>35</v>
      </c>
      <c r="D87" s="129"/>
      <c r="E87" s="62"/>
      <c r="F87" s="149">
        <f t="shared" si="4"/>
        <v>0</v>
      </c>
      <c r="G87" s="167"/>
      <c r="H87" s="165"/>
      <c r="I87" s="152">
        <f t="shared" si="5"/>
        <v>0</v>
      </c>
    </row>
    <row r="88" spans="1:9" x14ac:dyDescent="0.2">
      <c r="A88" s="406">
        <v>77</v>
      </c>
      <c r="B88" s="76" t="s">
        <v>147</v>
      </c>
      <c r="C88" s="125" t="s">
        <v>37</v>
      </c>
      <c r="D88" s="129"/>
      <c r="E88" s="62"/>
      <c r="F88" s="149">
        <f t="shared" si="4"/>
        <v>0</v>
      </c>
      <c r="G88" s="167"/>
      <c r="H88" s="165"/>
      <c r="I88" s="152">
        <f t="shared" si="5"/>
        <v>0</v>
      </c>
    </row>
    <row r="89" spans="1:9" x14ac:dyDescent="0.2">
      <c r="A89" s="406">
        <v>78</v>
      </c>
      <c r="B89" s="76" t="s">
        <v>148</v>
      </c>
      <c r="C89" s="125" t="s">
        <v>36</v>
      </c>
      <c r="D89" s="129"/>
      <c r="E89" s="62"/>
      <c r="F89" s="149">
        <f t="shared" si="4"/>
        <v>0</v>
      </c>
      <c r="G89" s="167"/>
      <c r="H89" s="165"/>
      <c r="I89" s="152">
        <f t="shared" si="5"/>
        <v>0</v>
      </c>
    </row>
    <row r="90" spans="1:9" x14ac:dyDescent="0.2">
      <c r="A90" s="406">
        <v>79</v>
      </c>
      <c r="B90" s="76" t="s">
        <v>149</v>
      </c>
      <c r="C90" s="125" t="s">
        <v>51</v>
      </c>
      <c r="D90" s="129"/>
      <c r="E90" s="62"/>
      <c r="F90" s="149">
        <f t="shared" si="4"/>
        <v>0</v>
      </c>
      <c r="G90" s="167"/>
      <c r="H90" s="165"/>
      <c r="I90" s="152">
        <f t="shared" si="5"/>
        <v>0</v>
      </c>
    </row>
    <row r="91" spans="1:9" x14ac:dyDescent="0.2">
      <c r="A91" s="406">
        <v>80</v>
      </c>
      <c r="B91" s="76" t="s">
        <v>150</v>
      </c>
      <c r="C91" s="125" t="s">
        <v>256</v>
      </c>
      <c r="D91" s="129"/>
      <c r="E91" s="62"/>
      <c r="F91" s="149">
        <f t="shared" si="4"/>
        <v>0</v>
      </c>
      <c r="G91" s="167"/>
      <c r="H91" s="165"/>
      <c r="I91" s="152">
        <f t="shared" si="5"/>
        <v>0</v>
      </c>
    </row>
    <row r="92" spans="1:9" x14ac:dyDescent="0.2">
      <c r="A92" s="406">
        <v>81</v>
      </c>
      <c r="B92" s="76" t="s">
        <v>151</v>
      </c>
      <c r="C92" s="212" t="s">
        <v>337</v>
      </c>
      <c r="D92" s="129"/>
      <c r="E92" s="62"/>
      <c r="F92" s="149">
        <f t="shared" si="4"/>
        <v>0</v>
      </c>
      <c r="G92" s="167"/>
      <c r="H92" s="165"/>
      <c r="I92" s="152">
        <f t="shared" si="5"/>
        <v>0</v>
      </c>
    </row>
    <row r="93" spans="1:9" x14ac:dyDescent="0.2">
      <c r="A93" s="406">
        <v>82</v>
      </c>
      <c r="B93" s="57" t="s">
        <v>152</v>
      </c>
      <c r="C93" s="125" t="s">
        <v>294</v>
      </c>
      <c r="D93" s="129"/>
      <c r="E93" s="62"/>
      <c r="F93" s="149">
        <f t="shared" si="4"/>
        <v>0</v>
      </c>
      <c r="G93" s="167"/>
      <c r="H93" s="165"/>
      <c r="I93" s="152">
        <f t="shared" si="5"/>
        <v>0</v>
      </c>
    </row>
    <row r="94" spans="1:9" ht="24" x14ac:dyDescent="0.2">
      <c r="A94" s="513">
        <v>83</v>
      </c>
      <c r="B94" s="506" t="s">
        <v>153</v>
      </c>
      <c r="C94" s="159" t="s">
        <v>278</v>
      </c>
      <c r="D94" s="129"/>
      <c r="E94" s="62"/>
      <c r="F94" s="149">
        <f t="shared" si="4"/>
        <v>0</v>
      </c>
      <c r="G94" s="167"/>
      <c r="H94" s="165"/>
      <c r="I94" s="152">
        <f t="shared" si="5"/>
        <v>0</v>
      </c>
    </row>
    <row r="95" spans="1:9" ht="36" x14ac:dyDescent="0.2">
      <c r="A95" s="513"/>
      <c r="B95" s="506"/>
      <c r="C95" s="212" t="s">
        <v>333</v>
      </c>
      <c r="D95" s="129"/>
      <c r="E95" s="62"/>
      <c r="F95" s="149">
        <f t="shared" si="4"/>
        <v>0</v>
      </c>
      <c r="G95" s="167"/>
      <c r="H95" s="165"/>
      <c r="I95" s="152">
        <f t="shared" si="5"/>
        <v>0</v>
      </c>
    </row>
    <row r="96" spans="1:9" ht="24" x14ac:dyDescent="0.2">
      <c r="A96" s="513"/>
      <c r="B96" s="506"/>
      <c r="C96" s="212" t="s">
        <v>279</v>
      </c>
      <c r="D96" s="129"/>
      <c r="E96" s="62"/>
      <c r="F96" s="149">
        <f t="shared" si="4"/>
        <v>0</v>
      </c>
      <c r="G96" s="167"/>
      <c r="H96" s="165"/>
      <c r="I96" s="152">
        <f t="shared" si="5"/>
        <v>0</v>
      </c>
    </row>
    <row r="97" spans="1:9" ht="36" x14ac:dyDescent="0.2">
      <c r="A97" s="513"/>
      <c r="B97" s="506"/>
      <c r="C97" s="249" t="s">
        <v>334</v>
      </c>
      <c r="D97" s="129"/>
      <c r="E97" s="62"/>
      <c r="F97" s="149">
        <f t="shared" si="4"/>
        <v>0</v>
      </c>
      <c r="G97" s="167"/>
      <c r="H97" s="165"/>
      <c r="I97" s="152">
        <f t="shared" si="5"/>
        <v>0</v>
      </c>
    </row>
    <row r="98" spans="1:9" ht="24" x14ac:dyDescent="0.2">
      <c r="A98" s="406">
        <v>84</v>
      </c>
      <c r="B98" s="57" t="s">
        <v>154</v>
      </c>
      <c r="C98" s="125" t="s">
        <v>50</v>
      </c>
      <c r="D98" s="129"/>
      <c r="E98" s="62"/>
      <c r="F98" s="149">
        <f t="shared" si="4"/>
        <v>0</v>
      </c>
      <c r="G98" s="167"/>
      <c r="H98" s="165"/>
      <c r="I98" s="152">
        <f t="shared" si="5"/>
        <v>0</v>
      </c>
    </row>
    <row r="99" spans="1:9" x14ac:dyDescent="0.2">
      <c r="A99" s="406">
        <v>85</v>
      </c>
      <c r="B99" s="57" t="s">
        <v>155</v>
      </c>
      <c r="C99" s="125" t="s">
        <v>156</v>
      </c>
      <c r="D99" s="129"/>
      <c r="E99" s="62"/>
      <c r="F99" s="149">
        <f t="shared" si="4"/>
        <v>0</v>
      </c>
      <c r="G99" s="167"/>
      <c r="H99" s="165"/>
      <c r="I99" s="152">
        <f t="shared" si="5"/>
        <v>0</v>
      </c>
    </row>
    <row r="100" spans="1:9" x14ac:dyDescent="0.2">
      <c r="A100" s="406">
        <v>86</v>
      </c>
      <c r="B100" s="405" t="s">
        <v>157</v>
      </c>
      <c r="C100" s="125" t="s">
        <v>158</v>
      </c>
      <c r="D100" s="129"/>
      <c r="E100" s="62"/>
      <c r="F100" s="149">
        <f t="shared" si="4"/>
        <v>0</v>
      </c>
      <c r="G100" s="167"/>
      <c r="H100" s="165"/>
      <c r="I100" s="152">
        <f t="shared" si="5"/>
        <v>0</v>
      </c>
    </row>
    <row r="101" spans="1:9" x14ac:dyDescent="0.2">
      <c r="A101" s="406">
        <v>87</v>
      </c>
      <c r="B101" s="57" t="s">
        <v>159</v>
      </c>
      <c r="C101" s="125" t="s">
        <v>28</v>
      </c>
      <c r="D101" s="129">
        <v>744166.32</v>
      </c>
      <c r="E101" s="62"/>
      <c r="F101" s="149">
        <f t="shared" si="4"/>
        <v>744166.32</v>
      </c>
      <c r="G101" s="167"/>
      <c r="H101" s="165"/>
      <c r="I101" s="152">
        <f t="shared" si="5"/>
        <v>744166.32</v>
      </c>
    </row>
    <row r="102" spans="1:9" x14ac:dyDescent="0.2">
      <c r="A102" s="406">
        <v>88</v>
      </c>
      <c r="B102" s="405" t="s">
        <v>160</v>
      </c>
      <c r="C102" s="125" t="s">
        <v>12</v>
      </c>
      <c r="D102" s="129">
        <v>964917.15</v>
      </c>
      <c r="E102" s="62"/>
      <c r="F102" s="149">
        <f t="shared" si="4"/>
        <v>964917.15</v>
      </c>
      <c r="G102" s="167"/>
      <c r="H102" s="165"/>
      <c r="I102" s="152">
        <f t="shared" si="5"/>
        <v>964917.15</v>
      </c>
    </row>
    <row r="103" spans="1:9" x14ac:dyDescent="0.2">
      <c r="A103" s="406">
        <v>89</v>
      </c>
      <c r="B103" s="405" t="s">
        <v>161</v>
      </c>
      <c r="C103" s="125" t="s">
        <v>27</v>
      </c>
      <c r="D103" s="129">
        <v>1696588.14</v>
      </c>
      <c r="E103" s="62"/>
      <c r="F103" s="149">
        <f t="shared" si="4"/>
        <v>1696588.14</v>
      </c>
      <c r="G103" s="167"/>
      <c r="H103" s="165"/>
      <c r="I103" s="152">
        <f t="shared" si="5"/>
        <v>1696588.14</v>
      </c>
    </row>
    <row r="104" spans="1:9" x14ac:dyDescent="0.2">
      <c r="A104" s="406">
        <v>90</v>
      </c>
      <c r="B104" s="57" t="s">
        <v>162</v>
      </c>
      <c r="C104" s="125" t="s">
        <v>44</v>
      </c>
      <c r="D104" s="129">
        <v>760826.76</v>
      </c>
      <c r="E104" s="62"/>
      <c r="F104" s="149">
        <f t="shared" si="4"/>
        <v>760826.76</v>
      </c>
      <c r="G104" s="167"/>
      <c r="H104" s="165"/>
      <c r="I104" s="152">
        <f t="shared" si="5"/>
        <v>760826.76</v>
      </c>
    </row>
    <row r="105" spans="1:9" x14ac:dyDescent="0.2">
      <c r="A105" s="406">
        <v>91</v>
      </c>
      <c r="B105" s="57" t="s">
        <v>163</v>
      </c>
      <c r="C105" s="125" t="s">
        <v>33</v>
      </c>
      <c r="D105" s="129">
        <v>1108382.05</v>
      </c>
      <c r="E105" s="62"/>
      <c r="F105" s="149">
        <f t="shared" si="4"/>
        <v>1108382.05</v>
      </c>
      <c r="G105" s="167"/>
      <c r="H105" s="165"/>
      <c r="I105" s="152">
        <f t="shared" si="5"/>
        <v>1108382.05</v>
      </c>
    </row>
    <row r="106" spans="1:9" x14ac:dyDescent="0.2">
      <c r="A106" s="406">
        <v>92</v>
      </c>
      <c r="B106" s="76" t="s">
        <v>164</v>
      </c>
      <c r="C106" s="125" t="s">
        <v>29</v>
      </c>
      <c r="D106" s="129">
        <v>2319503.48</v>
      </c>
      <c r="E106" s="62"/>
      <c r="F106" s="149">
        <f t="shared" si="4"/>
        <v>2319503.48</v>
      </c>
      <c r="G106" s="167"/>
      <c r="H106" s="165"/>
      <c r="I106" s="152">
        <f t="shared" si="5"/>
        <v>2319503.48</v>
      </c>
    </row>
    <row r="107" spans="1:9" x14ac:dyDescent="0.2">
      <c r="A107" s="406">
        <v>93</v>
      </c>
      <c r="B107" s="76" t="s">
        <v>165</v>
      </c>
      <c r="C107" s="125" t="s">
        <v>30</v>
      </c>
      <c r="D107" s="129">
        <v>1671134.69</v>
      </c>
      <c r="E107" s="62"/>
      <c r="F107" s="149">
        <f t="shared" si="4"/>
        <v>1671134.69</v>
      </c>
      <c r="G107" s="167"/>
      <c r="H107" s="165"/>
      <c r="I107" s="152">
        <f t="shared" si="5"/>
        <v>1671134.69</v>
      </c>
    </row>
    <row r="108" spans="1:9" x14ac:dyDescent="0.2">
      <c r="A108" s="406">
        <v>94</v>
      </c>
      <c r="B108" s="405" t="s">
        <v>166</v>
      </c>
      <c r="C108" s="125" t="s">
        <v>14</v>
      </c>
      <c r="D108" s="129">
        <v>753422.12</v>
      </c>
      <c r="E108" s="62"/>
      <c r="F108" s="149">
        <f t="shared" si="4"/>
        <v>753422.12</v>
      </c>
      <c r="G108" s="167"/>
      <c r="H108" s="165"/>
      <c r="I108" s="152">
        <f t="shared" si="5"/>
        <v>753422.12</v>
      </c>
    </row>
    <row r="109" spans="1:9" x14ac:dyDescent="0.2">
      <c r="A109" s="406">
        <v>95</v>
      </c>
      <c r="B109" s="76" t="s">
        <v>167</v>
      </c>
      <c r="C109" s="125" t="s">
        <v>31</v>
      </c>
      <c r="D109" s="129">
        <v>1032947.28</v>
      </c>
      <c r="E109" s="62"/>
      <c r="F109" s="149">
        <f t="shared" si="4"/>
        <v>1032947.28</v>
      </c>
      <c r="G109" s="167"/>
      <c r="H109" s="165"/>
      <c r="I109" s="152">
        <f t="shared" si="5"/>
        <v>1032947.28</v>
      </c>
    </row>
    <row r="110" spans="1:9" x14ac:dyDescent="0.2">
      <c r="A110" s="406">
        <v>96</v>
      </c>
      <c r="B110" s="76" t="s">
        <v>168</v>
      </c>
      <c r="C110" s="125" t="s">
        <v>15</v>
      </c>
      <c r="D110" s="129">
        <v>787668.58</v>
      </c>
      <c r="E110" s="62"/>
      <c r="F110" s="149">
        <f t="shared" si="4"/>
        <v>787668.58</v>
      </c>
      <c r="G110" s="167"/>
      <c r="H110" s="165"/>
      <c r="I110" s="152">
        <f t="shared" si="5"/>
        <v>787668.58</v>
      </c>
    </row>
    <row r="111" spans="1:9" x14ac:dyDescent="0.2">
      <c r="A111" s="406">
        <v>97</v>
      </c>
      <c r="B111" s="57" t="s">
        <v>169</v>
      </c>
      <c r="C111" s="125" t="s">
        <v>13</v>
      </c>
      <c r="D111" s="129">
        <v>1208344.69</v>
      </c>
      <c r="E111" s="62">
        <v>108638.01</v>
      </c>
      <c r="F111" s="149">
        <f t="shared" si="4"/>
        <v>1316982.7</v>
      </c>
      <c r="G111" s="167"/>
      <c r="H111" s="165"/>
      <c r="I111" s="152">
        <f t="shared" si="5"/>
        <v>1316982.7</v>
      </c>
    </row>
    <row r="112" spans="1:9" x14ac:dyDescent="0.2">
      <c r="A112" s="406">
        <v>98</v>
      </c>
      <c r="B112" s="405" t="s">
        <v>170</v>
      </c>
      <c r="C112" s="125" t="s">
        <v>32</v>
      </c>
      <c r="D112" s="129">
        <v>2137627.0099999998</v>
      </c>
      <c r="E112" s="62"/>
      <c r="F112" s="149">
        <f t="shared" si="4"/>
        <v>2137627.0099999998</v>
      </c>
      <c r="G112" s="167"/>
      <c r="H112" s="165"/>
      <c r="I112" s="152">
        <f t="shared" si="5"/>
        <v>2137627.0099999998</v>
      </c>
    </row>
    <row r="113" spans="1:9" x14ac:dyDescent="0.2">
      <c r="A113" s="406">
        <v>99</v>
      </c>
      <c r="B113" s="405" t="s">
        <v>171</v>
      </c>
      <c r="C113" s="125" t="s">
        <v>54</v>
      </c>
      <c r="D113" s="129">
        <v>950107.87</v>
      </c>
      <c r="E113" s="62"/>
      <c r="F113" s="149">
        <f t="shared" si="4"/>
        <v>950107.87</v>
      </c>
      <c r="G113" s="167"/>
      <c r="H113" s="165"/>
      <c r="I113" s="152">
        <f t="shared" si="5"/>
        <v>950107.87</v>
      </c>
    </row>
    <row r="114" spans="1:9" x14ac:dyDescent="0.2">
      <c r="A114" s="406">
        <v>100</v>
      </c>
      <c r="B114" s="76" t="s">
        <v>172</v>
      </c>
      <c r="C114" s="125" t="s">
        <v>34</v>
      </c>
      <c r="D114" s="129">
        <v>2154287.4500000002</v>
      </c>
      <c r="E114" s="62"/>
      <c r="F114" s="149">
        <f t="shared" si="4"/>
        <v>2154287.4500000002</v>
      </c>
      <c r="G114" s="167"/>
      <c r="H114" s="165"/>
      <c r="I114" s="152">
        <f t="shared" si="5"/>
        <v>2154287.4500000002</v>
      </c>
    </row>
    <row r="115" spans="1:9" x14ac:dyDescent="0.2">
      <c r="A115" s="406">
        <v>101</v>
      </c>
      <c r="B115" s="57" t="s">
        <v>173</v>
      </c>
      <c r="C115" s="125" t="s">
        <v>243</v>
      </c>
      <c r="D115" s="129">
        <v>718712.87</v>
      </c>
      <c r="E115" s="62"/>
      <c r="F115" s="149">
        <f t="shared" si="4"/>
        <v>718712.87</v>
      </c>
      <c r="G115" s="167"/>
      <c r="H115" s="165"/>
      <c r="I115" s="152">
        <f t="shared" si="5"/>
        <v>718712.87</v>
      </c>
    </row>
    <row r="116" spans="1:9" x14ac:dyDescent="0.2">
      <c r="A116" s="406">
        <v>102</v>
      </c>
      <c r="B116" s="76" t="s">
        <v>174</v>
      </c>
      <c r="C116" s="125" t="s">
        <v>175</v>
      </c>
      <c r="D116" s="129"/>
      <c r="E116" s="62"/>
      <c r="F116" s="149">
        <f t="shared" si="4"/>
        <v>0</v>
      </c>
      <c r="G116" s="167"/>
      <c r="H116" s="165"/>
      <c r="I116" s="152">
        <f t="shared" si="5"/>
        <v>0</v>
      </c>
    </row>
    <row r="117" spans="1:9" x14ac:dyDescent="0.2">
      <c r="A117" s="406">
        <v>103</v>
      </c>
      <c r="B117" s="76" t="s">
        <v>176</v>
      </c>
      <c r="C117" s="125" t="s">
        <v>177</v>
      </c>
      <c r="D117" s="129"/>
      <c r="E117" s="62"/>
      <c r="F117" s="149">
        <f t="shared" si="4"/>
        <v>0</v>
      </c>
      <c r="G117" s="167"/>
      <c r="H117" s="165"/>
      <c r="I117" s="152">
        <f t="shared" si="5"/>
        <v>0</v>
      </c>
    </row>
    <row r="118" spans="1:9" x14ac:dyDescent="0.2">
      <c r="A118" s="406">
        <v>104</v>
      </c>
      <c r="B118" s="405" t="s">
        <v>178</v>
      </c>
      <c r="C118" s="125" t="s">
        <v>179</v>
      </c>
      <c r="D118" s="129"/>
      <c r="E118" s="62"/>
      <c r="F118" s="149">
        <f t="shared" si="4"/>
        <v>0</v>
      </c>
      <c r="G118" s="167"/>
      <c r="H118" s="165"/>
      <c r="I118" s="152">
        <f t="shared" si="5"/>
        <v>0</v>
      </c>
    </row>
    <row r="119" spans="1:9" x14ac:dyDescent="0.2">
      <c r="A119" s="406">
        <v>105</v>
      </c>
      <c r="B119" s="405" t="s">
        <v>180</v>
      </c>
      <c r="C119" s="125" t="s">
        <v>181</v>
      </c>
      <c r="D119" s="129"/>
      <c r="E119" s="62"/>
      <c r="F119" s="149">
        <f t="shared" si="4"/>
        <v>0</v>
      </c>
      <c r="G119" s="167"/>
      <c r="H119" s="165"/>
      <c r="I119" s="152">
        <f t="shared" si="5"/>
        <v>0</v>
      </c>
    </row>
    <row r="120" spans="1:9" x14ac:dyDescent="0.2">
      <c r="A120" s="406">
        <v>106</v>
      </c>
      <c r="B120" s="405" t="s">
        <v>182</v>
      </c>
      <c r="C120" s="125" t="s">
        <v>183</v>
      </c>
      <c r="D120" s="129"/>
      <c r="E120" s="62"/>
      <c r="F120" s="149">
        <f t="shared" si="4"/>
        <v>0</v>
      </c>
      <c r="G120" s="167"/>
      <c r="H120" s="165"/>
      <c r="I120" s="152">
        <f t="shared" si="5"/>
        <v>0</v>
      </c>
    </row>
    <row r="121" spans="1:9" x14ac:dyDescent="0.2">
      <c r="A121" s="406">
        <v>107</v>
      </c>
      <c r="B121" s="405" t="s">
        <v>184</v>
      </c>
      <c r="C121" s="125" t="s">
        <v>185</v>
      </c>
      <c r="D121" s="129"/>
      <c r="E121" s="62"/>
      <c r="F121" s="149">
        <f t="shared" si="4"/>
        <v>0</v>
      </c>
      <c r="G121" s="167"/>
      <c r="H121" s="165"/>
      <c r="I121" s="152">
        <f t="shared" si="5"/>
        <v>0</v>
      </c>
    </row>
    <row r="122" spans="1:9" x14ac:dyDescent="0.2">
      <c r="A122" s="406">
        <v>108</v>
      </c>
      <c r="B122" s="405" t="s">
        <v>186</v>
      </c>
      <c r="C122" s="125" t="s">
        <v>187</v>
      </c>
      <c r="D122" s="129"/>
      <c r="E122" s="62"/>
      <c r="F122" s="149">
        <f t="shared" si="4"/>
        <v>0</v>
      </c>
      <c r="G122" s="167"/>
      <c r="H122" s="165"/>
      <c r="I122" s="152">
        <f t="shared" si="5"/>
        <v>0</v>
      </c>
    </row>
    <row r="123" spans="1:9" x14ac:dyDescent="0.2">
      <c r="A123" s="406">
        <v>109</v>
      </c>
      <c r="B123" s="405" t="s">
        <v>188</v>
      </c>
      <c r="C123" s="125" t="s">
        <v>189</v>
      </c>
      <c r="D123" s="129"/>
      <c r="E123" s="62"/>
      <c r="F123" s="149">
        <f t="shared" si="4"/>
        <v>0</v>
      </c>
      <c r="G123" s="167"/>
      <c r="H123" s="165"/>
      <c r="I123" s="152">
        <f t="shared" si="5"/>
        <v>0</v>
      </c>
    </row>
    <row r="124" spans="1:9" x14ac:dyDescent="0.2">
      <c r="A124" s="406">
        <v>110</v>
      </c>
      <c r="B124" s="117" t="s">
        <v>190</v>
      </c>
      <c r="C124" s="158" t="s">
        <v>191</v>
      </c>
      <c r="D124" s="129"/>
      <c r="E124" s="62"/>
      <c r="F124" s="149">
        <f t="shared" si="4"/>
        <v>0</v>
      </c>
      <c r="G124" s="167"/>
      <c r="H124" s="165"/>
      <c r="I124" s="152">
        <f t="shared" si="5"/>
        <v>0</v>
      </c>
    </row>
    <row r="125" spans="1:9" x14ac:dyDescent="0.2">
      <c r="A125" s="406">
        <v>111</v>
      </c>
      <c r="B125" s="117" t="s">
        <v>280</v>
      </c>
      <c r="C125" s="158" t="s">
        <v>252</v>
      </c>
      <c r="D125" s="129"/>
      <c r="E125" s="62"/>
      <c r="F125" s="149">
        <f t="shared" si="4"/>
        <v>0</v>
      </c>
      <c r="G125" s="167"/>
      <c r="H125" s="165"/>
      <c r="I125" s="152">
        <f t="shared" si="5"/>
        <v>0</v>
      </c>
    </row>
    <row r="126" spans="1:9" x14ac:dyDescent="0.2">
      <c r="A126" s="406">
        <v>112</v>
      </c>
      <c r="B126" s="57" t="s">
        <v>192</v>
      </c>
      <c r="C126" s="125" t="s">
        <v>193</v>
      </c>
      <c r="D126" s="129"/>
      <c r="E126" s="62"/>
      <c r="F126" s="149">
        <f t="shared" si="4"/>
        <v>0</v>
      </c>
      <c r="G126" s="167"/>
      <c r="H126" s="165"/>
      <c r="I126" s="152">
        <f t="shared" si="5"/>
        <v>0</v>
      </c>
    </row>
    <row r="127" spans="1:9" x14ac:dyDescent="0.2">
      <c r="A127" s="406">
        <v>113</v>
      </c>
      <c r="B127" s="405" t="s">
        <v>194</v>
      </c>
      <c r="C127" s="125" t="s">
        <v>195</v>
      </c>
      <c r="D127" s="129"/>
      <c r="E127" s="62"/>
      <c r="F127" s="149">
        <f t="shared" si="4"/>
        <v>0</v>
      </c>
      <c r="G127" s="167"/>
      <c r="H127" s="165"/>
      <c r="I127" s="152">
        <f t="shared" si="5"/>
        <v>0</v>
      </c>
    </row>
    <row r="128" spans="1:9" x14ac:dyDescent="0.2">
      <c r="A128" s="406">
        <v>114</v>
      </c>
      <c r="B128" s="76" t="s">
        <v>196</v>
      </c>
      <c r="C128" s="160" t="s">
        <v>197</v>
      </c>
      <c r="D128" s="129"/>
      <c r="E128" s="62"/>
      <c r="F128" s="149">
        <f t="shared" si="4"/>
        <v>0</v>
      </c>
      <c r="G128" s="167"/>
      <c r="H128" s="165"/>
      <c r="I128" s="152">
        <f t="shared" si="5"/>
        <v>0</v>
      </c>
    </row>
    <row r="129" spans="1:9" x14ac:dyDescent="0.2">
      <c r="A129" s="406">
        <v>115</v>
      </c>
      <c r="B129" s="405" t="s">
        <v>198</v>
      </c>
      <c r="C129" s="125" t="s">
        <v>297</v>
      </c>
      <c r="D129" s="129"/>
      <c r="E129" s="62"/>
      <c r="F129" s="149">
        <f t="shared" si="4"/>
        <v>0</v>
      </c>
      <c r="G129" s="167"/>
      <c r="H129" s="165"/>
      <c r="I129" s="152">
        <f t="shared" si="5"/>
        <v>0</v>
      </c>
    </row>
    <row r="130" spans="1:9" x14ac:dyDescent="0.2">
      <c r="A130" s="406">
        <v>116</v>
      </c>
      <c r="B130" s="57" t="s">
        <v>199</v>
      </c>
      <c r="C130" s="125" t="s">
        <v>281</v>
      </c>
      <c r="D130" s="129"/>
      <c r="E130" s="62"/>
      <c r="F130" s="149">
        <f t="shared" si="4"/>
        <v>0</v>
      </c>
      <c r="G130" s="167"/>
      <c r="H130" s="165"/>
      <c r="I130" s="152">
        <f t="shared" si="5"/>
        <v>0</v>
      </c>
    </row>
    <row r="131" spans="1:9" x14ac:dyDescent="0.2">
      <c r="A131" s="406">
        <v>117</v>
      </c>
      <c r="B131" s="57" t="s">
        <v>200</v>
      </c>
      <c r="C131" s="125" t="s">
        <v>201</v>
      </c>
      <c r="D131" s="129"/>
      <c r="E131" s="62"/>
      <c r="F131" s="149">
        <f t="shared" si="4"/>
        <v>0</v>
      </c>
      <c r="G131" s="167"/>
      <c r="H131" s="165"/>
      <c r="I131" s="152">
        <f t="shared" si="5"/>
        <v>0</v>
      </c>
    </row>
    <row r="132" spans="1:9" x14ac:dyDescent="0.2">
      <c r="A132" s="406">
        <v>118</v>
      </c>
      <c r="B132" s="57" t="s">
        <v>202</v>
      </c>
      <c r="C132" s="125" t="s">
        <v>203</v>
      </c>
      <c r="D132" s="129"/>
      <c r="E132" s="62"/>
      <c r="F132" s="149">
        <f t="shared" si="4"/>
        <v>0</v>
      </c>
      <c r="G132" s="167"/>
      <c r="H132" s="165"/>
      <c r="I132" s="152">
        <f t="shared" si="5"/>
        <v>0</v>
      </c>
    </row>
    <row r="133" spans="1:9" x14ac:dyDescent="0.2">
      <c r="A133" s="406">
        <v>119</v>
      </c>
      <c r="B133" s="76" t="s">
        <v>204</v>
      </c>
      <c r="C133" s="125" t="s">
        <v>205</v>
      </c>
      <c r="D133" s="129"/>
      <c r="E133" s="62"/>
      <c r="F133" s="149">
        <f t="shared" si="4"/>
        <v>0</v>
      </c>
      <c r="G133" s="167"/>
      <c r="H133" s="165"/>
      <c r="I133" s="152">
        <f t="shared" si="5"/>
        <v>0</v>
      </c>
    </row>
    <row r="134" spans="1:9" x14ac:dyDescent="0.2">
      <c r="A134" s="406">
        <v>120</v>
      </c>
      <c r="B134" s="57" t="s">
        <v>206</v>
      </c>
      <c r="C134" s="125" t="s">
        <v>207</v>
      </c>
      <c r="D134" s="129"/>
      <c r="E134" s="62"/>
      <c r="F134" s="149">
        <f t="shared" si="4"/>
        <v>0</v>
      </c>
      <c r="G134" s="167"/>
      <c r="H134" s="165"/>
      <c r="I134" s="152">
        <f t="shared" si="5"/>
        <v>0</v>
      </c>
    </row>
    <row r="135" spans="1:9" x14ac:dyDescent="0.2">
      <c r="A135" s="406">
        <v>121</v>
      </c>
      <c r="B135" s="405" t="s">
        <v>208</v>
      </c>
      <c r="C135" s="125" t="s">
        <v>209</v>
      </c>
      <c r="D135" s="129"/>
      <c r="E135" s="62"/>
      <c r="F135" s="149">
        <f t="shared" si="4"/>
        <v>0</v>
      </c>
      <c r="G135" s="167"/>
      <c r="H135" s="165"/>
      <c r="I135" s="152">
        <f t="shared" si="5"/>
        <v>0</v>
      </c>
    </row>
    <row r="136" spans="1:9" x14ac:dyDescent="0.2">
      <c r="A136" s="406">
        <v>122</v>
      </c>
      <c r="B136" s="405" t="s">
        <v>210</v>
      </c>
      <c r="C136" s="125" t="s">
        <v>211</v>
      </c>
      <c r="D136" s="129"/>
      <c r="E136" s="62"/>
      <c r="F136" s="149">
        <f t="shared" si="4"/>
        <v>0</v>
      </c>
      <c r="G136" s="167"/>
      <c r="H136" s="165"/>
      <c r="I136" s="152">
        <f t="shared" si="5"/>
        <v>0</v>
      </c>
    </row>
    <row r="137" spans="1:9" x14ac:dyDescent="0.2">
      <c r="A137" s="406">
        <v>123</v>
      </c>
      <c r="B137" s="405" t="s">
        <v>212</v>
      </c>
      <c r="C137" s="125" t="s">
        <v>249</v>
      </c>
      <c r="D137" s="129"/>
      <c r="E137" s="62"/>
      <c r="F137" s="149">
        <f t="shared" si="4"/>
        <v>0</v>
      </c>
      <c r="G137" s="167"/>
      <c r="H137" s="165"/>
      <c r="I137" s="152">
        <f t="shared" si="5"/>
        <v>0</v>
      </c>
    </row>
    <row r="138" spans="1:9" x14ac:dyDescent="0.2">
      <c r="A138" s="406">
        <v>124</v>
      </c>
      <c r="B138" s="405" t="s">
        <v>213</v>
      </c>
      <c r="C138" s="125" t="s">
        <v>214</v>
      </c>
      <c r="D138" s="129"/>
      <c r="E138" s="62"/>
      <c r="F138" s="149">
        <f t="shared" si="4"/>
        <v>0</v>
      </c>
      <c r="G138" s="167"/>
      <c r="H138" s="165"/>
      <c r="I138" s="152">
        <f t="shared" si="5"/>
        <v>0</v>
      </c>
    </row>
    <row r="139" spans="1:9" x14ac:dyDescent="0.2">
      <c r="A139" s="406">
        <v>125</v>
      </c>
      <c r="B139" s="405" t="s">
        <v>215</v>
      </c>
      <c r="C139" s="125" t="s">
        <v>41</v>
      </c>
      <c r="D139" s="129"/>
      <c r="E139" s="62"/>
      <c r="F139" s="149">
        <f t="shared" si="4"/>
        <v>0</v>
      </c>
      <c r="G139" s="167"/>
      <c r="H139" s="165"/>
      <c r="I139" s="152">
        <f t="shared" si="5"/>
        <v>0</v>
      </c>
    </row>
    <row r="140" spans="1:9" x14ac:dyDescent="0.2">
      <c r="A140" s="406">
        <v>126</v>
      </c>
      <c r="B140" s="76" t="s">
        <v>216</v>
      </c>
      <c r="C140" s="125" t="s">
        <v>47</v>
      </c>
      <c r="D140" s="129"/>
      <c r="E140" s="62"/>
      <c r="F140" s="149">
        <f t="shared" si="4"/>
        <v>0</v>
      </c>
      <c r="G140" s="167"/>
      <c r="H140" s="165"/>
      <c r="I140" s="152">
        <f t="shared" si="5"/>
        <v>0</v>
      </c>
    </row>
    <row r="141" spans="1:9" x14ac:dyDescent="0.2">
      <c r="A141" s="406">
        <v>127</v>
      </c>
      <c r="B141" s="76" t="s">
        <v>217</v>
      </c>
      <c r="C141" s="125" t="s">
        <v>253</v>
      </c>
      <c r="D141" s="129">
        <v>43432841.5</v>
      </c>
      <c r="E141" s="62">
        <v>11872390.92</v>
      </c>
      <c r="F141" s="149">
        <f t="shared" ref="F141:F154" si="6">SUM(D141:E141)</f>
        <v>55305232.420000002</v>
      </c>
      <c r="G141" s="167">
        <v>54541922.799999997</v>
      </c>
      <c r="H141" s="165">
        <v>2234383.9</v>
      </c>
      <c r="I141" s="152">
        <f t="shared" ref="I141:I154" si="7">F141+G141+H141</f>
        <v>112081539.12</v>
      </c>
    </row>
    <row r="142" spans="1:9" x14ac:dyDescent="0.2">
      <c r="A142" s="406">
        <v>128</v>
      </c>
      <c r="B142" s="76" t="s">
        <v>218</v>
      </c>
      <c r="C142" s="125" t="s">
        <v>49</v>
      </c>
      <c r="D142" s="129"/>
      <c r="E142" s="62"/>
      <c r="F142" s="149">
        <f t="shared" si="6"/>
        <v>0</v>
      </c>
      <c r="G142" s="167"/>
      <c r="H142" s="165"/>
      <c r="I142" s="152">
        <f t="shared" si="7"/>
        <v>0</v>
      </c>
    </row>
    <row r="143" spans="1:9" x14ac:dyDescent="0.2">
      <c r="A143" s="406">
        <v>129</v>
      </c>
      <c r="B143" s="405" t="s">
        <v>219</v>
      </c>
      <c r="C143" s="125" t="s">
        <v>48</v>
      </c>
      <c r="D143" s="129"/>
      <c r="E143" s="62"/>
      <c r="F143" s="149">
        <f t="shared" si="6"/>
        <v>0</v>
      </c>
      <c r="G143" s="167"/>
      <c r="H143" s="165"/>
      <c r="I143" s="152">
        <f t="shared" si="7"/>
        <v>0</v>
      </c>
    </row>
    <row r="144" spans="1:9" x14ac:dyDescent="0.2">
      <c r="A144" s="406">
        <v>130</v>
      </c>
      <c r="B144" s="405" t="s">
        <v>220</v>
      </c>
      <c r="C144" s="125" t="s">
        <v>221</v>
      </c>
      <c r="D144" s="129"/>
      <c r="E144" s="62"/>
      <c r="F144" s="149">
        <f t="shared" si="6"/>
        <v>0</v>
      </c>
      <c r="G144" s="167"/>
      <c r="H144" s="165"/>
      <c r="I144" s="152">
        <f t="shared" si="7"/>
        <v>0</v>
      </c>
    </row>
    <row r="145" spans="1:9" x14ac:dyDescent="0.2">
      <c r="A145" s="406">
        <v>131</v>
      </c>
      <c r="B145" s="405" t="s">
        <v>222</v>
      </c>
      <c r="C145" s="125" t="s">
        <v>42</v>
      </c>
      <c r="D145" s="129"/>
      <c r="E145" s="62"/>
      <c r="F145" s="149">
        <f t="shared" si="6"/>
        <v>0</v>
      </c>
      <c r="G145" s="167"/>
      <c r="H145" s="165"/>
      <c r="I145" s="152">
        <f t="shared" si="7"/>
        <v>0</v>
      </c>
    </row>
    <row r="146" spans="1:9" x14ac:dyDescent="0.2">
      <c r="A146" s="406">
        <v>132</v>
      </c>
      <c r="B146" s="76" t="s">
        <v>223</v>
      </c>
      <c r="C146" s="125" t="s">
        <v>251</v>
      </c>
      <c r="D146" s="129"/>
      <c r="E146" s="62"/>
      <c r="F146" s="149">
        <f t="shared" si="6"/>
        <v>0</v>
      </c>
      <c r="G146" s="167"/>
      <c r="H146" s="165"/>
      <c r="I146" s="152">
        <f t="shared" si="7"/>
        <v>0</v>
      </c>
    </row>
    <row r="147" spans="1:9" x14ac:dyDescent="0.2">
      <c r="A147" s="406">
        <v>133</v>
      </c>
      <c r="B147" s="57" t="s">
        <v>224</v>
      </c>
      <c r="C147" s="125" t="s">
        <v>225</v>
      </c>
      <c r="D147" s="129">
        <v>2173724.63</v>
      </c>
      <c r="E147" s="62"/>
      <c r="F147" s="149">
        <f t="shared" si="6"/>
        <v>2173724.63</v>
      </c>
      <c r="G147" s="167"/>
      <c r="H147" s="165"/>
      <c r="I147" s="152">
        <f t="shared" si="7"/>
        <v>2173724.63</v>
      </c>
    </row>
    <row r="148" spans="1:9" x14ac:dyDescent="0.2">
      <c r="A148" s="406">
        <v>134</v>
      </c>
      <c r="B148" s="405" t="s">
        <v>226</v>
      </c>
      <c r="C148" s="125" t="s">
        <v>227</v>
      </c>
      <c r="D148" s="129"/>
      <c r="E148" s="62"/>
      <c r="F148" s="149">
        <f t="shared" si="6"/>
        <v>0</v>
      </c>
      <c r="G148" s="167"/>
      <c r="H148" s="165"/>
      <c r="I148" s="152">
        <f t="shared" si="7"/>
        <v>0</v>
      </c>
    </row>
    <row r="149" spans="1:9" x14ac:dyDescent="0.2">
      <c r="A149" s="406">
        <v>135</v>
      </c>
      <c r="B149" s="76" t="s">
        <v>228</v>
      </c>
      <c r="C149" s="125" t="s">
        <v>229</v>
      </c>
      <c r="D149" s="129"/>
      <c r="E149" s="62"/>
      <c r="F149" s="149">
        <f t="shared" si="6"/>
        <v>0</v>
      </c>
      <c r="G149" s="167"/>
      <c r="H149" s="165"/>
      <c r="I149" s="152">
        <f t="shared" si="7"/>
        <v>0</v>
      </c>
    </row>
    <row r="150" spans="1:9" x14ac:dyDescent="0.2">
      <c r="A150" s="406">
        <v>136</v>
      </c>
      <c r="B150" s="405" t="s">
        <v>230</v>
      </c>
      <c r="C150" s="125" t="s">
        <v>231</v>
      </c>
      <c r="D150" s="129"/>
      <c r="E150" s="62"/>
      <c r="F150" s="149">
        <f t="shared" si="6"/>
        <v>0</v>
      </c>
      <c r="G150" s="167"/>
      <c r="H150" s="165"/>
      <c r="I150" s="152">
        <f t="shared" si="7"/>
        <v>0</v>
      </c>
    </row>
    <row r="151" spans="1:9" x14ac:dyDescent="0.2">
      <c r="A151" s="406">
        <v>137</v>
      </c>
      <c r="B151" s="59" t="s">
        <v>285</v>
      </c>
      <c r="C151" s="140" t="s">
        <v>286</v>
      </c>
      <c r="D151" s="357"/>
      <c r="E151" s="62"/>
      <c r="F151" s="149">
        <f t="shared" si="6"/>
        <v>0</v>
      </c>
      <c r="G151" s="358"/>
      <c r="H151" s="165"/>
      <c r="I151" s="152">
        <f t="shared" si="7"/>
        <v>0</v>
      </c>
    </row>
    <row r="152" spans="1:9" x14ac:dyDescent="0.2">
      <c r="A152" s="406">
        <v>138</v>
      </c>
      <c r="B152" s="60" t="s">
        <v>287</v>
      </c>
      <c r="C152" s="126" t="s">
        <v>288</v>
      </c>
      <c r="D152" s="357"/>
      <c r="E152" s="62"/>
      <c r="F152" s="149">
        <f t="shared" si="6"/>
        <v>0</v>
      </c>
      <c r="G152" s="358"/>
      <c r="H152" s="165"/>
      <c r="I152" s="152">
        <f t="shared" si="7"/>
        <v>0</v>
      </c>
    </row>
    <row r="153" spans="1:9" x14ac:dyDescent="0.2">
      <c r="A153" s="360">
        <v>139</v>
      </c>
      <c r="B153" s="59" t="s">
        <v>289</v>
      </c>
      <c r="C153" s="140" t="s">
        <v>290</v>
      </c>
      <c r="D153" s="357"/>
      <c r="E153" s="62"/>
      <c r="F153" s="149">
        <f t="shared" si="6"/>
        <v>0</v>
      </c>
      <c r="G153" s="427"/>
      <c r="H153" s="358"/>
      <c r="I153" s="152">
        <f t="shared" si="7"/>
        <v>0</v>
      </c>
    </row>
    <row r="154" spans="1:9" x14ac:dyDescent="0.2">
      <c r="A154" s="407">
        <v>140</v>
      </c>
      <c r="B154" s="408" t="s">
        <v>295</v>
      </c>
      <c r="C154" s="324" t="s">
        <v>296</v>
      </c>
      <c r="D154" s="147"/>
      <c r="E154" s="145"/>
      <c r="F154" s="331">
        <f t="shared" si="6"/>
        <v>0</v>
      </c>
      <c r="G154" s="428"/>
      <c r="H154" s="332"/>
      <c r="I154" s="334">
        <f t="shared" si="7"/>
        <v>0</v>
      </c>
    </row>
    <row r="155" spans="1:9" x14ac:dyDescent="0.2">
      <c r="A155" s="360">
        <v>141</v>
      </c>
      <c r="B155" s="410" t="s">
        <v>342</v>
      </c>
      <c r="C155" s="322" t="s">
        <v>341</v>
      </c>
      <c r="D155" s="357"/>
      <c r="E155" s="62"/>
      <c r="F155" s="149">
        <f t="shared" ref="F155" si="8">SUM(D155:E155)</f>
        <v>0</v>
      </c>
      <c r="G155" s="427"/>
      <c r="H155" s="358"/>
      <c r="I155" s="152">
        <f t="shared" ref="I155" si="9">F155+G155+H155</f>
        <v>0</v>
      </c>
    </row>
    <row r="156" spans="1:9" ht="12.75" thickBot="1" x14ac:dyDescent="0.25">
      <c r="A156" s="336">
        <v>142</v>
      </c>
      <c r="B156" s="391" t="s">
        <v>345</v>
      </c>
      <c r="C156" s="346" t="s">
        <v>344</v>
      </c>
      <c r="D156" s="342"/>
      <c r="E156" s="337"/>
      <c r="F156" s="340">
        <f t="shared" ref="F156" si="10">SUM(D156:E156)</f>
        <v>0</v>
      </c>
      <c r="G156" s="429"/>
      <c r="H156" s="168"/>
      <c r="I156" s="343">
        <f t="shared" ref="I156" si="11">F156+G156+H156</f>
        <v>0</v>
      </c>
    </row>
    <row r="157" spans="1:9" x14ac:dyDescent="0.2">
      <c r="D157" s="69"/>
      <c r="E157" s="69"/>
      <c r="F157" s="90"/>
      <c r="G157" s="89"/>
      <c r="H157" s="89"/>
      <c r="I157" s="88"/>
    </row>
    <row r="158" spans="1:9" x14ac:dyDescent="0.2">
      <c r="D158" s="66"/>
      <c r="E158" s="66"/>
      <c r="F158" s="66"/>
      <c r="G158" s="66"/>
      <c r="H158" s="66"/>
      <c r="I158" s="36"/>
    </row>
  </sheetData>
  <mergeCells count="12">
    <mergeCell ref="B94:B97"/>
    <mergeCell ref="A2:I2"/>
    <mergeCell ref="A4:A5"/>
    <mergeCell ref="B4:B5"/>
    <mergeCell ref="C4:C5"/>
    <mergeCell ref="A6:C6"/>
    <mergeCell ref="A11:C11"/>
    <mergeCell ref="D4:F4"/>
    <mergeCell ref="G4:G5"/>
    <mergeCell ref="H4:H5"/>
    <mergeCell ref="A94:A97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zoomScale="90" zoomScaleNormal="90" workbookViewId="0">
      <pane xSplit="3" ySplit="11" topLeftCell="F137" activePane="bottomRight" state="frozen"/>
      <selection activeCell="C173" sqref="C173"/>
      <selection pane="topRight" activeCell="C173" sqref="C173"/>
      <selection pane="bottomLeft" activeCell="C173" sqref="C173"/>
      <selection pane="bottomRight" activeCell="R32" sqref="R32"/>
    </sheetView>
  </sheetViews>
  <sheetFormatPr defaultRowHeight="12" x14ac:dyDescent="0.2"/>
  <cols>
    <col min="1" max="1" width="4.5703125" style="3" customWidth="1"/>
    <col min="2" max="2" width="7.7109375" style="3" customWidth="1"/>
    <col min="3" max="3" width="35.140625" style="4" customWidth="1"/>
    <col min="4" max="4" width="14.85546875" style="5" customWidth="1"/>
    <col min="5" max="6" width="13.28515625" style="2" customWidth="1"/>
    <col min="7" max="7" width="13.140625" style="5" customWidth="1"/>
    <col min="8" max="8" width="13.85546875" style="104" customWidth="1"/>
    <col min="9" max="9" width="12.85546875" style="96" customWidth="1"/>
    <col min="10" max="10" width="14" style="96" customWidth="1"/>
    <col min="11" max="11" width="14.42578125" style="5" customWidth="1"/>
    <col min="12" max="12" width="14.140625" style="5" customWidth="1"/>
    <col min="13" max="13" width="14.28515625" style="5" customWidth="1"/>
    <col min="14" max="14" width="14.42578125" style="79" customWidth="1"/>
    <col min="15" max="15" width="15" style="5" customWidth="1"/>
    <col min="16" max="16" width="15.140625" style="5" customWidth="1"/>
    <col min="17" max="18" width="13.85546875" style="5" customWidth="1"/>
    <col min="19" max="19" width="10" style="5" customWidth="1"/>
    <col min="20" max="16384" width="9.140625" style="3"/>
  </cols>
  <sheetData>
    <row r="1" spans="1:22" ht="15.75" customHeight="1" x14ac:dyDescent="0.2">
      <c r="A1" s="515" t="s">
        <v>283</v>
      </c>
      <c r="B1" s="516"/>
      <c r="C1" s="516"/>
      <c r="D1" s="517"/>
      <c r="E1" s="517"/>
      <c r="F1" s="517"/>
      <c r="G1" s="517"/>
      <c r="H1" s="517"/>
      <c r="N1" s="5"/>
    </row>
    <row r="2" spans="1:22" ht="15" customHeight="1" thickBot="1" x14ac:dyDescent="0.25">
      <c r="C2" s="3"/>
      <c r="E2" s="5"/>
      <c r="F2" s="5"/>
      <c r="H2" s="5"/>
      <c r="I2" s="5"/>
      <c r="J2" s="5"/>
      <c r="N2" s="5"/>
    </row>
    <row r="3" spans="1:22" s="184" customFormat="1" ht="19.5" customHeight="1" x14ac:dyDescent="0.2">
      <c r="A3" s="525" t="s">
        <v>45</v>
      </c>
      <c r="B3" s="522" t="s">
        <v>298</v>
      </c>
      <c r="C3" s="519" t="s">
        <v>46</v>
      </c>
      <c r="D3" s="536" t="s">
        <v>293</v>
      </c>
      <c r="E3" s="537"/>
      <c r="F3" s="537"/>
      <c r="G3" s="537"/>
      <c r="H3" s="537"/>
      <c r="I3" s="537"/>
      <c r="J3" s="538"/>
      <c r="K3" s="548" t="s">
        <v>301</v>
      </c>
      <c r="L3" s="549"/>
      <c r="M3" s="550"/>
      <c r="N3" s="551"/>
      <c r="O3" s="539" t="s">
        <v>292</v>
      </c>
      <c r="P3" s="304"/>
      <c r="Q3" s="304"/>
      <c r="R3" s="304"/>
      <c r="S3" s="304"/>
    </row>
    <row r="4" spans="1:22" s="185" customFormat="1" ht="12.75" x14ac:dyDescent="0.2">
      <c r="A4" s="526"/>
      <c r="B4" s="523"/>
      <c r="C4" s="520"/>
      <c r="D4" s="528" t="s">
        <v>308</v>
      </c>
      <c r="E4" s="529"/>
      <c r="F4" s="530" t="s">
        <v>309</v>
      </c>
      <c r="G4" s="529"/>
      <c r="H4" s="531" t="s">
        <v>302</v>
      </c>
      <c r="I4" s="532"/>
      <c r="J4" s="533"/>
      <c r="K4" s="552" t="s">
        <v>335</v>
      </c>
      <c r="L4" s="553" t="s">
        <v>336</v>
      </c>
      <c r="M4" s="553" t="s">
        <v>309</v>
      </c>
      <c r="N4" s="534" t="s">
        <v>259</v>
      </c>
      <c r="O4" s="540"/>
      <c r="P4" s="304"/>
      <c r="Q4" s="304"/>
      <c r="R4" s="304"/>
      <c r="S4" s="304"/>
    </row>
    <row r="5" spans="1:22" s="184" customFormat="1" ht="114.75" customHeight="1" thickBot="1" x14ac:dyDescent="0.25">
      <c r="A5" s="527"/>
      <c r="B5" s="524"/>
      <c r="C5" s="521"/>
      <c r="D5" s="276" t="s">
        <v>257</v>
      </c>
      <c r="E5" s="187" t="s">
        <v>258</v>
      </c>
      <c r="F5" s="187" t="s">
        <v>257</v>
      </c>
      <c r="G5" s="187" t="s">
        <v>258</v>
      </c>
      <c r="H5" s="188" t="s">
        <v>257</v>
      </c>
      <c r="I5" s="188" t="s">
        <v>258</v>
      </c>
      <c r="J5" s="189" t="s">
        <v>259</v>
      </c>
      <c r="K5" s="488"/>
      <c r="L5" s="437"/>
      <c r="M5" s="437"/>
      <c r="N5" s="535"/>
      <c r="O5" s="541"/>
      <c r="P5" s="5"/>
      <c r="Q5" s="5"/>
      <c r="R5" s="304"/>
      <c r="S5" s="304"/>
    </row>
    <row r="6" spans="1:22" ht="15.75" customHeight="1" x14ac:dyDescent="0.2">
      <c r="A6" s="458" t="s">
        <v>248</v>
      </c>
      <c r="B6" s="459"/>
      <c r="C6" s="460"/>
      <c r="D6" s="261">
        <f>SUM(D7:D11)</f>
        <v>36058733.449999996</v>
      </c>
      <c r="E6" s="156">
        <f t="shared" ref="E6:O6" si="0">SUM(E7:E11)</f>
        <v>27818237.65000001</v>
      </c>
      <c r="F6" s="156">
        <f t="shared" si="0"/>
        <v>36043074.25</v>
      </c>
      <c r="G6" s="156">
        <f t="shared" si="0"/>
        <v>27781534.899999999</v>
      </c>
      <c r="H6" s="156">
        <f t="shared" si="0"/>
        <v>72102362</v>
      </c>
      <c r="I6" s="156">
        <f t="shared" si="0"/>
        <v>55599855.000000007</v>
      </c>
      <c r="J6" s="264">
        <f t="shared" si="0"/>
        <v>127702217.08000001</v>
      </c>
      <c r="K6" s="261">
        <f t="shared" si="0"/>
        <v>139589703</v>
      </c>
      <c r="L6" s="156">
        <f t="shared" si="0"/>
        <v>283741161</v>
      </c>
      <c r="M6" s="156">
        <f t="shared" si="0"/>
        <v>414207354</v>
      </c>
      <c r="N6" s="264">
        <f t="shared" si="0"/>
        <v>837538218</v>
      </c>
      <c r="O6" s="268">
        <f t="shared" si="0"/>
        <v>965240435.08000016</v>
      </c>
      <c r="P6" s="79"/>
      <c r="Q6" s="79"/>
      <c r="R6" s="79"/>
      <c r="S6" s="79"/>
    </row>
    <row r="7" spans="1:22" ht="15.75" customHeight="1" x14ac:dyDescent="0.2">
      <c r="A7" s="38"/>
      <c r="B7" s="37"/>
      <c r="C7" s="157" t="s">
        <v>55</v>
      </c>
      <c r="D7" s="262"/>
      <c r="E7" s="105"/>
      <c r="F7" s="71"/>
      <c r="G7" s="115"/>
      <c r="H7" s="87"/>
      <c r="I7" s="87"/>
      <c r="J7" s="151">
        <v>0</v>
      </c>
      <c r="K7" s="202"/>
      <c r="L7" s="71"/>
      <c r="M7" s="71"/>
      <c r="N7" s="207">
        <v>0</v>
      </c>
      <c r="O7" s="369">
        <f>J7+N7</f>
        <v>0</v>
      </c>
      <c r="P7" s="79"/>
      <c r="Q7" s="79"/>
      <c r="R7" s="79"/>
      <c r="S7" s="79"/>
    </row>
    <row r="8" spans="1:22" ht="15.75" customHeight="1" x14ac:dyDescent="0.2">
      <c r="A8" s="38"/>
      <c r="B8" s="37"/>
      <c r="C8" s="157" t="s">
        <v>56</v>
      </c>
      <c r="D8" s="210"/>
      <c r="E8" s="105"/>
      <c r="F8" s="206"/>
      <c r="G8" s="208">
        <v>0</v>
      </c>
      <c r="H8" s="105">
        <v>554.29999999999995</v>
      </c>
      <c r="I8" s="209">
        <f>E8+G8+79+3.45</f>
        <v>82.45</v>
      </c>
      <c r="J8" s="179">
        <f>H8+I8+0.08</f>
        <v>636.83000000000004</v>
      </c>
      <c r="K8" s="203"/>
      <c r="L8" s="205"/>
      <c r="M8" s="62">
        <v>3801462.5</v>
      </c>
      <c r="N8" s="207">
        <f>SUM(K8:M8)</f>
        <v>3801462.5</v>
      </c>
      <c r="O8" s="369">
        <f t="shared" ref="O8:O10" si="1">J8+N8</f>
        <v>3802099.33</v>
      </c>
      <c r="P8" s="79"/>
      <c r="Q8" s="79"/>
      <c r="R8" s="79"/>
      <c r="S8" s="79"/>
    </row>
    <row r="9" spans="1:22" ht="15.75" customHeight="1" x14ac:dyDescent="0.2">
      <c r="A9" s="38"/>
      <c r="B9" s="37"/>
      <c r="C9" s="157" t="s">
        <v>57</v>
      </c>
      <c r="D9" s="210"/>
      <c r="E9" s="105"/>
      <c r="F9" s="206"/>
      <c r="G9" s="105"/>
      <c r="H9" s="87"/>
      <c r="I9" s="87"/>
      <c r="J9" s="151">
        <v>0</v>
      </c>
      <c r="K9" s="203"/>
      <c r="L9" s="205"/>
      <c r="M9" s="85"/>
      <c r="N9" s="207">
        <v>0</v>
      </c>
      <c r="O9" s="369">
        <f t="shared" si="1"/>
        <v>0</v>
      </c>
      <c r="P9" s="79"/>
      <c r="Q9" s="79"/>
      <c r="R9" s="79"/>
      <c r="S9" s="79"/>
    </row>
    <row r="10" spans="1:22" ht="15.75" customHeight="1" x14ac:dyDescent="0.2">
      <c r="A10" s="38"/>
      <c r="B10" s="37"/>
      <c r="C10" s="157" t="s">
        <v>284</v>
      </c>
      <c r="D10" s="262"/>
      <c r="E10" s="105"/>
      <c r="F10" s="71"/>
      <c r="G10" s="115"/>
      <c r="H10" s="87"/>
      <c r="I10" s="87"/>
      <c r="J10" s="151">
        <v>0</v>
      </c>
      <c r="K10" s="202"/>
      <c r="L10" s="71"/>
      <c r="M10" s="71"/>
      <c r="N10" s="207">
        <v>0</v>
      </c>
      <c r="O10" s="369">
        <f t="shared" si="1"/>
        <v>0</v>
      </c>
      <c r="P10" s="79"/>
      <c r="Q10" s="79"/>
      <c r="R10" s="79"/>
      <c r="S10" s="79"/>
    </row>
    <row r="11" spans="1:22" ht="15.75" customHeight="1" x14ac:dyDescent="0.2">
      <c r="A11" s="461" t="s">
        <v>247</v>
      </c>
      <c r="B11" s="518"/>
      <c r="C11" s="463"/>
      <c r="D11" s="263">
        <f>SUM(D12:D156)-D94</f>
        <v>36058733.449999996</v>
      </c>
      <c r="E11" s="404">
        <f t="shared" ref="E11:O11" si="2">SUM(E12:E156)-E94</f>
        <v>27818237.65000001</v>
      </c>
      <c r="F11" s="404">
        <f t="shared" si="2"/>
        <v>36043074.25</v>
      </c>
      <c r="G11" s="404">
        <f t="shared" si="2"/>
        <v>27781534.899999999</v>
      </c>
      <c r="H11" s="404">
        <f t="shared" si="2"/>
        <v>72101807.700000003</v>
      </c>
      <c r="I11" s="404">
        <f t="shared" si="2"/>
        <v>55599772.550000004</v>
      </c>
      <c r="J11" s="390">
        <f t="shared" si="2"/>
        <v>127701580.25000001</v>
      </c>
      <c r="K11" s="263">
        <f t="shared" si="2"/>
        <v>139589703</v>
      </c>
      <c r="L11" s="404">
        <f t="shared" si="2"/>
        <v>283741161</v>
      </c>
      <c r="M11" s="404">
        <f t="shared" si="2"/>
        <v>410405891.5</v>
      </c>
      <c r="N11" s="390">
        <f t="shared" si="2"/>
        <v>833736755.5</v>
      </c>
      <c r="O11" s="372">
        <f t="shared" si="2"/>
        <v>961438335.75000012</v>
      </c>
      <c r="P11" s="79"/>
      <c r="Q11" s="79"/>
      <c r="R11" s="79"/>
      <c r="S11" s="79"/>
      <c r="V11" s="5"/>
    </row>
    <row r="12" spans="1:22" s="1" customFormat="1" x14ac:dyDescent="0.2">
      <c r="A12" s="406">
        <v>1</v>
      </c>
      <c r="B12" s="76" t="s">
        <v>59</v>
      </c>
      <c r="C12" s="125" t="s">
        <v>43</v>
      </c>
      <c r="D12" s="271"/>
      <c r="E12" s="274"/>
      <c r="F12" s="274"/>
      <c r="G12" s="274"/>
      <c r="H12" s="275">
        <f>D12+F12</f>
        <v>0</v>
      </c>
      <c r="I12" s="275">
        <f>E12+G12</f>
        <v>0</v>
      </c>
      <c r="J12" s="273">
        <f>H12+I12</f>
        <v>0</v>
      </c>
      <c r="K12" s="204">
        <v>1520585</v>
      </c>
      <c r="L12" s="62">
        <v>3041170</v>
      </c>
      <c r="M12" s="62">
        <v>4561755</v>
      </c>
      <c r="N12" s="219">
        <f>SUM(K12:M12)</f>
        <v>9123510</v>
      </c>
      <c r="O12" s="369">
        <f t="shared" ref="O12:O71" si="3">J12+N12</f>
        <v>9123510</v>
      </c>
      <c r="P12" s="36"/>
      <c r="Q12" s="36"/>
      <c r="R12" s="36"/>
      <c r="S12" s="36"/>
      <c r="V12" s="36"/>
    </row>
    <row r="13" spans="1:22" s="1" customFormat="1" x14ac:dyDescent="0.2">
      <c r="A13" s="406">
        <v>2</v>
      </c>
      <c r="B13" s="57" t="s">
        <v>60</v>
      </c>
      <c r="C13" s="125" t="s">
        <v>232</v>
      </c>
      <c r="D13" s="272">
        <v>485924.55</v>
      </c>
      <c r="E13" s="62">
        <v>247131.85</v>
      </c>
      <c r="F13" s="62">
        <v>485435.2</v>
      </c>
      <c r="G13" s="62">
        <v>247131.85</v>
      </c>
      <c r="H13" s="275">
        <f t="shared" ref="H13:I76" si="4">D13+F13</f>
        <v>971359.75</v>
      </c>
      <c r="I13" s="275">
        <f t="shared" si="4"/>
        <v>494263.7</v>
      </c>
      <c r="J13" s="273">
        <f t="shared" ref="J13:J76" si="5">H13+I13</f>
        <v>1465623.45</v>
      </c>
      <c r="K13" s="204">
        <v>1520585</v>
      </c>
      <c r="L13" s="62">
        <v>3041170</v>
      </c>
      <c r="M13" s="62">
        <v>4561755</v>
      </c>
      <c r="N13" s="219">
        <f t="shared" ref="N13:N76" si="6">SUM(K13:M13)</f>
        <v>9123510</v>
      </c>
      <c r="O13" s="369">
        <f t="shared" si="3"/>
        <v>10589133.449999999</v>
      </c>
      <c r="P13" s="36"/>
      <c r="Q13" s="36"/>
      <c r="R13" s="36"/>
      <c r="S13" s="36"/>
      <c r="V13" s="36"/>
    </row>
    <row r="14" spans="1:22" s="1" customFormat="1" x14ac:dyDescent="0.2">
      <c r="A14" s="406">
        <v>3</v>
      </c>
      <c r="B14" s="405" t="s">
        <v>61</v>
      </c>
      <c r="C14" s="125" t="s">
        <v>5</v>
      </c>
      <c r="D14" s="272">
        <v>550029.4</v>
      </c>
      <c r="E14" s="62">
        <v>560328.65</v>
      </c>
      <c r="F14" s="62">
        <v>550029.4</v>
      </c>
      <c r="G14" s="62">
        <v>557881.80000000005</v>
      </c>
      <c r="H14" s="275">
        <f t="shared" si="4"/>
        <v>1100058.8</v>
      </c>
      <c r="I14" s="275">
        <f t="shared" si="4"/>
        <v>1118210.4500000002</v>
      </c>
      <c r="J14" s="273">
        <f t="shared" si="5"/>
        <v>2218269.25</v>
      </c>
      <c r="K14" s="204">
        <v>2432936</v>
      </c>
      <c r="L14" s="62">
        <v>4865872</v>
      </c>
      <c r="M14" s="62">
        <v>7298808</v>
      </c>
      <c r="N14" s="219">
        <f t="shared" si="6"/>
        <v>14597616</v>
      </c>
      <c r="O14" s="369">
        <f t="shared" si="3"/>
        <v>16815885.25</v>
      </c>
      <c r="P14" s="36"/>
      <c r="Q14" s="36"/>
      <c r="R14" s="36"/>
      <c r="S14" s="36"/>
      <c r="V14" s="36"/>
    </row>
    <row r="15" spans="1:22" s="1" customFormat="1" x14ac:dyDescent="0.2">
      <c r="A15" s="406">
        <v>4</v>
      </c>
      <c r="B15" s="76" t="s">
        <v>62</v>
      </c>
      <c r="C15" s="125" t="s">
        <v>233</v>
      </c>
      <c r="D15" s="129">
        <v>280886.90000000002</v>
      </c>
      <c r="E15" s="62"/>
      <c r="F15" s="62">
        <v>280397.55</v>
      </c>
      <c r="G15" s="62"/>
      <c r="H15" s="217">
        <f t="shared" si="4"/>
        <v>561284.44999999995</v>
      </c>
      <c r="I15" s="217">
        <f t="shared" si="4"/>
        <v>0</v>
      </c>
      <c r="J15" s="218">
        <f t="shared" si="5"/>
        <v>561284.44999999995</v>
      </c>
      <c r="K15" s="204">
        <v>1520585</v>
      </c>
      <c r="L15" s="62">
        <v>3041170</v>
      </c>
      <c r="M15" s="62">
        <v>4561755</v>
      </c>
      <c r="N15" s="219">
        <f t="shared" si="6"/>
        <v>9123510</v>
      </c>
      <c r="O15" s="369">
        <f t="shared" si="3"/>
        <v>9684794.4499999993</v>
      </c>
      <c r="P15" s="36"/>
      <c r="Q15" s="36"/>
      <c r="R15" s="36"/>
      <c r="S15" s="36"/>
      <c r="V15" s="36"/>
    </row>
    <row r="16" spans="1:22" s="1" customFormat="1" x14ac:dyDescent="0.2">
      <c r="A16" s="406">
        <v>5</v>
      </c>
      <c r="B16" s="76" t="s">
        <v>63</v>
      </c>
      <c r="C16" s="125" t="s">
        <v>8</v>
      </c>
      <c r="D16" s="129"/>
      <c r="E16" s="62"/>
      <c r="F16" s="62"/>
      <c r="G16" s="62"/>
      <c r="H16" s="217">
        <f t="shared" si="4"/>
        <v>0</v>
      </c>
      <c r="I16" s="217">
        <f t="shared" si="4"/>
        <v>0</v>
      </c>
      <c r="J16" s="218">
        <f t="shared" si="5"/>
        <v>0</v>
      </c>
      <c r="K16" s="204">
        <v>1520585</v>
      </c>
      <c r="L16" s="62">
        <v>3041170</v>
      </c>
      <c r="M16" s="62">
        <v>4561755</v>
      </c>
      <c r="N16" s="219">
        <f t="shared" si="6"/>
        <v>9123510</v>
      </c>
      <c r="O16" s="369">
        <f t="shared" si="3"/>
        <v>9123510</v>
      </c>
      <c r="P16" s="36"/>
      <c r="Q16" s="36"/>
      <c r="R16" s="36"/>
      <c r="S16" s="36"/>
      <c r="V16" s="36"/>
    </row>
    <row r="17" spans="1:22" s="1" customFormat="1" x14ac:dyDescent="0.2">
      <c r="A17" s="406">
        <v>6</v>
      </c>
      <c r="B17" s="405" t="s">
        <v>64</v>
      </c>
      <c r="C17" s="125" t="s">
        <v>65</v>
      </c>
      <c r="D17" s="129">
        <v>1030571.1</v>
      </c>
      <c r="E17" s="62">
        <v>1030123.85</v>
      </c>
      <c r="F17" s="62">
        <v>1030571.1</v>
      </c>
      <c r="G17" s="62">
        <v>327877.90000000002</v>
      </c>
      <c r="H17" s="217">
        <f t="shared" si="4"/>
        <v>2061142.2</v>
      </c>
      <c r="I17" s="217">
        <f t="shared" si="4"/>
        <v>1358001.75</v>
      </c>
      <c r="J17" s="218">
        <f t="shared" si="5"/>
        <v>3419143.95</v>
      </c>
      <c r="K17" s="204">
        <v>3953521</v>
      </c>
      <c r="L17" s="62">
        <v>4625343.0999999996</v>
      </c>
      <c r="M17" s="62">
        <v>11860563</v>
      </c>
      <c r="N17" s="219">
        <f t="shared" si="6"/>
        <v>20439427.100000001</v>
      </c>
      <c r="O17" s="369">
        <f t="shared" si="3"/>
        <v>23858571.050000001</v>
      </c>
      <c r="P17" s="36"/>
      <c r="Q17" s="36"/>
      <c r="R17" s="36"/>
      <c r="S17" s="36"/>
      <c r="V17" s="36"/>
    </row>
    <row r="18" spans="1:22" s="1" customFormat="1" x14ac:dyDescent="0.2">
      <c r="A18" s="406">
        <v>7</v>
      </c>
      <c r="B18" s="76" t="s">
        <v>66</v>
      </c>
      <c r="C18" s="125" t="s">
        <v>234</v>
      </c>
      <c r="D18" s="129">
        <v>835320.45</v>
      </c>
      <c r="E18" s="62">
        <v>609265.65</v>
      </c>
      <c r="F18" s="62">
        <v>835320.45</v>
      </c>
      <c r="G18" s="62">
        <v>609265.65</v>
      </c>
      <c r="H18" s="217">
        <f t="shared" si="4"/>
        <v>1670640.9</v>
      </c>
      <c r="I18" s="217">
        <f t="shared" si="4"/>
        <v>1218531.3</v>
      </c>
      <c r="J18" s="218">
        <f t="shared" si="5"/>
        <v>2889172.2</v>
      </c>
      <c r="K18" s="204">
        <v>1520585</v>
      </c>
      <c r="L18" s="62">
        <v>3041170</v>
      </c>
      <c r="M18" s="62">
        <v>4561755</v>
      </c>
      <c r="N18" s="219">
        <f t="shared" si="6"/>
        <v>9123510</v>
      </c>
      <c r="O18" s="369">
        <f t="shared" si="3"/>
        <v>12012682.199999999</v>
      </c>
      <c r="P18" s="36"/>
      <c r="Q18" s="36"/>
      <c r="R18" s="36"/>
      <c r="S18" s="36"/>
      <c r="V18" s="36"/>
    </row>
    <row r="19" spans="1:22" s="1" customFormat="1" x14ac:dyDescent="0.2">
      <c r="A19" s="406">
        <v>8</v>
      </c>
      <c r="B19" s="405" t="s">
        <v>67</v>
      </c>
      <c r="C19" s="125" t="s">
        <v>17</v>
      </c>
      <c r="D19" s="129"/>
      <c r="E19" s="62"/>
      <c r="F19" s="62"/>
      <c r="G19" s="62"/>
      <c r="H19" s="217">
        <f t="shared" si="4"/>
        <v>0</v>
      </c>
      <c r="I19" s="217">
        <f t="shared" si="4"/>
        <v>0</v>
      </c>
      <c r="J19" s="218">
        <f t="shared" si="5"/>
        <v>0</v>
      </c>
      <c r="K19" s="204">
        <v>1520585</v>
      </c>
      <c r="L19" s="62">
        <v>3041170</v>
      </c>
      <c r="M19" s="62">
        <v>4561755</v>
      </c>
      <c r="N19" s="219">
        <f t="shared" si="6"/>
        <v>9123510</v>
      </c>
      <c r="O19" s="369">
        <f t="shared" si="3"/>
        <v>9123510</v>
      </c>
      <c r="P19" s="36"/>
      <c r="Q19" s="36"/>
      <c r="R19" s="36"/>
      <c r="S19" s="36"/>
      <c r="V19" s="36"/>
    </row>
    <row r="20" spans="1:22" s="1" customFormat="1" x14ac:dyDescent="0.2">
      <c r="A20" s="406">
        <v>9</v>
      </c>
      <c r="B20" s="405" t="s">
        <v>68</v>
      </c>
      <c r="C20" s="125" t="s">
        <v>6</v>
      </c>
      <c r="D20" s="129">
        <v>306822.45</v>
      </c>
      <c r="E20" s="62">
        <v>129683.05</v>
      </c>
      <c r="F20" s="62">
        <v>306333.09999999998</v>
      </c>
      <c r="G20" s="62">
        <v>129683.05</v>
      </c>
      <c r="H20" s="217">
        <f t="shared" si="4"/>
        <v>613155.55000000005</v>
      </c>
      <c r="I20" s="217">
        <f t="shared" si="4"/>
        <v>259366.1</v>
      </c>
      <c r="J20" s="218">
        <f t="shared" si="5"/>
        <v>872521.65</v>
      </c>
      <c r="K20" s="204">
        <v>760292.5</v>
      </c>
      <c r="L20" s="62">
        <v>1520585</v>
      </c>
      <c r="M20" s="62">
        <v>2280877.5</v>
      </c>
      <c r="N20" s="219">
        <f t="shared" si="6"/>
        <v>4561755</v>
      </c>
      <c r="O20" s="369">
        <f t="shared" si="3"/>
        <v>5434276.6500000004</v>
      </c>
      <c r="P20" s="36"/>
      <c r="Q20" s="36"/>
      <c r="R20" s="36"/>
      <c r="S20" s="36"/>
      <c r="V20" s="36"/>
    </row>
    <row r="21" spans="1:22" s="1" customFormat="1" x14ac:dyDescent="0.2">
      <c r="A21" s="406">
        <v>10</v>
      </c>
      <c r="B21" s="405" t="s">
        <v>69</v>
      </c>
      <c r="C21" s="125" t="s">
        <v>18</v>
      </c>
      <c r="D21" s="129"/>
      <c r="E21" s="62"/>
      <c r="F21" s="62"/>
      <c r="G21" s="62"/>
      <c r="H21" s="217">
        <f t="shared" si="4"/>
        <v>0</v>
      </c>
      <c r="I21" s="217">
        <f t="shared" si="4"/>
        <v>0</v>
      </c>
      <c r="J21" s="218">
        <f t="shared" si="5"/>
        <v>0</v>
      </c>
      <c r="K21" s="204">
        <v>1520585</v>
      </c>
      <c r="L21" s="62">
        <v>3041170</v>
      </c>
      <c r="M21" s="62">
        <v>4561755</v>
      </c>
      <c r="N21" s="219">
        <f t="shared" si="6"/>
        <v>9123510</v>
      </c>
      <c r="O21" s="369">
        <f t="shared" si="3"/>
        <v>9123510</v>
      </c>
      <c r="P21" s="36"/>
      <c r="Q21" s="36"/>
      <c r="R21" s="36"/>
      <c r="S21" s="36"/>
      <c r="V21" s="36"/>
    </row>
    <row r="22" spans="1:22" s="1" customFormat="1" x14ac:dyDescent="0.2">
      <c r="A22" s="406">
        <v>11</v>
      </c>
      <c r="B22" s="405" t="s">
        <v>70</v>
      </c>
      <c r="C22" s="125" t="s">
        <v>7</v>
      </c>
      <c r="D22" s="129"/>
      <c r="E22" s="62"/>
      <c r="F22" s="62"/>
      <c r="G22" s="62"/>
      <c r="H22" s="217">
        <f t="shared" si="4"/>
        <v>0</v>
      </c>
      <c r="I22" s="217">
        <f t="shared" si="4"/>
        <v>0</v>
      </c>
      <c r="J22" s="218">
        <f t="shared" si="5"/>
        <v>0</v>
      </c>
      <c r="K22" s="204">
        <v>1520585</v>
      </c>
      <c r="L22" s="62">
        <v>3041170</v>
      </c>
      <c r="M22" s="62">
        <v>4561755</v>
      </c>
      <c r="N22" s="219">
        <f t="shared" si="6"/>
        <v>9123510</v>
      </c>
      <c r="O22" s="369">
        <f t="shared" si="3"/>
        <v>9123510</v>
      </c>
      <c r="P22" s="36"/>
      <c r="Q22" s="36"/>
      <c r="R22" s="36"/>
      <c r="S22" s="36"/>
      <c r="V22" s="36"/>
    </row>
    <row r="23" spans="1:22" s="1" customFormat="1" x14ac:dyDescent="0.2">
      <c r="A23" s="406">
        <v>12</v>
      </c>
      <c r="B23" s="405" t="s">
        <v>71</v>
      </c>
      <c r="C23" s="125" t="s">
        <v>19</v>
      </c>
      <c r="D23" s="129">
        <v>525561.9</v>
      </c>
      <c r="E23" s="62"/>
      <c r="F23" s="62">
        <v>525072.55000000005</v>
      </c>
      <c r="G23" s="62"/>
      <c r="H23" s="217">
        <f t="shared" si="4"/>
        <v>1050634.4500000002</v>
      </c>
      <c r="I23" s="217">
        <f t="shared" si="4"/>
        <v>0</v>
      </c>
      <c r="J23" s="218">
        <f t="shared" si="5"/>
        <v>1050634.4500000002</v>
      </c>
      <c r="K23" s="204">
        <v>1520585</v>
      </c>
      <c r="L23" s="62">
        <v>3041170</v>
      </c>
      <c r="M23" s="62">
        <v>4561755</v>
      </c>
      <c r="N23" s="219">
        <f t="shared" si="6"/>
        <v>9123510</v>
      </c>
      <c r="O23" s="369">
        <f t="shared" si="3"/>
        <v>10174144.449999999</v>
      </c>
      <c r="P23" s="36"/>
      <c r="Q23" s="36"/>
      <c r="R23" s="36"/>
      <c r="S23" s="36"/>
      <c r="V23" s="36"/>
    </row>
    <row r="24" spans="1:22" s="1" customFormat="1" x14ac:dyDescent="0.2">
      <c r="A24" s="406">
        <v>13</v>
      </c>
      <c r="B24" s="405" t="s">
        <v>260</v>
      </c>
      <c r="C24" s="125" t="s">
        <v>261</v>
      </c>
      <c r="D24" s="129"/>
      <c r="E24" s="62"/>
      <c r="F24" s="62"/>
      <c r="G24" s="62"/>
      <c r="H24" s="217">
        <f t="shared" si="4"/>
        <v>0</v>
      </c>
      <c r="I24" s="217">
        <f t="shared" si="4"/>
        <v>0</v>
      </c>
      <c r="J24" s="218">
        <f t="shared" si="5"/>
        <v>0</v>
      </c>
      <c r="K24" s="204"/>
      <c r="L24" s="62"/>
      <c r="M24" s="62"/>
      <c r="N24" s="219">
        <f t="shared" si="6"/>
        <v>0</v>
      </c>
      <c r="O24" s="369">
        <f t="shared" si="3"/>
        <v>0</v>
      </c>
      <c r="P24" s="36"/>
      <c r="Q24" s="36"/>
      <c r="R24" s="36"/>
      <c r="S24" s="36"/>
      <c r="V24" s="36"/>
    </row>
    <row r="25" spans="1:22" s="1" customFormat="1" x14ac:dyDescent="0.2">
      <c r="A25" s="406">
        <v>14</v>
      </c>
      <c r="B25" s="76" t="s">
        <v>72</v>
      </c>
      <c r="C25" s="125" t="s">
        <v>73</v>
      </c>
      <c r="D25" s="129"/>
      <c r="E25" s="62"/>
      <c r="F25" s="62"/>
      <c r="G25" s="62"/>
      <c r="H25" s="217">
        <f t="shared" si="4"/>
        <v>0</v>
      </c>
      <c r="I25" s="217">
        <f t="shared" si="4"/>
        <v>0</v>
      </c>
      <c r="J25" s="218">
        <f t="shared" si="5"/>
        <v>0</v>
      </c>
      <c r="K25" s="204"/>
      <c r="L25" s="62"/>
      <c r="M25" s="62"/>
      <c r="N25" s="219">
        <f t="shared" si="6"/>
        <v>0</v>
      </c>
      <c r="O25" s="369">
        <f t="shared" si="3"/>
        <v>0</v>
      </c>
      <c r="P25" s="36"/>
      <c r="Q25" s="36"/>
      <c r="R25" s="36"/>
      <c r="S25" s="36"/>
      <c r="V25" s="36"/>
    </row>
    <row r="26" spans="1:22" s="1" customFormat="1" x14ac:dyDescent="0.2">
      <c r="A26" s="406">
        <v>15</v>
      </c>
      <c r="B26" s="405" t="s">
        <v>74</v>
      </c>
      <c r="C26" s="125" t="s">
        <v>22</v>
      </c>
      <c r="D26" s="129"/>
      <c r="E26" s="62"/>
      <c r="F26" s="62"/>
      <c r="G26" s="62"/>
      <c r="H26" s="217">
        <f t="shared" si="4"/>
        <v>0</v>
      </c>
      <c r="I26" s="217">
        <f t="shared" si="4"/>
        <v>0</v>
      </c>
      <c r="J26" s="218">
        <f t="shared" si="5"/>
        <v>0</v>
      </c>
      <c r="K26" s="204">
        <v>1520585</v>
      </c>
      <c r="L26" s="62">
        <v>3041170</v>
      </c>
      <c r="M26" s="62">
        <v>4561755</v>
      </c>
      <c r="N26" s="219">
        <f t="shared" si="6"/>
        <v>9123510</v>
      </c>
      <c r="O26" s="369">
        <f t="shared" si="3"/>
        <v>9123510</v>
      </c>
      <c r="P26" s="36"/>
      <c r="Q26" s="36"/>
      <c r="R26" s="36"/>
      <c r="S26" s="36"/>
      <c r="V26" s="36"/>
    </row>
    <row r="27" spans="1:22" s="1" customFormat="1" x14ac:dyDescent="0.2">
      <c r="A27" s="406">
        <v>16</v>
      </c>
      <c r="B27" s="405" t="s">
        <v>75</v>
      </c>
      <c r="C27" s="125" t="s">
        <v>10</v>
      </c>
      <c r="D27" s="129"/>
      <c r="E27" s="62"/>
      <c r="F27" s="62"/>
      <c r="G27" s="62"/>
      <c r="H27" s="217">
        <f t="shared" si="4"/>
        <v>0</v>
      </c>
      <c r="I27" s="217">
        <f t="shared" si="4"/>
        <v>0</v>
      </c>
      <c r="J27" s="218">
        <f t="shared" si="5"/>
        <v>0</v>
      </c>
      <c r="K27" s="204">
        <v>1520585</v>
      </c>
      <c r="L27" s="62">
        <v>3041170</v>
      </c>
      <c r="M27" s="62">
        <v>4561755</v>
      </c>
      <c r="N27" s="219">
        <f t="shared" si="6"/>
        <v>9123510</v>
      </c>
      <c r="O27" s="369">
        <f t="shared" si="3"/>
        <v>9123510</v>
      </c>
      <c r="P27" s="36"/>
      <c r="Q27" s="36"/>
      <c r="R27" s="36"/>
      <c r="S27" s="36"/>
      <c r="V27" s="36"/>
    </row>
    <row r="28" spans="1:22" s="1" customFormat="1" x14ac:dyDescent="0.2">
      <c r="A28" s="406">
        <v>17</v>
      </c>
      <c r="B28" s="405" t="s">
        <v>76</v>
      </c>
      <c r="C28" s="125" t="s">
        <v>235</v>
      </c>
      <c r="D28" s="129">
        <v>529966.05000000005</v>
      </c>
      <c r="E28" s="62">
        <v>420858.2</v>
      </c>
      <c r="F28" s="62">
        <v>529966.05000000005</v>
      </c>
      <c r="G28" s="62">
        <v>420858.2</v>
      </c>
      <c r="H28" s="217">
        <f t="shared" si="4"/>
        <v>1059932.1000000001</v>
      </c>
      <c r="I28" s="217">
        <f t="shared" si="4"/>
        <v>841716.4</v>
      </c>
      <c r="J28" s="218">
        <f t="shared" si="5"/>
        <v>1901648.5</v>
      </c>
      <c r="K28" s="204">
        <v>1672643.5</v>
      </c>
      <c r="L28" s="62">
        <v>3041170</v>
      </c>
      <c r="M28" s="62">
        <v>4561755</v>
      </c>
      <c r="N28" s="219">
        <f t="shared" si="6"/>
        <v>9275568.5</v>
      </c>
      <c r="O28" s="369">
        <f t="shared" si="3"/>
        <v>11177217</v>
      </c>
      <c r="P28" s="36"/>
      <c r="Q28" s="36"/>
      <c r="R28" s="36"/>
      <c r="S28" s="36"/>
      <c r="V28" s="36"/>
    </row>
    <row r="29" spans="1:22" s="1" customFormat="1" x14ac:dyDescent="0.2">
      <c r="A29" s="406">
        <v>18</v>
      </c>
      <c r="B29" s="405" t="s">
        <v>77</v>
      </c>
      <c r="C29" s="125" t="s">
        <v>9</v>
      </c>
      <c r="D29" s="129">
        <v>1130398.5</v>
      </c>
      <c r="E29" s="62">
        <v>1037464.4</v>
      </c>
      <c r="F29" s="62">
        <v>1130398.5</v>
      </c>
      <c r="G29" s="62">
        <v>758523.5</v>
      </c>
      <c r="H29" s="217">
        <f t="shared" si="4"/>
        <v>2260797</v>
      </c>
      <c r="I29" s="217">
        <f t="shared" si="4"/>
        <v>1795987.9</v>
      </c>
      <c r="J29" s="218">
        <f t="shared" si="5"/>
        <v>4056784.9</v>
      </c>
      <c r="K29" s="204">
        <v>3193228.5</v>
      </c>
      <c r="L29" s="62">
        <v>6386457</v>
      </c>
      <c r="M29" s="62">
        <v>7298808</v>
      </c>
      <c r="N29" s="219">
        <f t="shared" si="6"/>
        <v>16878493.5</v>
      </c>
      <c r="O29" s="369">
        <f t="shared" si="3"/>
        <v>20935278.399999999</v>
      </c>
      <c r="P29" s="36"/>
      <c r="Q29" s="36"/>
      <c r="R29" s="36"/>
      <c r="S29" s="36"/>
      <c r="V29" s="36"/>
    </row>
    <row r="30" spans="1:22" s="1" customFormat="1" x14ac:dyDescent="0.2">
      <c r="A30" s="406">
        <v>19</v>
      </c>
      <c r="B30" s="76" t="s">
        <v>78</v>
      </c>
      <c r="C30" s="125" t="s">
        <v>11</v>
      </c>
      <c r="D30" s="129">
        <v>343034.35</v>
      </c>
      <c r="E30" s="62">
        <v>124789.35</v>
      </c>
      <c r="F30" s="62">
        <v>343034.35</v>
      </c>
      <c r="G30" s="62">
        <v>124789.35</v>
      </c>
      <c r="H30" s="217">
        <f t="shared" si="4"/>
        <v>686068.7</v>
      </c>
      <c r="I30" s="217">
        <f t="shared" si="4"/>
        <v>249578.7</v>
      </c>
      <c r="J30" s="218">
        <f t="shared" si="5"/>
        <v>935647.39999999991</v>
      </c>
      <c r="K30" s="204">
        <v>760292.5</v>
      </c>
      <c r="L30" s="62">
        <v>1520585</v>
      </c>
      <c r="M30" s="62">
        <v>2280877.5</v>
      </c>
      <c r="N30" s="219">
        <f t="shared" si="6"/>
        <v>4561755</v>
      </c>
      <c r="O30" s="369">
        <f t="shared" si="3"/>
        <v>5497402.4000000004</v>
      </c>
      <c r="P30" s="36"/>
      <c r="Q30" s="36"/>
      <c r="R30" s="36"/>
      <c r="S30" s="36"/>
      <c r="V30" s="36"/>
    </row>
    <row r="31" spans="1:22" s="1" customFormat="1" x14ac:dyDescent="0.2">
      <c r="A31" s="406">
        <v>20</v>
      </c>
      <c r="B31" s="76" t="s">
        <v>79</v>
      </c>
      <c r="C31" s="125" t="s">
        <v>236</v>
      </c>
      <c r="D31" s="129">
        <v>332758</v>
      </c>
      <c r="E31" s="62">
        <v>325431.05</v>
      </c>
      <c r="F31" s="62">
        <v>332268.65000000002</v>
      </c>
      <c r="G31" s="62">
        <v>322984.2</v>
      </c>
      <c r="H31" s="217">
        <f t="shared" si="4"/>
        <v>665026.65</v>
      </c>
      <c r="I31" s="217">
        <f t="shared" si="4"/>
        <v>648415.25</v>
      </c>
      <c r="J31" s="218">
        <f t="shared" si="5"/>
        <v>1313441.8999999999</v>
      </c>
      <c r="K31" s="204">
        <v>1520585</v>
      </c>
      <c r="L31" s="62">
        <v>3041170</v>
      </c>
      <c r="M31" s="62">
        <v>4561755</v>
      </c>
      <c r="N31" s="219">
        <f t="shared" si="6"/>
        <v>9123510</v>
      </c>
      <c r="O31" s="369">
        <f t="shared" si="3"/>
        <v>10436951.9</v>
      </c>
      <c r="P31" s="36"/>
      <c r="Q31" s="36"/>
      <c r="R31" s="36"/>
      <c r="S31" s="36"/>
      <c r="V31" s="36"/>
    </row>
    <row r="32" spans="1:22" s="1" customFormat="1" x14ac:dyDescent="0.2">
      <c r="A32" s="406">
        <v>21</v>
      </c>
      <c r="B32" s="76" t="s">
        <v>80</v>
      </c>
      <c r="C32" s="125" t="s">
        <v>81</v>
      </c>
      <c r="D32" s="129">
        <v>971849.1</v>
      </c>
      <c r="E32" s="62">
        <v>523625.9</v>
      </c>
      <c r="F32" s="62">
        <v>971359.75</v>
      </c>
      <c r="G32" s="62">
        <v>523625.9</v>
      </c>
      <c r="H32" s="217">
        <f t="shared" si="4"/>
        <v>1943208.85</v>
      </c>
      <c r="I32" s="217">
        <f t="shared" si="4"/>
        <v>1047251.8</v>
      </c>
      <c r="J32" s="218">
        <f t="shared" si="5"/>
        <v>2990460.6500000004</v>
      </c>
      <c r="K32" s="204">
        <v>1520585</v>
      </c>
      <c r="L32" s="62">
        <v>3041170</v>
      </c>
      <c r="M32" s="62">
        <v>4561755</v>
      </c>
      <c r="N32" s="219">
        <f t="shared" si="6"/>
        <v>9123510</v>
      </c>
      <c r="O32" s="369">
        <f t="shared" si="3"/>
        <v>12113970.65</v>
      </c>
      <c r="P32" s="36"/>
      <c r="Q32" s="36"/>
      <c r="R32" s="36"/>
      <c r="S32" s="36"/>
      <c r="V32" s="36"/>
    </row>
    <row r="33" spans="1:22" s="1" customFormat="1" x14ac:dyDescent="0.2">
      <c r="A33" s="406">
        <v>22</v>
      </c>
      <c r="B33" s="76" t="s">
        <v>82</v>
      </c>
      <c r="C33" s="125" t="s">
        <v>39</v>
      </c>
      <c r="D33" s="129">
        <v>866638.85</v>
      </c>
      <c r="E33" s="62">
        <v>452667.25</v>
      </c>
      <c r="F33" s="62">
        <v>866149.5</v>
      </c>
      <c r="G33" s="62">
        <v>452667.25</v>
      </c>
      <c r="H33" s="217">
        <f t="shared" si="4"/>
        <v>1732788.35</v>
      </c>
      <c r="I33" s="217">
        <f t="shared" si="4"/>
        <v>905334.5</v>
      </c>
      <c r="J33" s="218">
        <f t="shared" si="5"/>
        <v>2638122.85</v>
      </c>
      <c r="K33" s="204">
        <v>2432936</v>
      </c>
      <c r="L33" s="62">
        <v>4865872</v>
      </c>
      <c r="M33" s="62">
        <v>7298808</v>
      </c>
      <c r="N33" s="219">
        <f t="shared" si="6"/>
        <v>14597616</v>
      </c>
      <c r="O33" s="369">
        <f t="shared" si="3"/>
        <v>17235738.850000001</v>
      </c>
      <c r="P33" s="36"/>
      <c r="Q33" s="36"/>
      <c r="R33" s="36"/>
      <c r="S33" s="36"/>
      <c r="V33" s="36"/>
    </row>
    <row r="34" spans="1:22" s="1" customFormat="1" x14ac:dyDescent="0.2">
      <c r="A34" s="406">
        <v>23</v>
      </c>
      <c r="B34" s="405" t="s">
        <v>83</v>
      </c>
      <c r="C34" s="125" t="s">
        <v>84</v>
      </c>
      <c r="D34" s="129"/>
      <c r="E34" s="62"/>
      <c r="F34" s="62"/>
      <c r="G34" s="62"/>
      <c r="H34" s="217">
        <f t="shared" si="4"/>
        <v>0</v>
      </c>
      <c r="I34" s="217">
        <f t="shared" si="4"/>
        <v>0</v>
      </c>
      <c r="J34" s="218">
        <f t="shared" si="5"/>
        <v>0</v>
      </c>
      <c r="K34" s="204"/>
      <c r="L34" s="62"/>
      <c r="M34" s="62"/>
      <c r="N34" s="219">
        <f t="shared" si="6"/>
        <v>0</v>
      </c>
      <c r="O34" s="369">
        <f t="shared" si="3"/>
        <v>0</v>
      </c>
      <c r="P34" s="36"/>
      <c r="Q34" s="36"/>
      <c r="R34" s="36"/>
      <c r="S34" s="36"/>
      <c r="V34" s="36"/>
    </row>
    <row r="35" spans="1:22" s="1" customFormat="1" x14ac:dyDescent="0.2">
      <c r="A35" s="406">
        <v>24</v>
      </c>
      <c r="B35" s="405" t="s">
        <v>85</v>
      </c>
      <c r="C35" s="125" t="s">
        <v>86</v>
      </c>
      <c r="D35" s="129"/>
      <c r="E35" s="62"/>
      <c r="F35" s="62"/>
      <c r="G35" s="62"/>
      <c r="H35" s="217">
        <f t="shared" si="4"/>
        <v>0</v>
      </c>
      <c r="I35" s="217">
        <f t="shared" si="4"/>
        <v>0</v>
      </c>
      <c r="J35" s="218">
        <f t="shared" si="5"/>
        <v>0</v>
      </c>
      <c r="K35" s="204"/>
      <c r="L35" s="62"/>
      <c r="M35" s="62"/>
      <c r="N35" s="219">
        <f t="shared" si="6"/>
        <v>0</v>
      </c>
      <c r="O35" s="369">
        <f t="shared" si="3"/>
        <v>0</v>
      </c>
      <c r="P35" s="36"/>
      <c r="Q35" s="36"/>
      <c r="R35" s="36"/>
      <c r="S35" s="36"/>
      <c r="V35" s="36"/>
    </row>
    <row r="36" spans="1:22" s="1" customFormat="1" ht="24" x14ac:dyDescent="0.2">
      <c r="A36" s="406">
        <v>25</v>
      </c>
      <c r="B36" s="405" t="s">
        <v>87</v>
      </c>
      <c r="C36" s="125" t="s">
        <v>88</v>
      </c>
      <c r="D36" s="129"/>
      <c r="E36" s="62"/>
      <c r="F36" s="62"/>
      <c r="G36" s="62"/>
      <c r="H36" s="217">
        <f t="shared" si="4"/>
        <v>0</v>
      </c>
      <c r="I36" s="217">
        <f t="shared" si="4"/>
        <v>0</v>
      </c>
      <c r="J36" s="218">
        <f t="shared" si="5"/>
        <v>0</v>
      </c>
      <c r="K36" s="204"/>
      <c r="L36" s="62"/>
      <c r="M36" s="62"/>
      <c r="N36" s="219">
        <f t="shared" si="6"/>
        <v>0</v>
      </c>
      <c r="O36" s="369">
        <f t="shared" si="3"/>
        <v>0</v>
      </c>
      <c r="P36" s="36"/>
      <c r="Q36" s="36"/>
      <c r="R36" s="36"/>
      <c r="S36" s="36"/>
      <c r="V36" s="36"/>
    </row>
    <row r="37" spans="1:22" s="1" customFormat="1" x14ac:dyDescent="0.2">
      <c r="A37" s="406">
        <v>26</v>
      </c>
      <c r="B37" s="76" t="s">
        <v>89</v>
      </c>
      <c r="C37" s="125" t="s">
        <v>90</v>
      </c>
      <c r="D37" s="129">
        <v>314652.05</v>
      </c>
      <c r="E37" s="62">
        <v>146811</v>
      </c>
      <c r="F37" s="62">
        <v>1833594.45</v>
      </c>
      <c r="G37" s="62">
        <v>1110869.8999999999</v>
      </c>
      <c r="H37" s="217">
        <f t="shared" si="4"/>
        <v>2148246.5</v>
      </c>
      <c r="I37" s="217">
        <f t="shared" si="4"/>
        <v>1257680.8999999999</v>
      </c>
      <c r="J37" s="218">
        <f t="shared" si="5"/>
        <v>3405927.4</v>
      </c>
      <c r="K37" s="204">
        <v>4561755</v>
      </c>
      <c r="L37" s="62">
        <v>6809456.0999999996</v>
      </c>
      <c r="M37" s="62">
        <v>9123510</v>
      </c>
      <c r="N37" s="219">
        <f t="shared" si="6"/>
        <v>20494721.100000001</v>
      </c>
      <c r="O37" s="369">
        <f t="shared" si="3"/>
        <v>23900648.5</v>
      </c>
      <c r="P37" s="36"/>
      <c r="Q37" s="36"/>
      <c r="R37" s="36"/>
      <c r="S37" s="36"/>
      <c r="V37" s="36"/>
    </row>
    <row r="38" spans="1:22" s="1" customFormat="1" x14ac:dyDescent="0.2">
      <c r="A38" s="406">
        <v>27</v>
      </c>
      <c r="B38" s="405" t="s">
        <v>91</v>
      </c>
      <c r="C38" s="125" t="s">
        <v>92</v>
      </c>
      <c r="D38" s="129">
        <v>1519431.75</v>
      </c>
      <c r="E38" s="62">
        <v>1666304.85</v>
      </c>
      <c r="F38" s="62">
        <v>0</v>
      </c>
      <c r="G38" s="62">
        <v>0</v>
      </c>
      <c r="H38" s="217">
        <f t="shared" si="4"/>
        <v>1519431.75</v>
      </c>
      <c r="I38" s="217">
        <f t="shared" si="4"/>
        <v>1666304.85</v>
      </c>
      <c r="J38" s="218">
        <f t="shared" si="5"/>
        <v>3185736.6</v>
      </c>
      <c r="K38" s="204">
        <v>1520585</v>
      </c>
      <c r="L38" s="62">
        <v>3350816.4</v>
      </c>
      <c r="M38" s="62">
        <v>0</v>
      </c>
      <c r="N38" s="219">
        <f t="shared" si="6"/>
        <v>4871401.4000000004</v>
      </c>
      <c r="O38" s="369">
        <f t="shared" si="3"/>
        <v>8057138</v>
      </c>
      <c r="P38" s="36"/>
      <c r="Q38" s="36"/>
      <c r="R38" s="36"/>
      <c r="S38" s="36"/>
      <c r="V38" s="36"/>
    </row>
    <row r="39" spans="1:22" s="1" customFormat="1" x14ac:dyDescent="0.2">
      <c r="A39" s="406">
        <v>28</v>
      </c>
      <c r="B39" s="405" t="s">
        <v>93</v>
      </c>
      <c r="C39" s="125" t="s">
        <v>94</v>
      </c>
      <c r="D39" s="129"/>
      <c r="E39" s="62"/>
      <c r="F39" s="62"/>
      <c r="G39" s="62"/>
      <c r="H39" s="217">
        <f t="shared" si="4"/>
        <v>0</v>
      </c>
      <c r="I39" s="217">
        <f t="shared" si="4"/>
        <v>0</v>
      </c>
      <c r="J39" s="218">
        <f t="shared" si="5"/>
        <v>0</v>
      </c>
      <c r="K39" s="204">
        <v>456175.5</v>
      </c>
      <c r="L39" s="62">
        <v>304117</v>
      </c>
      <c r="M39" s="62">
        <v>1147350.5</v>
      </c>
      <c r="N39" s="219">
        <f t="shared" si="6"/>
        <v>1907643</v>
      </c>
      <c r="O39" s="369">
        <f t="shared" si="3"/>
        <v>1907643</v>
      </c>
      <c r="P39" s="36"/>
      <c r="Q39" s="36"/>
      <c r="R39" s="36"/>
      <c r="S39" s="36"/>
      <c r="V39" s="36"/>
    </row>
    <row r="40" spans="1:22" s="1" customFormat="1" x14ac:dyDescent="0.2">
      <c r="A40" s="406">
        <v>29</v>
      </c>
      <c r="B40" s="57" t="s">
        <v>95</v>
      </c>
      <c r="C40" s="125" t="s">
        <v>96</v>
      </c>
      <c r="D40" s="129"/>
      <c r="E40" s="62"/>
      <c r="F40" s="62"/>
      <c r="G40" s="62"/>
      <c r="H40" s="217">
        <f t="shared" si="4"/>
        <v>0</v>
      </c>
      <c r="I40" s="217">
        <f t="shared" si="4"/>
        <v>0</v>
      </c>
      <c r="J40" s="218">
        <f t="shared" si="5"/>
        <v>0</v>
      </c>
      <c r="K40" s="204"/>
      <c r="L40" s="62"/>
      <c r="M40" s="62"/>
      <c r="N40" s="219">
        <f t="shared" si="6"/>
        <v>0</v>
      </c>
      <c r="O40" s="369">
        <f t="shared" si="3"/>
        <v>0</v>
      </c>
      <c r="P40" s="36"/>
      <c r="Q40" s="36"/>
      <c r="R40" s="36"/>
      <c r="S40" s="36"/>
      <c r="V40" s="36"/>
    </row>
    <row r="41" spans="1:22" s="1" customFormat="1" ht="24" x14ac:dyDescent="0.2">
      <c r="A41" s="406">
        <v>30</v>
      </c>
      <c r="B41" s="76" t="s">
        <v>97</v>
      </c>
      <c r="C41" s="125" t="s">
        <v>23</v>
      </c>
      <c r="D41" s="129"/>
      <c r="E41" s="62"/>
      <c r="F41" s="62"/>
      <c r="G41" s="62"/>
      <c r="H41" s="217">
        <f t="shared" si="4"/>
        <v>0</v>
      </c>
      <c r="I41" s="217">
        <f t="shared" si="4"/>
        <v>0</v>
      </c>
      <c r="J41" s="218">
        <f t="shared" si="5"/>
        <v>0</v>
      </c>
      <c r="K41" s="204"/>
      <c r="L41" s="62"/>
      <c r="M41" s="62"/>
      <c r="N41" s="219">
        <f t="shared" si="6"/>
        <v>0</v>
      </c>
      <c r="O41" s="369">
        <f t="shared" si="3"/>
        <v>0</v>
      </c>
      <c r="P41" s="36"/>
      <c r="Q41" s="36"/>
      <c r="R41" s="36"/>
      <c r="S41" s="36"/>
      <c r="V41" s="36"/>
    </row>
    <row r="42" spans="1:22" s="1" customFormat="1" x14ac:dyDescent="0.2">
      <c r="A42" s="406">
        <v>31</v>
      </c>
      <c r="B42" s="405" t="s">
        <v>98</v>
      </c>
      <c r="C42" s="125" t="s">
        <v>58</v>
      </c>
      <c r="D42" s="129"/>
      <c r="E42" s="62"/>
      <c r="F42" s="62"/>
      <c r="G42" s="62"/>
      <c r="H42" s="217">
        <f t="shared" si="4"/>
        <v>0</v>
      </c>
      <c r="I42" s="217">
        <f t="shared" si="4"/>
        <v>0</v>
      </c>
      <c r="J42" s="218">
        <f t="shared" si="5"/>
        <v>0</v>
      </c>
      <c r="K42" s="204"/>
      <c r="L42" s="62"/>
      <c r="M42" s="62"/>
      <c r="N42" s="219">
        <f t="shared" si="6"/>
        <v>0</v>
      </c>
      <c r="O42" s="369">
        <f t="shared" si="3"/>
        <v>0</v>
      </c>
      <c r="P42" s="36"/>
      <c r="Q42" s="36"/>
      <c r="R42" s="36"/>
      <c r="S42" s="36"/>
      <c r="V42" s="36"/>
    </row>
    <row r="43" spans="1:22" s="1" customFormat="1" x14ac:dyDescent="0.2">
      <c r="A43" s="406">
        <v>32</v>
      </c>
      <c r="B43" s="57" t="s">
        <v>99</v>
      </c>
      <c r="C43" s="125" t="s">
        <v>40</v>
      </c>
      <c r="D43" s="129">
        <v>918020.6</v>
      </c>
      <c r="E43" s="62">
        <v>836822.7</v>
      </c>
      <c r="F43" s="62">
        <v>918020.6</v>
      </c>
      <c r="G43" s="62">
        <v>836822.7</v>
      </c>
      <c r="H43" s="217">
        <f t="shared" si="4"/>
        <v>1836041.2</v>
      </c>
      <c r="I43" s="217">
        <f t="shared" si="4"/>
        <v>1673645.4</v>
      </c>
      <c r="J43" s="218">
        <f t="shared" si="5"/>
        <v>3509686.5999999996</v>
      </c>
      <c r="K43" s="204">
        <v>2432936</v>
      </c>
      <c r="L43" s="62">
        <v>4865872</v>
      </c>
      <c r="M43" s="62">
        <v>7298808</v>
      </c>
      <c r="N43" s="219">
        <f t="shared" si="6"/>
        <v>14597616</v>
      </c>
      <c r="O43" s="369">
        <f t="shared" si="3"/>
        <v>18107302.600000001</v>
      </c>
      <c r="P43" s="36"/>
      <c r="Q43" s="36"/>
      <c r="R43" s="36"/>
      <c r="S43" s="36"/>
      <c r="V43" s="36"/>
    </row>
    <row r="44" spans="1:22" s="1" customFormat="1" x14ac:dyDescent="0.2">
      <c r="A44" s="406">
        <v>33</v>
      </c>
      <c r="B44" s="76" t="s">
        <v>100</v>
      </c>
      <c r="C44" s="125" t="s">
        <v>38</v>
      </c>
      <c r="D44" s="129">
        <v>639580.44999999995</v>
      </c>
      <c r="E44" s="62">
        <v>1032570.7</v>
      </c>
      <c r="F44" s="62">
        <v>639580.44999999995</v>
      </c>
      <c r="G44" s="62">
        <v>1030123.85</v>
      </c>
      <c r="H44" s="217">
        <f t="shared" si="4"/>
        <v>1279160.8999999999</v>
      </c>
      <c r="I44" s="217">
        <f t="shared" si="4"/>
        <v>2062694.5499999998</v>
      </c>
      <c r="J44" s="218">
        <f t="shared" si="5"/>
        <v>3341855.4499999997</v>
      </c>
      <c r="K44" s="204">
        <v>3193228.5</v>
      </c>
      <c r="L44" s="62">
        <v>6082340</v>
      </c>
      <c r="M44" s="62">
        <v>6842632.5</v>
      </c>
      <c r="N44" s="219">
        <f t="shared" si="6"/>
        <v>16118201</v>
      </c>
      <c r="O44" s="369">
        <f t="shared" si="3"/>
        <v>19460056.449999999</v>
      </c>
      <c r="P44" s="36"/>
      <c r="Q44" s="36"/>
      <c r="R44" s="36"/>
      <c r="S44" s="36"/>
      <c r="V44" s="36"/>
    </row>
    <row r="45" spans="1:22" s="1" customFormat="1" x14ac:dyDescent="0.2">
      <c r="A45" s="406">
        <v>34</v>
      </c>
      <c r="B45" s="57" t="s">
        <v>101</v>
      </c>
      <c r="C45" s="125" t="s">
        <v>16</v>
      </c>
      <c r="D45" s="129">
        <v>402735.05</v>
      </c>
      <c r="E45" s="62">
        <v>190854.3</v>
      </c>
      <c r="F45" s="62">
        <v>402735.05</v>
      </c>
      <c r="G45" s="62">
        <v>188407.45</v>
      </c>
      <c r="H45" s="217">
        <f t="shared" si="4"/>
        <v>805470.1</v>
      </c>
      <c r="I45" s="217">
        <f t="shared" si="4"/>
        <v>379261.75</v>
      </c>
      <c r="J45" s="218">
        <f t="shared" si="5"/>
        <v>1184731.8500000001</v>
      </c>
      <c r="K45" s="204">
        <v>1520585</v>
      </c>
      <c r="L45" s="62">
        <v>3041170</v>
      </c>
      <c r="M45" s="62">
        <v>4561755</v>
      </c>
      <c r="N45" s="219">
        <f t="shared" si="6"/>
        <v>9123510</v>
      </c>
      <c r="O45" s="369">
        <f t="shared" si="3"/>
        <v>10308241.85</v>
      </c>
      <c r="P45" s="36"/>
      <c r="Q45" s="36"/>
      <c r="R45" s="36"/>
      <c r="S45" s="36"/>
      <c r="V45" s="36"/>
    </row>
    <row r="46" spans="1:22" s="1" customFormat="1" x14ac:dyDescent="0.2">
      <c r="A46" s="406">
        <v>35</v>
      </c>
      <c r="B46" s="405" t="s">
        <v>102</v>
      </c>
      <c r="C46" s="125" t="s">
        <v>21</v>
      </c>
      <c r="D46" s="129">
        <v>674813.65</v>
      </c>
      <c r="E46" s="62">
        <v>626393.59999999998</v>
      </c>
      <c r="F46" s="62">
        <v>674813.65</v>
      </c>
      <c r="G46" s="62">
        <v>626393.59999999998</v>
      </c>
      <c r="H46" s="217">
        <f t="shared" si="4"/>
        <v>1349627.3</v>
      </c>
      <c r="I46" s="217">
        <f t="shared" si="4"/>
        <v>1252787.2</v>
      </c>
      <c r="J46" s="218">
        <f t="shared" si="5"/>
        <v>2602414.5</v>
      </c>
      <c r="K46" s="204">
        <v>2280877.5</v>
      </c>
      <c r="L46" s="62">
        <v>4561755</v>
      </c>
      <c r="M46" s="62">
        <v>6842632.5</v>
      </c>
      <c r="N46" s="219">
        <f t="shared" si="6"/>
        <v>13685265</v>
      </c>
      <c r="O46" s="369">
        <f t="shared" si="3"/>
        <v>16287679.5</v>
      </c>
      <c r="P46" s="36"/>
      <c r="Q46" s="36"/>
      <c r="R46" s="36"/>
      <c r="S46" s="36"/>
      <c r="V46" s="36"/>
    </row>
    <row r="47" spans="1:22" s="1" customFormat="1" x14ac:dyDescent="0.2">
      <c r="A47" s="406">
        <v>36</v>
      </c>
      <c r="B47" s="57" t="s">
        <v>103</v>
      </c>
      <c r="C47" s="125" t="s">
        <v>25</v>
      </c>
      <c r="D47" s="129"/>
      <c r="E47" s="62"/>
      <c r="F47" s="62"/>
      <c r="G47" s="62"/>
      <c r="H47" s="217">
        <f t="shared" si="4"/>
        <v>0</v>
      </c>
      <c r="I47" s="217">
        <f t="shared" si="4"/>
        <v>0</v>
      </c>
      <c r="J47" s="218">
        <f t="shared" si="5"/>
        <v>0</v>
      </c>
      <c r="K47" s="204">
        <v>1520585</v>
      </c>
      <c r="L47" s="62">
        <v>3041170</v>
      </c>
      <c r="M47" s="62">
        <v>4561755</v>
      </c>
      <c r="N47" s="219">
        <f t="shared" si="6"/>
        <v>9123510</v>
      </c>
      <c r="O47" s="369">
        <f t="shared" si="3"/>
        <v>9123510</v>
      </c>
      <c r="P47" s="36"/>
      <c r="Q47" s="36"/>
      <c r="R47" s="36"/>
      <c r="S47" s="36"/>
      <c r="V47" s="36"/>
    </row>
    <row r="48" spans="1:22" s="1" customFormat="1" x14ac:dyDescent="0.2">
      <c r="A48" s="406">
        <v>37</v>
      </c>
      <c r="B48" s="76" t="s">
        <v>104</v>
      </c>
      <c r="C48" s="125" t="s">
        <v>237</v>
      </c>
      <c r="D48" s="129">
        <v>791278.95</v>
      </c>
      <c r="E48" s="62">
        <v>724267.6</v>
      </c>
      <c r="F48" s="62">
        <v>791278.95</v>
      </c>
      <c r="G48" s="62">
        <v>721820.75</v>
      </c>
      <c r="H48" s="217">
        <f t="shared" si="4"/>
        <v>1582557.9</v>
      </c>
      <c r="I48" s="217">
        <f t="shared" si="4"/>
        <v>1446088.35</v>
      </c>
      <c r="J48" s="218">
        <f t="shared" si="5"/>
        <v>3028646.25</v>
      </c>
      <c r="K48" s="204">
        <v>2280877.5</v>
      </c>
      <c r="L48" s="62">
        <v>4561755</v>
      </c>
      <c r="M48" s="62">
        <v>4561755</v>
      </c>
      <c r="N48" s="219">
        <f t="shared" si="6"/>
        <v>11404387.5</v>
      </c>
      <c r="O48" s="369">
        <f t="shared" si="3"/>
        <v>14433033.75</v>
      </c>
      <c r="P48" s="36"/>
      <c r="Q48" s="36"/>
      <c r="R48" s="36"/>
      <c r="S48" s="36"/>
      <c r="V48" s="36"/>
    </row>
    <row r="49" spans="1:22" s="1" customFormat="1" x14ac:dyDescent="0.2">
      <c r="A49" s="406">
        <v>38</v>
      </c>
      <c r="B49" s="116" t="s">
        <v>105</v>
      </c>
      <c r="C49" s="158" t="s">
        <v>238</v>
      </c>
      <c r="D49" s="129"/>
      <c r="E49" s="62"/>
      <c r="F49" s="62"/>
      <c r="G49" s="62"/>
      <c r="H49" s="217">
        <f t="shared" si="4"/>
        <v>0</v>
      </c>
      <c r="I49" s="217">
        <f t="shared" si="4"/>
        <v>0</v>
      </c>
      <c r="J49" s="218">
        <f t="shared" si="5"/>
        <v>0</v>
      </c>
      <c r="K49" s="204">
        <v>1520585</v>
      </c>
      <c r="L49" s="62">
        <v>3041170</v>
      </c>
      <c r="M49" s="62">
        <v>4561755</v>
      </c>
      <c r="N49" s="219">
        <f t="shared" si="6"/>
        <v>9123510</v>
      </c>
      <c r="O49" s="369">
        <f t="shared" si="3"/>
        <v>9123510</v>
      </c>
      <c r="P49" s="36"/>
      <c r="Q49" s="36"/>
      <c r="R49" s="36"/>
      <c r="S49" s="36"/>
      <c r="V49" s="36"/>
    </row>
    <row r="50" spans="1:22" s="1" customFormat="1" x14ac:dyDescent="0.2">
      <c r="A50" s="406">
        <v>39</v>
      </c>
      <c r="B50" s="76" t="s">
        <v>106</v>
      </c>
      <c r="C50" s="125" t="s">
        <v>239</v>
      </c>
      <c r="D50" s="129">
        <v>355757.45</v>
      </c>
      <c r="E50" s="62">
        <v>110108.25</v>
      </c>
      <c r="F50" s="62">
        <v>355268.1</v>
      </c>
      <c r="G50" s="62">
        <v>110108.25</v>
      </c>
      <c r="H50" s="217">
        <f t="shared" si="4"/>
        <v>711025.55</v>
      </c>
      <c r="I50" s="217">
        <f t="shared" si="4"/>
        <v>220216.5</v>
      </c>
      <c r="J50" s="218">
        <f t="shared" si="5"/>
        <v>931242.05</v>
      </c>
      <c r="K50" s="204">
        <v>1520585</v>
      </c>
      <c r="L50" s="62">
        <v>3041170</v>
      </c>
      <c r="M50" s="62">
        <v>4561755</v>
      </c>
      <c r="N50" s="219">
        <f t="shared" si="6"/>
        <v>9123510</v>
      </c>
      <c r="O50" s="369">
        <f t="shared" si="3"/>
        <v>10054752.050000001</v>
      </c>
      <c r="P50" s="36"/>
      <c r="Q50" s="36"/>
      <c r="R50" s="36"/>
      <c r="S50" s="36"/>
      <c r="V50" s="36"/>
    </row>
    <row r="51" spans="1:22" s="1" customFormat="1" x14ac:dyDescent="0.2">
      <c r="A51" s="406">
        <v>40</v>
      </c>
      <c r="B51" s="76" t="s">
        <v>107</v>
      </c>
      <c r="C51" s="125" t="s">
        <v>24</v>
      </c>
      <c r="D51" s="129"/>
      <c r="E51" s="62"/>
      <c r="F51" s="62"/>
      <c r="G51" s="62"/>
      <c r="H51" s="217">
        <f t="shared" si="4"/>
        <v>0</v>
      </c>
      <c r="I51" s="217">
        <f t="shared" si="4"/>
        <v>0</v>
      </c>
      <c r="J51" s="218">
        <f t="shared" si="5"/>
        <v>0</v>
      </c>
      <c r="K51" s="204">
        <v>1520585</v>
      </c>
      <c r="L51" s="62">
        <v>3041170</v>
      </c>
      <c r="M51" s="62">
        <v>4561755</v>
      </c>
      <c r="N51" s="219">
        <f t="shared" si="6"/>
        <v>9123510</v>
      </c>
      <c r="O51" s="369">
        <f t="shared" si="3"/>
        <v>9123510</v>
      </c>
      <c r="P51" s="36"/>
      <c r="Q51" s="36"/>
      <c r="R51" s="36"/>
      <c r="S51" s="36"/>
      <c r="V51" s="36"/>
    </row>
    <row r="52" spans="1:22" s="1" customFormat="1" x14ac:dyDescent="0.2">
      <c r="A52" s="406">
        <v>41</v>
      </c>
      <c r="B52" s="405" t="s">
        <v>108</v>
      </c>
      <c r="C52" s="125" t="s">
        <v>20</v>
      </c>
      <c r="D52" s="129"/>
      <c r="E52" s="62"/>
      <c r="F52" s="62"/>
      <c r="G52" s="62"/>
      <c r="H52" s="217">
        <f t="shared" si="4"/>
        <v>0</v>
      </c>
      <c r="I52" s="217">
        <f t="shared" si="4"/>
        <v>0</v>
      </c>
      <c r="J52" s="218">
        <f t="shared" si="5"/>
        <v>0</v>
      </c>
      <c r="K52" s="204">
        <v>1520585</v>
      </c>
      <c r="L52" s="62">
        <v>3041170</v>
      </c>
      <c r="M52" s="62">
        <v>4561755</v>
      </c>
      <c r="N52" s="219">
        <f t="shared" si="6"/>
        <v>9123510</v>
      </c>
      <c r="O52" s="369">
        <f t="shared" si="3"/>
        <v>9123510</v>
      </c>
      <c r="P52" s="36"/>
      <c r="Q52" s="36"/>
      <c r="R52" s="36"/>
      <c r="S52" s="36"/>
      <c r="V52" s="36"/>
    </row>
    <row r="53" spans="1:22" s="1" customFormat="1" x14ac:dyDescent="0.2">
      <c r="A53" s="406">
        <v>42</v>
      </c>
      <c r="B53" s="57" t="s">
        <v>109</v>
      </c>
      <c r="C53" s="125" t="s">
        <v>110</v>
      </c>
      <c r="D53" s="129"/>
      <c r="E53" s="62"/>
      <c r="F53" s="62"/>
      <c r="G53" s="62"/>
      <c r="H53" s="217">
        <f t="shared" si="4"/>
        <v>0</v>
      </c>
      <c r="I53" s="217">
        <f t="shared" si="4"/>
        <v>0</v>
      </c>
      <c r="J53" s="218">
        <f t="shared" si="5"/>
        <v>0</v>
      </c>
      <c r="K53" s="204"/>
      <c r="L53" s="62"/>
      <c r="M53" s="62"/>
      <c r="N53" s="219">
        <f t="shared" si="6"/>
        <v>0</v>
      </c>
      <c r="O53" s="369">
        <f t="shared" si="3"/>
        <v>0</v>
      </c>
      <c r="P53" s="36"/>
      <c r="Q53" s="36"/>
      <c r="R53" s="36"/>
      <c r="S53" s="36"/>
      <c r="V53" s="36"/>
    </row>
    <row r="54" spans="1:22" s="1" customFormat="1" x14ac:dyDescent="0.2">
      <c r="A54" s="406">
        <v>43</v>
      </c>
      <c r="B54" s="405" t="s">
        <v>111</v>
      </c>
      <c r="C54" s="125" t="s">
        <v>112</v>
      </c>
      <c r="D54" s="129">
        <v>1036443.3</v>
      </c>
      <c r="E54" s="62">
        <v>863738.05</v>
      </c>
      <c r="F54" s="62">
        <v>1035953.95</v>
      </c>
      <c r="G54" s="62">
        <v>861291.2</v>
      </c>
      <c r="H54" s="217">
        <f t="shared" si="4"/>
        <v>2072397.25</v>
      </c>
      <c r="I54" s="217">
        <f t="shared" si="4"/>
        <v>1725029.25</v>
      </c>
      <c r="J54" s="218">
        <f t="shared" si="5"/>
        <v>3797426.5</v>
      </c>
      <c r="K54" s="204">
        <v>2432936</v>
      </c>
      <c r="L54" s="62">
        <v>4865872</v>
      </c>
      <c r="M54" s="62">
        <v>7298808</v>
      </c>
      <c r="N54" s="219">
        <f t="shared" si="6"/>
        <v>14597616</v>
      </c>
      <c r="O54" s="369">
        <f t="shared" si="3"/>
        <v>18395042.5</v>
      </c>
      <c r="P54" s="36"/>
      <c r="Q54" s="36"/>
      <c r="R54" s="36"/>
      <c r="S54" s="36"/>
      <c r="V54" s="36"/>
    </row>
    <row r="55" spans="1:22" s="1" customFormat="1" x14ac:dyDescent="0.2">
      <c r="A55" s="406">
        <v>44</v>
      </c>
      <c r="B55" s="76" t="s">
        <v>113</v>
      </c>
      <c r="C55" s="125" t="s">
        <v>244</v>
      </c>
      <c r="D55" s="129">
        <v>427691.9</v>
      </c>
      <c r="E55" s="62">
        <v>352346.4</v>
      </c>
      <c r="F55" s="62">
        <v>427202.55</v>
      </c>
      <c r="G55" s="62">
        <v>352346.4</v>
      </c>
      <c r="H55" s="217">
        <f t="shared" si="4"/>
        <v>854894.45</v>
      </c>
      <c r="I55" s="217">
        <f t="shared" si="4"/>
        <v>704692.8</v>
      </c>
      <c r="J55" s="218">
        <f t="shared" si="5"/>
        <v>1559587.25</v>
      </c>
      <c r="K55" s="204">
        <v>1520585</v>
      </c>
      <c r="L55" s="62">
        <v>3041170</v>
      </c>
      <c r="M55" s="62">
        <v>4561755</v>
      </c>
      <c r="N55" s="219">
        <f t="shared" si="6"/>
        <v>9123510</v>
      </c>
      <c r="O55" s="369">
        <f t="shared" si="3"/>
        <v>10683097.25</v>
      </c>
      <c r="P55" s="36"/>
      <c r="Q55" s="36"/>
      <c r="R55" s="36"/>
      <c r="S55" s="36"/>
      <c r="V55" s="36"/>
    </row>
    <row r="56" spans="1:22" s="1" customFormat="1" x14ac:dyDescent="0.2">
      <c r="A56" s="406">
        <v>45</v>
      </c>
      <c r="B56" s="76" t="s">
        <v>114</v>
      </c>
      <c r="C56" s="125" t="s">
        <v>2</v>
      </c>
      <c r="D56" s="129">
        <v>1167099.75</v>
      </c>
      <c r="E56" s="62">
        <v>829482.15</v>
      </c>
      <c r="F56" s="62">
        <v>1166610.3999999999</v>
      </c>
      <c r="G56" s="62">
        <v>829482.15</v>
      </c>
      <c r="H56" s="217">
        <f t="shared" si="4"/>
        <v>2333710.15</v>
      </c>
      <c r="I56" s="217">
        <f t="shared" si="4"/>
        <v>1658964.3</v>
      </c>
      <c r="J56" s="218">
        <f t="shared" si="5"/>
        <v>3992674.45</v>
      </c>
      <c r="K56" s="204">
        <v>3041170</v>
      </c>
      <c r="L56" s="62">
        <v>6082340</v>
      </c>
      <c r="M56" s="62">
        <v>9123510</v>
      </c>
      <c r="N56" s="219">
        <f t="shared" si="6"/>
        <v>18247020</v>
      </c>
      <c r="O56" s="369">
        <f t="shared" si="3"/>
        <v>22239694.449999999</v>
      </c>
      <c r="P56" s="36"/>
      <c r="Q56" s="36"/>
      <c r="R56" s="36"/>
      <c r="S56" s="36"/>
      <c r="V56" s="36"/>
    </row>
    <row r="57" spans="1:22" s="1" customFormat="1" x14ac:dyDescent="0.2">
      <c r="A57" s="406">
        <v>46</v>
      </c>
      <c r="B57" s="405" t="s">
        <v>115</v>
      </c>
      <c r="C57" s="125" t="s">
        <v>3</v>
      </c>
      <c r="D57" s="129"/>
      <c r="E57" s="62"/>
      <c r="F57" s="62"/>
      <c r="G57" s="62"/>
      <c r="H57" s="217">
        <f t="shared" si="4"/>
        <v>0</v>
      </c>
      <c r="I57" s="217">
        <f t="shared" si="4"/>
        <v>0</v>
      </c>
      <c r="J57" s="218">
        <f t="shared" si="5"/>
        <v>0</v>
      </c>
      <c r="K57" s="204">
        <v>1520585</v>
      </c>
      <c r="L57" s="62">
        <v>3041170</v>
      </c>
      <c r="M57" s="62">
        <v>4561755</v>
      </c>
      <c r="N57" s="219">
        <f t="shared" si="6"/>
        <v>9123510</v>
      </c>
      <c r="O57" s="369">
        <f t="shared" si="3"/>
        <v>9123510</v>
      </c>
      <c r="P57" s="36"/>
      <c r="Q57" s="36"/>
      <c r="R57" s="36"/>
      <c r="S57" s="36"/>
      <c r="V57" s="36"/>
    </row>
    <row r="58" spans="1:22" s="1" customFormat="1" x14ac:dyDescent="0.2">
      <c r="A58" s="406">
        <v>47</v>
      </c>
      <c r="B58" s="405" t="s">
        <v>116</v>
      </c>
      <c r="C58" s="125" t="s">
        <v>240</v>
      </c>
      <c r="D58" s="129"/>
      <c r="E58" s="62"/>
      <c r="F58" s="62"/>
      <c r="G58" s="62"/>
      <c r="H58" s="217">
        <f t="shared" si="4"/>
        <v>0</v>
      </c>
      <c r="I58" s="217">
        <f t="shared" si="4"/>
        <v>0</v>
      </c>
      <c r="J58" s="218">
        <f t="shared" si="5"/>
        <v>0</v>
      </c>
      <c r="K58" s="204">
        <v>1520585</v>
      </c>
      <c r="L58" s="62">
        <v>3041170</v>
      </c>
      <c r="M58" s="62">
        <v>4561755</v>
      </c>
      <c r="N58" s="219">
        <f t="shared" si="6"/>
        <v>9123510</v>
      </c>
      <c r="O58" s="369">
        <f t="shared" si="3"/>
        <v>9123510</v>
      </c>
      <c r="P58" s="36"/>
      <c r="Q58" s="36"/>
      <c r="R58" s="36"/>
      <c r="S58" s="36"/>
      <c r="V58" s="36"/>
    </row>
    <row r="59" spans="1:22" s="1" customFormat="1" x14ac:dyDescent="0.2">
      <c r="A59" s="406">
        <v>48</v>
      </c>
      <c r="B59" s="57" t="s">
        <v>117</v>
      </c>
      <c r="C59" s="125" t="s">
        <v>0</v>
      </c>
      <c r="D59" s="129">
        <v>455095.5</v>
      </c>
      <c r="E59" s="62">
        <v>577456.6</v>
      </c>
      <c r="F59" s="62">
        <v>454606.15</v>
      </c>
      <c r="G59" s="62">
        <v>577456.6</v>
      </c>
      <c r="H59" s="217">
        <f t="shared" si="4"/>
        <v>909701.65</v>
      </c>
      <c r="I59" s="217">
        <f t="shared" si="4"/>
        <v>1154913.2</v>
      </c>
      <c r="J59" s="218">
        <f t="shared" si="5"/>
        <v>2064614.85</v>
      </c>
      <c r="K59" s="204">
        <v>1520585</v>
      </c>
      <c r="L59" s="62">
        <v>3041170</v>
      </c>
      <c r="M59" s="62">
        <v>4561755</v>
      </c>
      <c r="N59" s="219">
        <f t="shared" si="6"/>
        <v>9123510</v>
      </c>
      <c r="O59" s="369">
        <f t="shared" si="3"/>
        <v>11188124.85</v>
      </c>
      <c r="P59" s="36"/>
      <c r="Q59" s="36"/>
      <c r="R59" s="36"/>
      <c r="S59" s="36"/>
      <c r="V59" s="36"/>
    </row>
    <row r="60" spans="1:22" s="1" customFormat="1" x14ac:dyDescent="0.2">
      <c r="A60" s="406">
        <v>49</v>
      </c>
      <c r="B60" s="405" t="s">
        <v>118</v>
      </c>
      <c r="C60" s="125" t="s">
        <v>4</v>
      </c>
      <c r="D60" s="129">
        <v>280886.90000000002</v>
      </c>
      <c r="E60" s="62"/>
      <c r="F60" s="62">
        <v>280397.55</v>
      </c>
      <c r="G60" s="62"/>
      <c r="H60" s="217">
        <f t="shared" si="4"/>
        <v>561284.44999999995</v>
      </c>
      <c r="I60" s="217">
        <f t="shared" si="4"/>
        <v>0</v>
      </c>
      <c r="J60" s="218">
        <f t="shared" si="5"/>
        <v>561284.44999999995</v>
      </c>
      <c r="K60" s="204">
        <v>1520585</v>
      </c>
      <c r="L60" s="62">
        <v>3041170</v>
      </c>
      <c r="M60" s="62">
        <v>4561755</v>
      </c>
      <c r="N60" s="219">
        <f t="shared" si="6"/>
        <v>9123510</v>
      </c>
      <c r="O60" s="369">
        <f t="shared" si="3"/>
        <v>9684794.4499999993</v>
      </c>
      <c r="P60" s="36"/>
      <c r="Q60" s="36"/>
      <c r="R60" s="36"/>
      <c r="S60" s="36"/>
      <c r="V60" s="36"/>
    </row>
    <row r="61" spans="1:22" s="1" customFormat="1" x14ac:dyDescent="0.2">
      <c r="A61" s="406">
        <v>50</v>
      </c>
      <c r="B61" s="57" t="s">
        <v>119</v>
      </c>
      <c r="C61" s="125" t="s">
        <v>1</v>
      </c>
      <c r="D61" s="129">
        <v>445308.5</v>
      </c>
      <c r="E61" s="62">
        <v>149257.85</v>
      </c>
      <c r="F61" s="62">
        <v>444819.15</v>
      </c>
      <c r="G61" s="62">
        <v>146811</v>
      </c>
      <c r="H61" s="217">
        <f t="shared" si="4"/>
        <v>890127.65</v>
      </c>
      <c r="I61" s="217">
        <f t="shared" si="4"/>
        <v>296068.84999999998</v>
      </c>
      <c r="J61" s="218">
        <f t="shared" si="5"/>
        <v>1186196.5</v>
      </c>
      <c r="K61" s="204">
        <v>1520585</v>
      </c>
      <c r="L61" s="62">
        <v>3041170</v>
      </c>
      <c r="M61" s="62">
        <v>4561755</v>
      </c>
      <c r="N61" s="219">
        <f t="shared" si="6"/>
        <v>9123510</v>
      </c>
      <c r="O61" s="369">
        <f t="shared" si="3"/>
        <v>10309706.5</v>
      </c>
      <c r="P61" s="36"/>
      <c r="Q61" s="36"/>
      <c r="R61" s="36"/>
      <c r="S61" s="36"/>
      <c r="V61" s="36"/>
    </row>
    <row r="62" spans="1:22" s="1" customFormat="1" x14ac:dyDescent="0.2">
      <c r="A62" s="406">
        <v>51</v>
      </c>
      <c r="B62" s="405" t="s">
        <v>120</v>
      </c>
      <c r="C62" s="125" t="s">
        <v>241</v>
      </c>
      <c r="D62" s="129">
        <v>477116.25</v>
      </c>
      <c r="E62" s="62"/>
      <c r="F62" s="62">
        <v>477116.25</v>
      </c>
      <c r="G62" s="62"/>
      <c r="H62" s="217">
        <f t="shared" si="4"/>
        <v>954232.5</v>
      </c>
      <c r="I62" s="217">
        <f t="shared" si="4"/>
        <v>0</v>
      </c>
      <c r="J62" s="218">
        <f t="shared" si="5"/>
        <v>954232.5</v>
      </c>
      <c r="K62" s="204">
        <v>1520585</v>
      </c>
      <c r="L62" s="62">
        <v>3041170</v>
      </c>
      <c r="M62" s="62">
        <v>4561755</v>
      </c>
      <c r="N62" s="219">
        <f t="shared" si="6"/>
        <v>9123510</v>
      </c>
      <c r="O62" s="369">
        <f t="shared" si="3"/>
        <v>10077742.5</v>
      </c>
      <c r="P62" s="36"/>
      <c r="Q62" s="36"/>
      <c r="R62" s="36"/>
      <c r="S62" s="36"/>
      <c r="V62" s="36"/>
    </row>
    <row r="63" spans="1:22" s="1" customFormat="1" x14ac:dyDescent="0.2">
      <c r="A63" s="406">
        <v>52</v>
      </c>
      <c r="B63" s="405" t="s">
        <v>121</v>
      </c>
      <c r="C63" s="125" t="s">
        <v>26</v>
      </c>
      <c r="D63" s="129">
        <v>825533.45</v>
      </c>
      <c r="E63" s="62">
        <v>995867.95</v>
      </c>
      <c r="F63" s="62">
        <v>825044.1</v>
      </c>
      <c r="G63" s="62">
        <v>716927.05</v>
      </c>
      <c r="H63" s="217">
        <f t="shared" si="4"/>
        <v>1650577.5499999998</v>
      </c>
      <c r="I63" s="217">
        <f t="shared" si="4"/>
        <v>1712795</v>
      </c>
      <c r="J63" s="218">
        <f t="shared" si="5"/>
        <v>3363372.55</v>
      </c>
      <c r="K63" s="204">
        <v>3041170</v>
      </c>
      <c r="L63" s="62">
        <v>2800641.1</v>
      </c>
      <c r="M63" s="62">
        <v>9123510</v>
      </c>
      <c r="N63" s="219">
        <f t="shared" si="6"/>
        <v>14965321.1</v>
      </c>
      <c r="O63" s="369">
        <f t="shared" si="3"/>
        <v>18328693.649999999</v>
      </c>
      <c r="P63" s="36"/>
      <c r="Q63" s="36"/>
      <c r="R63" s="36"/>
      <c r="S63" s="36"/>
      <c r="V63" s="36"/>
    </row>
    <row r="64" spans="1:22" s="1" customFormat="1" x14ac:dyDescent="0.2">
      <c r="A64" s="406">
        <v>53</v>
      </c>
      <c r="B64" s="405" t="s">
        <v>122</v>
      </c>
      <c r="C64" s="125" t="s">
        <v>242</v>
      </c>
      <c r="D64" s="129">
        <v>374352.75</v>
      </c>
      <c r="E64" s="62"/>
      <c r="F64" s="62">
        <v>373863.4</v>
      </c>
      <c r="G64" s="62"/>
      <c r="H64" s="217">
        <f t="shared" si="4"/>
        <v>748216.15</v>
      </c>
      <c r="I64" s="217">
        <f t="shared" si="4"/>
        <v>0</v>
      </c>
      <c r="J64" s="218">
        <f t="shared" si="5"/>
        <v>748216.15</v>
      </c>
      <c r="K64" s="204">
        <v>1520585</v>
      </c>
      <c r="L64" s="62">
        <v>3041170</v>
      </c>
      <c r="M64" s="62">
        <v>4561755</v>
      </c>
      <c r="N64" s="219">
        <f t="shared" si="6"/>
        <v>9123510</v>
      </c>
      <c r="O64" s="369">
        <f t="shared" si="3"/>
        <v>9871726.1500000004</v>
      </c>
      <c r="P64" s="36"/>
      <c r="Q64" s="36"/>
      <c r="R64" s="36"/>
      <c r="S64" s="36"/>
      <c r="V64" s="36"/>
    </row>
    <row r="65" spans="1:22" s="1" customFormat="1" x14ac:dyDescent="0.2">
      <c r="A65" s="406">
        <v>54</v>
      </c>
      <c r="B65" s="405" t="s">
        <v>123</v>
      </c>
      <c r="C65" s="125" t="s">
        <v>124</v>
      </c>
      <c r="D65" s="129"/>
      <c r="E65" s="62"/>
      <c r="F65" s="62"/>
      <c r="G65" s="62"/>
      <c r="H65" s="217">
        <f t="shared" si="4"/>
        <v>0</v>
      </c>
      <c r="I65" s="217">
        <f t="shared" si="4"/>
        <v>0</v>
      </c>
      <c r="J65" s="218">
        <f t="shared" si="5"/>
        <v>0</v>
      </c>
      <c r="K65" s="204"/>
      <c r="L65" s="62"/>
      <c r="M65" s="62"/>
      <c r="N65" s="219">
        <f t="shared" si="6"/>
        <v>0</v>
      </c>
      <c r="O65" s="369">
        <f t="shared" si="3"/>
        <v>0</v>
      </c>
      <c r="P65" s="36"/>
      <c r="Q65" s="36"/>
      <c r="R65" s="36"/>
      <c r="S65" s="36"/>
      <c r="V65" s="36"/>
    </row>
    <row r="66" spans="1:22" s="1" customFormat="1" x14ac:dyDescent="0.2">
      <c r="A66" s="406">
        <v>55</v>
      </c>
      <c r="B66" s="405" t="s">
        <v>246</v>
      </c>
      <c r="C66" s="125" t="s">
        <v>245</v>
      </c>
      <c r="D66" s="129"/>
      <c r="E66" s="62"/>
      <c r="F66" s="62"/>
      <c r="G66" s="62"/>
      <c r="H66" s="217">
        <f t="shared" si="4"/>
        <v>0</v>
      </c>
      <c r="I66" s="217">
        <f t="shared" si="4"/>
        <v>0</v>
      </c>
      <c r="J66" s="218">
        <f t="shared" si="5"/>
        <v>0</v>
      </c>
      <c r="K66" s="204"/>
      <c r="L66" s="62"/>
      <c r="M66" s="62"/>
      <c r="N66" s="219">
        <f t="shared" si="6"/>
        <v>0</v>
      </c>
      <c r="O66" s="369">
        <f t="shared" si="3"/>
        <v>0</v>
      </c>
      <c r="P66" s="36"/>
      <c r="Q66" s="36"/>
      <c r="R66" s="36"/>
      <c r="S66" s="36"/>
      <c r="V66" s="36"/>
    </row>
    <row r="67" spans="1:22" s="1" customFormat="1" x14ac:dyDescent="0.2">
      <c r="A67" s="406">
        <v>56</v>
      </c>
      <c r="B67" s="405" t="s">
        <v>262</v>
      </c>
      <c r="C67" s="125" t="s">
        <v>263</v>
      </c>
      <c r="D67" s="129"/>
      <c r="E67" s="62"/>
      <c r="F67" s="62"/>
      <c r="G67" s="62"/>
      <c r="H67" s="217">
        <f t="shared" si="4"/>
        <v>0</v>
      </c>
      <c r="I67" s="217">
        <f t="shared" si="4"/>
        <v>0</v>
      </c>
      <c r="J67" s="218">
        <f t="shared" si="5"/>
        <v>0</v>
      </c>
      <c r="K67" s="204"/>
      <c r="L67" s="62"/>
      <c r="M67" s="62"/>
      <c r="N67" s="219">
        <f t="shared" si="6"/>
        <v>0</v>
      </c>
      <c r="O67" s="369">
        <f t="shared" si="3"/>
        <v>0</v>
      </c>
      <c r="P67" s="36"/>
      <c r="Q67" s="36"/>
      <c r="R67" s="36"/>
      <c r="S67" s="36"/>
      <c r="V67" s="36"/>
    </row>
    <row r="68" spans="1:22" s="1" customFormat="1" x14ac:dyDescent="0.2">
      <c r="A68" s="406">
        <v>57</v>
      </c>
      <c r="B68" s="405" t="s">
        <v>125</v>
      </c>
      <c r="C68" s="125" t="s">
        <v>53</v>
      </c>
      <c r="D68" s="129"/>
      <c r="E68" s="62"/>
      <c r="F68" s="62"/>
      <c r="G68" s="62"/>
      <c r="H68" s="217">
        <f t="shared" si="4"/>
        <v>0</v>
      </c>
      <c r="I68" s="217">
        <f t="shared" si="4"/>
        <v>0</v>
      </c>
      <c r="J68" s="218">
        <f t="shared" si="5"/>
        <v>0</v>
      </c>
      <c r="K68" s="204"/>
      <c r="L68" s="62"/>
      <c r="M68" s="62"/>
      <c r="N68" s="219">
        <f t="shared" si="6"/>
        <v>0</v>
      </c>
      <c r="O68" s="369">
        <f t="shared" si="3"/>
        <v>0</v>
      </c>
      <c r="P68" s="36"/>
      <c r="Q68" s="36"/>
      <c r="R68" s="36"/>
      <c r="S68" s="36"/>
      <c r="V68" s="36"/>
    </row>
    <row r="69" spans="1:22" s="1" customFormat="1" x14ac:dyDescent="0.2">
      <c r="A69" s="406">
        <v>58</v>
      </c>
      <c r="B69" s="57" t="s">
        <v>126</v>
      </c>
      <c r="C69" s="125" t="s">
        <v>264</v>
      </c>
      <c r="D69" s="129"/>
      <c r="E69" s="62"/>
      <c r="F69" s="62"/>
      <c r="G69" s="62"/>
      <c r="H69" s="217">
        <f t="shared" si="4"/>
        <v>0</v>
      </c>
      <c r="I69" s="217">
        <f t="shared" si="4"/>
        <v>0</v>
      </c>
      <c r="J69" s="218">
        <f t="shared" si="5"/>
        <v>0</v>
      </c>
      <c r="K69" s="204"/>
      <c r="L69" s="62"/>
      <c r="M69" s="62"/>
      <c r="N69" s="219">
        <f t="shared" si="6"/>
        <v>0</v>
      </c>
      <c r="O69" s="369">
        <f t="shared" si="3"/>
        <v>0</v>
      </c>
      <c r="P69" s="36"/>
      <c r="Q69" s="36"/>
      <c r="R69" s="36"/>
      <c r="S69" s="36"/>
      <c r="V69" s="36"/>
    </row>
    <row r="70" spans="1:22" s="1" customFormat="1" x14ac:dyDescent="0.2">
      <c r="A70" s="406">
        <v>59</v>
      </c>
      <c r="B70" s="76" t="s">
        <v>127</v>
      </c>
      <c r="C70" s="125" t="s">
        <v>128</v>
      </c>
      <c r="D70" s="129"/>
      <c r="E70" s="62"/>
      <c r="F70" s="62"/>
      <c r="G70" s="62"/>
      <c r="H70" s="217">
        <f t="shared" si="4"/>
        <v>0</v>
      </c>
      <c r="I70" s="217">
        <f t="shared" si="4"/>
        <v>0</v>
      </c>
      <c r="J70" s="218">
        <f t="shared" si="5"/>
        <v>0</v>
      </c>
      <c r="K70" s="204"/>
      <c r="L70" s="62"/>
      <c r="M70" s="62"/>
      <c r="N70" s="219">
        <f t="shared" si="6"/>
        <v>0</v>
      </c>
      <c r="O70" s="369">
        <f t="shared" si="3"/>
        <v>0</v>
      </c>
      <c r="P70" s="36"/>
      <c r="Q70" s="36"/>
      <c r="R70" s="36"/>
      <c r="S70" s="36"/>
      <c r="V70" s="36"/>
    </row>
    <row r="71" spans="1:22" s="1" customFormat="1" x14ac:dyDescent="0.2">
      <c r="A71" s="406">
        <v>60</v>
      </c>
      <c r="B71" s="57" t="s">
        <v>129</v>
      </c>
      <c r="C71" s="125" t="s">
        <v>265</v>
      </c>
      <c r="D71" s="129"/>
      <c r="E71" s="62">
        <v>484476.3</v>
      </c>
      <c r="F71" s="62"/>
      <c r="G71" s="62">
        <v>702245.95</v>
      </c>
      <c r="H71" s="217">
        <f t="shared" si="4"/>
        <v>0</v>
      </c>
      <c r="I71" s="217">
        <f t="shared" si="4"/>
        <v>1186722.25</v>
      </c>
      <c r="J71" s="218">
        <f t="shared" si="5"/>
        <v>1186722.25</v>
      </c>
      <c r="K71" s="204"/>
      <c r="L71" s="62"/>
      <c r="M71" s="62"/>
      <c r="N71" s="219">
        <f t="shared" si="6"/>
        <v>0</v>
      </c>
      <c r="O71" s="369">
        <f t="shared" si="3"/>
        <v>1186722.25</v>
      </c>
      <c r="P71" s="36"/>
      <c r="Q71" s="36"/>
      <c r="R71" s="36"/>
      <c r="S71" s="36"/>
      <c r="V71" s="36"/>
    </row>
    <row r="72" spans="1:22" s="1" customFormat="1" ht="24" x14ac:dyDescent="0.2">
      <c r="A72" s="406">
        <v>61</v>
      </c>
      <c r="B72" s="405" t="s">
        <v>130</v>
      </c>
      <c r="C72" s="125" t="s">
        <v>250</v>
      </c>
      <c r="D72" s="129"/>
      <c r="E72" s="62"/>
      <c r="F72" s="62"/>
      <c r="G72" s="62"/>
      <c r="H72" s="217">
        <f t="shared" si="4"/>
        <v>0</v>
      </c>
      <c r="I72" s="217">
        <f t="shared" si="4"/>
        <v>0</v>
      </c>
      <c r="J72" s="218">
        <f t="shared" si="5"/>
        <v>0</v>
      </c>
      <c r="K72" s="204"/>
      <c r="L72" s="62"/>
      <c r="M72" s="62"/>
      <c r="N72" s="219">
        <f t="shared" si="6"/>
        <v>0</v>
      </c>
      <c r="O72" s="369">
        <f t="shared" ref="O72:O135" si="7">J72+N72</f>
        <v>0</v>
      </c>
      <c r="P72" s="36"/>
      <c r="Q72" s="36"/>
      <c r="R72" s="36"/>
      <c r="S72" s="36"/>
      <c r="V72" s="36"/>
    </row>
    <row r="73" spans="1:22" s="1" customFormat="1" ht="24" x14ac:dyDescent="0.2">
      <c r="A73" s="406">
        <v>62</v>
      </c>
      <c r="B73" s="76" t="s">
        <v>131</v>
      </c>
      <c r="C73" s="125" t="s">
        <v>266</v>
      </c>
      <c r="D73" s="129"/>
      <c r="E73" s="62"/>
      <c r="F73" s="62"/>
      <c r="G73" s="62"/>
      <c r="H73" s="217">
        <f t="shared" si="4"/>
        <v>0</v>
      </c>
      <c r="I73" s="217">
        <f t="shared" si="4"/>
        <v>0</v>
      </c>
      <c r="J73" s="218">
        <f t="shared" si="5"/>
        <v>0</v>
      </c>
      <c r="K73" s="204"/>
      <c r="L73" s="62"/>
      <c r="M73" s="62"/>
      <c r="N73" s="219">
        <f t="shared" si="6"/>
        <v>0</v>
      </c>
      <c r="O73" s="369">
        <f t="shared" si="7"/>
        <v>0</v>
      </c>
      <c r="P73" s="36"/>
      <c r="Q73" s="36"/>
      <c r="R73" s="36"/>
      <c r="S73" s="36"/>
      <c r="V73" s="36"/>
    </row>
    <row r="74" spans="1:22" s="1" customFormat="1" ht="24" x14ac:dyDescent="0.2">
      <c r="A74" s="406">
        <v>63</v>
      </c>
      <c r="B74" s="76" t="s">
        <v>132</v>
      </c>
      <c r="C74" s="125" t="s">
        <v>267</v>
      </c>
      <c r="D74" s="129"/>
      <c r="E74" s="62"/>
      <c r="F74" s="62"/>
      <c r="G74" s="62"/>
      <c r="H74" s="217">
        <f t="shared" si="4"/>
        <v>0</v>
      </c>
      <c r="I74" s="217">
        <f t="shared" si="4"/>
        <v>0</v>
      </c>
      <c r="J74" s="218">
        <f t="shared" si="5"/>
        <v>0</v>
      </c>
      <c r="K74" s="204"/>
      <c r="L74" s="62"/>
      <c r="M74" s="62"/>
      <c r="N74" s="219">
        <f t="shared" si="6"/>
        <v>0</v>
      </c>
      <c r="O74" s="369">
        <f t="shared" si="7"/>
        <v>0</v>
      </c>
      <c r="P74" s="36"/>
      <c r="Q74" s="36"/>
      <c r="R74" s="36"/>
      <c r="S74" s="36"/>
      <c r="V74" s="36"/>
    </row>
    <row r="75" spans="1:22" s="1" customFormat="1" x14ac:dyDescent="0.2">
      <c r="A75" s="406">
        <v>64</v>
      </c>
      <c r="B75" s="57" t="s">
        <v>133</v>
      </c>
      <c r="C75" s="125" t="s">
        <v>268</v>
      </c>
      <c r="D75" s="129">
        <v>1254693.3999999999</v>
      </c>
      <c r="E75" s="62">
        <v>1350661.2</v>
      </c>
      <c r="F75" s="62">
        <v>1361861.05</v>
      </c>
      <c r="G75" s="62">
        <v>768310.9</v>
      </c>
      <c r="H75" s="217">
        <f t="shared" si="4"/>
        <v>2616554.4500000002</v>
      </c>
      <c r="I75" s="217">
        <f t="shared" si="4"/>
        <v>2118972.1</v>
      </c>
      <c r="J75" s="218">
        <f t="shared" si="5"/>
        <v>4735526.5500000007</v>
      </c>
      <c r="K75" s="204"/>
      <c r="L75" s="62"/>
      <c r="M75" s="62"/>
      <c r="N75" s="219">
        <f t="shared" si="6"/>
        <v>0</v>
      </c>
      <c r="O75" s="369">
        <f t="shared" si="7"/>
        <v>4735526.5500000007</v>
      </c>
      <c r="P75" s="36"/>
      <c r="Q75" s="36"/>
      <c r="R75" s="36"/>
      <c r="S75" s="36"/>
      <c r="V75" s="36"/>
    </row>
    <row r="76" spans="1:22" s="1" customFormat="1" x14ac:dyDescent="0.2">
      <c r="A76" s="406">
        <v>65</v>
      </c>
      <c r="B76" s="57" t="s">
        <v>134</v>
      </c>
      <c r="C76" s="125" t="s">
        <v>52</v>
      </c>
      <c r="D76" s="129">
        <v>1005124.9</v>
      </c>
      <c r="E76" s="62">
        <v>1333533.25</v>
      </c>
      <c r="F76" s="62">
        <v>1072165.8500000001</v>
      </c>
      <c r="G76" s="62">
        <v>1076614</v>
      </c>
      <c r="H76" s="217">
        <f t="shared" si="4"/>
        <v>2077290.75</v>
      </c>
      <c r="I76" s="217">
        <f t="shared" si="4"/>
        <v>2410147.25</v>
      </c>
      <c r="J76" s="218">
        <f t="shared" si="5"/>
        <v>4487438</v>
      </c>
      <c r="K76" s="204"/>
      <c r="L76" s="62"/>
      <c r="M76" s="62"/>
      <c r="N76" s="219">
        <f t="shared" si="6"/>
        <v>0</v>
      </c>
      <c r="O76" s="369">
        <f t="shared" si="7"/>
        <v>4487438</v>
      </c>
      <c r="P76" s="36"/>
      <c r="Q76" s="36"/>
      <c r="R76" s="36"/>
      <c r="S76" s="36"/>
      <c r="V76" s="36"/>
    </row>
    <row r="77" spans="1:22" s="1" customFormat="1" x14ac:dyDescent="0.2">
      <c r="A77" s="406">
        <v>66</v>
      </c>
      <c r="B77" s="57" t="s">
        <v>135</v>
      </c>
      <c r="C77" s="125" t="s">
        <v>269</v>
      </c>
      <c r="D77" s="129">
        <v>1525303.95</v>
      </c>
      <c r="E77" s="62"/>
      <c r="F77" s="62">
        <v>1677002.45</v>
      </c>
      <c r="G77" s="62"/>
      <c r="H77" s="217">
        <f t="shared" ref="H77:I140" si="8">D77+F77</f>
        <v>3202306.4</v>
      </c>
      <c r="I77" s="217">
        <f t="shared" si="8"/>
        <v>0</v>
      </c>
      <c r="J77" s="218">
        <f t="shared" ref="J77:J140" si="9">H77+I77</f>
        <v>3202306.4</v>
      </c>
      <c r="K77" s="204"/>
      <c r="L77" s="62"/>
      <c r="M77" s="62"/>
      <c r="N77" s="219">
        <f t="shared" ref="N77:N140" si="10">SUM(K77:M77)</f>
        <v>0</v>
      </c>
      <c r="O77" s="369">
        <f t="shared" si="7"/>
        <v>3202306.4</v>
      </c>
      <c r="P77" s="36"/>
      <c r="Q77" s="36"/>
      <c r="R77" s="36"/>
      <c r="S77" s="36"/>
      <c r="V77" s="36"/>
    </row>
    <row r="78" spans="1:22" s="1" customFormat="1" ht="24" x14ac:dyDescent="0.2">
      <c r="A78" s="406">
        <v>67</v>
      </c>
      <c r="B78" s="57" t="s">
        <v>136</v>
      </c>
      <c r="C78" s="125" t="s">
        <v>270</v>
      </c>
      <c r="D78" s="129"/>
      <c r="E78" s="62"/>
      <c r="F78" s="62"/>
      <c r="G78" s="62"/>
      <c r="H78" s="217">
        <f t="shared" si="8"/>
        <v>0</v>
      </c>
      <c r="I78" s="217">
        <f t="shared" si="8"/>
        <v>0</v>
      </c>
      <c r="J78" s="218">
        <f t="shared" si="9"/>
        <v>0</v>
      </c>
      <c r="K78" s="204"/>
      <c r="L78" s="62"/>
      <c r="M78" s="62"/>
      <c r="N78" s="219">
        <f t="shared" si="10"/>
        <v>0</v>
      </c>
      <c r="O78" s="369">
        <f t="shared" si="7"/>
        <v>0</v>
      </c>
      <c r="P78" s="36"/>
      <c r="Q78" s="36"/>
      <c r="R78" s="36"/>
      <c r="S78" s="36"/>
      <c r="V78" s="36"/>
    </row>
    <row r="79" spans="1:22" s="1" customFormat="1" ht="24" x14ac:dyDescent="0.2">
      <c r="A79" s="406">
        <v>68</v>
      </c>
      <c r="B79" s="76" t="s">
        <v>137</v>
      </c>
      <c r="C79" s="125" t="s">
        <v>271</v>
      </c>
      <c r="D79" s="129"/>
      <c r="E79" s="62"/>
      <c r="F79" s="62"/>
      <c r="G79" s="62"/>
      <c r="H79" s="217">
        <f t="shared" si="8"/>
        <v>0</v>
      </c>
      <c r="I79" s="217">
        <f t="shared" si="8"/>
        <v>0</v>
      </c>
      <c r="J79" s="218">
        <f t="shared" si="9"/>
        <v>0</v>
      </c>
      <c r="K79" s="204"/>
      <c r="L79" s="62"/>
      <c r="M79" s="62"/>
      <c r="N79" s="219">
        <f t="shared" si="10"/>
        <v>0</v>
      </c>
      <c r="O79" s="369">
        <f t="shared" si="7"/>
        <v>0</v>
      </c>
      <c r="P79" s="36"/>
      <c r="Q79" s="36"/>
      <c r="R79" s="36"/>
      <c r="S79" s="36"/>
      <c r="V79" s="36"/>
    </row>
    <row r="80" spans="1:22" s="1" customFormat="1" ht="24" x14ac:dyDescent="0.2">
      <c r="A80" s="406">
        <v>69</v>
      </c>
      <c r="B80" s="57" t="s">
        <v>138</v>
      </c>
      <c r="C80" s="125" t="s">
        <v>272</v>
      </c>
      <c r="D80" s="129"/>
      <c r="E80" s="62"/>
      <c r="F80" s="62"/>
      <c r="G80" s="62"/>
      <c r="H80" s="217">
        <f t="shared" si="8"/>
        <v>0</v>
      </c>
      <c r="I80" s="217">
        <f t="shared" si="8"/>
        <v>0</v>
      </c>
      <c r="J80" s="218">
        <f t="shared" si="9"/>
        <v>0</v>
      </c>
      <c r="K80" s="204"/>
      <c r="L80" s="62"/>
      <c r="M80" s="62"/>
      <c r="N80" s="219">
        <f t="shared" si="10"/>
        <v>0</v>
      </c>
      <c r="O80" s="369">
        <f t="shared" si="7"/>
        <v>0</v>
      </c>
      <c r="P80" s="36"/>
      <c r="Q80" s="36"/>
      <c r="R80" s="36"/>
      <c r="S80" s="36"/>
      <c r="V80" s="36"/>
    </row>
    <row r="81" spans="1:22" s="1" customFormat="1" ht="24" x14ac:dyDescent="0.2">
      <c r="A81" s="406">
        <v>70</v>
      </c>
      <c r="B81" s="57" t="s">
        <v>139</v>
      </c>
      <c r="C81" s="125" t="s">
        <v>273</v>
      </c>
      <c r="D81" s="129"/>
      <c r="E81" s="62"/>
      <c r="F81" s="62"/>
      <c r="G81" s="62"/>
      <c r="H81" s="217">
        <f t="shared" si="8"/>
        <v>0</v>
      </c>
      <c r="I81" s="217">
        <f t="shared" si="8"/>
        <v>0</v>
      </c>
      <c r="J81" s="218">
        <f t="shared" si="9"/>
        <v>0</v>
      </c>
      <c r="K81" s="204"/>
      <c r="L81" s="62"/>
      <c r="M81" s="62"/>
      <c r="N81" s="219">
        <f t="shared" si="10"/>
        <v>0</v>
      </c>
      <c r="O81" s="369">
        <f t="shared" si="7"/>
        <v>0</v>
      </c>
      <c r="P81" s="36"/>
      <c r="Q81" s="36"/>
      <c r="R81" s="36"/>
      <c r="S81" s="36"/>
      <c r="V81" s="36"/>
    </row>
    <row r="82" spans="1:22" s="1" customFormat="1" ht="12" customHeight="1" x14ac:dyDescent="0.2">
      <c r="A82" s="406">
        <v>71</v>
      </c>
      <c r="B82" s="76" t="s">
        <v>140</v>
      </c>
      <c r="C82" s="125" t="s">
        <v>274</v>
      </c>
      <c r="D82" s="129"/>
      <c r="E82" s="62"/>
      <c r="F82" s="62"/>
      <c r="G82" s="62"/>
      <c r="H82" s="217">
        <f t="shared" si="8"/>
        <v>0</v>
      </c>
      <c r="I82" s="217">
        <f t="shared" si="8"/>
        <v>0</v>
      </c>
      <c r="J82" s="218">
        <f t="shared" si="9"/>
        <v>0</v>
      </c>
      <c r="K82" s="204"/>
      <c r="L82" s="62"/>
      <c r="M82" s="62"/>
      <c r="N82" s="219">
        <f t="shared" si="10"/>
        <v>0</v>
      </c>
      <c r="O82" s="369">
        <f t="shared" si="7"/>
        <v>0</v>
      </c>
      <c r="P82" s="36"/>
      <c r="Q82" s="36"/>
      <c r="R82" s="36"/>
      <c r="S82" s="36"/>
      <c r="V82" s="36"/>
    </row>
    <row r="83" spans="1:22" s="1" customFormat="1" ht="24" x14ac:dyDescent="0.2">
      <c r="A83" s="406">
        <v>72</v>
      </c>
      <c r="B83" s="76" t="s">
        <v>141</v>
      </c>
      <c r="C83" s="125" t="s">
        <v>275</v>
      </c>
      <c r="D83" s="129"/>
      <c r="E83" s="62"/>
      <c r="F83" s="62"/>
      <c r="G83" s="62"/>
      <c r="H83" s="217">
        <f t="shared" si="8"/>
        <v>0</v>
      </c>
      <c r="I83" s="217">
        <f t="shared" si="8"/>
        <v>0</v>
      </c>
      <c r="J83" s="218">
        <f t="shared" si="9"/>
        <v>0</v>
      </c>
      <c r="K83" s="204"/>
      <c r="L83" s="62"/>
      <c r="M83" s="62"/>
      <c r="N83" s="219">
        <f t="shared" si="10"/>
        <v>0</v>
      </c>
      <c r="O83" s="369">
        <f t="shared" si="7"/>
        <v>0</v>
      </c>
      <c r="P83" s="36"/>
      <c r="Q83" s="36"/>
      <c r="R83" s="36"/>
      <c r="S83" s="36"/>
      <c r="V83" s="36"/>
    </row>
    <row r="84" spans="1:22" s="1" customFormat="1" ht="24" x14ac:dyDescent="0.2">
      <c r="A84" s="406">
        <v>73</v>
      </c>
      <c r="B84" s="76" t="s">
        <v>142</v>
      </c>
      <c r="C84" s="125" t="s">
        <v>276</v>
      </c>
      <c r="D84" s="129"/>
      <c r="E84" s="62"/>
      <c r="F84" s="62"/>
      <c r="G84" s="62"/>
      <c r="H84" s="217">
        <f t="shared" si="8"/>
        <v>0</v>
      </c>
      <c r="I84" s="217">
        <f t="shared" si="8"/>
        <v>0</v>
      </c>
      <c r="J84" s="218">
        <f t="shared" si="9"/>
        <v>0</v>
      </c>
      <c r="K84" s="204"/>
      <c r="L84" s="62"/>
      <c r="M84" s="62"/>
      <c r="N84" s="219">
        <f t="shared" si="10"/>
        <v>0</v>
      </c>
      <c r="O84" s="369">
        <f t="shared" si="7"/>
        <v>0</v>
      </c>
      <c r="P84" s="36"/>
      <c r="Q84" s="36"/>
      <c r="R84" s="36"/>
      <c r="S84" s="36"/>
      <c r="V84" s="36"/>
    </row>
    <row r="85" spans="1:22" s="1" customFormat="1" x14ac:dyDescent="0.2">
      <c r="A85" s="406">
        <v>74</v>
      </c>
      <c r="B85" s="405" t="s">
        <v>143</v>
      </c>
      <c r="C85" s="125" t="s">
        <v>144</v>
      </c>
      <c r="D85" s="129">
        <v>446287.2</v>
      </c>
      <c r="E85" s="62"/>
      <c r="F85" s="62">
        <v>558837.69999999995</v>
      </c>
      <c r="G85" s="62"/>
      <c r="H85" s="217">
        <f t="shared" si="8"/>
        <v>1005124.8999999999</v>
      </c>
      <c r="I85" s="217">
        <f t="shared" si="8"/>
        <v>0</v>
      </c>
      <c r="J85" s="218">
        <f t="shared" si="9"/>
        <v>1005124.8999999999</v>
      </c>
      <c r="K85" s="204">
        <v>0</v>
      </c>
      <c r="L85" s="62">
        <v>4561755</v>
      </c>
      <c r="M85" s="62">
        <v>6842632.5</v>
      </c>
      <c r="N85" s="219">
        <f t="shared" si="10"/>
        <v>11404387.5</v>
      </c>
      <c r="O85" s="369">
        <f t="shared" si="7"/>
        <v>12409512.4</v>
      </c>
      <c r="P85" s="36"/>
      <c r="Q85" s="36"/>
      <c r="R85" s="36"/>
      <c r="S85" s="36"/>
      <c r="V85" s="36"/>
    </row>
    <row r="86" spans="1:22" s="1" customFormat="1" x14ac:dyDescent="0.2">
      <c r="A86" s="406">
        <v>75</v>
      </c>
      <c r="B86" s="76" t="s">
        <v>145</v>
      </c>
      <c r="C86" s="125" t="s">
        <v>277</v>
      </c>
      <c r="D86" s="129">
        <v>1702448.65</v>
      </c>
      <c r="E86" s="62">
        <v>1328639.55</v>
      </c>
      <c r="F86" s="62">
        <v>2012207.2</v>
      </c>
      <c r="G86" s="62">
        <v>1345767.5</v>
      </c>
      <c r="H86" s="217">
        <f t="shared" si="8"/>
        <v>3714655.8499999996</v>
      </c>
      <c r="I86" s="217">
        <f t="shared" si="8"/>
        <v>2674407.0499999998</v>
      </c>
      <c r="J86" s="218">
        <f t="shared" si="9"/>
        <v>6389062.8999999994</v>
      </c>
      <c r="K86" s="204">
        <v>4561755</v>
      </c>
      <c r="L86" s="62">
        <v>9123510</v>
      </c>
      <c r="M86" s="62">
        <v>13685265</v>
      </c>
      <c r="N86" s="219">
        <f t="shared" si="10"/>
        <v>27370530</v>
      </c>
      <c r="O86" s="369">
        <f t="shared" si="7"/>
        <v>33759592.899999999</v>
      </c>
      <c r="P86" s="36"/>
      <c r="Q86" s="36"/>
      <c r="R86" s="36"/>
      <c r="S86" s="36"/>
      <c r="V86" s="36"/>
    </row>
    <row r="87" spans="1:22" s="1" customFormat="1" x14ac:dyDescent="0.2">
      <c r="A87" s="406">
        <v>76</v>
      </c>
      <c r="B87" s="405" t="s">
        <v>146</v>
      </c>
      <c r="C87" s="125" t="s">
        <v>35</v>
      </c>
      <c r="D87" s="129">
        <v>982614.8</v>
      </c>
      <c r="E87" s="62">
        <v>790332.55</v>
      </c>
      <c r="F87" s="62">
        <v>1097122.7</v>
      </c>
      <c r="G87" s="62">
        <v>469795.2</v>
      </c>
      <c r="H87" s="217">
        <f t="shared" si="8"/>
        <v>2079737.5</v>
      </c>
      <c r="I87" s="217">
        <f t="shared" si="8"/>
        <v>1260127.75</v>
      </c>
      <c r="J87" s="218">
        <f t="shared" si="9"/>
        <v>3339865.25</v>
      </c>
      <c r="K87" s="204">
        <v>5322047.5</v>
      </c>
      <c r="L87" s="62">
        <v>8819393</v>
      </c>
      <c r="M87" s="62">
        <v>4561755</v>
      </c>
      <c r="N87" s="219">
        <f t="shared" si="10"/>
        <v>18703195.5</v>
      </c>
      <c r="O87" s="369">
        <f t="shared" si="7"/>
        <v>22043060.75</v>
      </c>
      <c r="P87" s="36"/>
      <c r="Q87" s="36"/>
      <c r="R87" s="36"/>
      <c r="S87" s="36"/>
      <c r="V87" s="36"/>
    </row>
    <row r="88" spans="1:22" s="1" customFormat="1" x14ac:dyDescent="0.2">
      <c r="A88" s="406">
        <v>77</v>
      </c>
      <c r="B88" s="76" t="s">
        <v>147</v>
      </c>
      <c r="C88" s="125" t="s">
        <v>37</v>
      </c>
      <c r="D88" s="129">
        <v>202590.9</v>
      </c>
      <c r="E88" s="62">
        <v>741395.55</v>
      </c>
      <c r="F88" s="62">
        <v>235866.7</v>
      </c>
      <c r="G88" s="62"/>
      <c r="H88" s="217">
        <f t="shared" si="8"/>
        <v>438457.59999999998</v>
      </c>
      <c r="I88" s="217">
        <f t="shared" si="8"/>
        <v>741395.55</v>
      </c>
      <c r="J88" s="218">
        <f t="shared" si="9"/>
        <v>1179853.1499999999</v>
      </c>
      <c r="K88" s="204">
        <v>2280877.5</v>
      </c>
      <c r="L88" s="62">
        <v>4561755</v>
      </c>
      <c r="M88" s="62">
        <v>6842632.5</v>
      </c>
      <c r="N88" s="219">
        <f t="shared" si="10"/>
        <v>13685265</v>
      </c>
      <c r="O88" s="369">
        <f t="shared" si="7"/>
        <v>14865118.15</v>
      </c>
      <c r="P88" s="36"/>
      <c r="Q88" s="36"/>
      <c r="R88" s="36"/>
      <c r="S88" s="36"/>
      <c r="V88" s="36"/>
    </row>
    <row r="89" spans="1:22" s="1" customFormat="1" x14ac:dyDescent="0.2">
      <c r="A89" s="406">
        <v>78</v>
      </c>
      <c r="B89" s="76" t="s">
        <v>148</v>
      </c>
      <c r="C89" s="125" t="s">
        <v>36</v>
      </c>
      <c r="D89" s="129">
        <v>321013.59999999998</v>
      </c>
      <c r="E89" s="62">
        <v>1223425</v>
      </c>
      <c r="F89" s="62">
        <v>411054</v>
      </c>
      <c r="G89" s="62">
        <v>548094.4</v>
      </c>
      <c r="H89" s="217">
        <f t="shared" si="8"/>
        <v>732067.6</v>
      </c>
      <c r="I89" s="217">
        <f t="shared" si="8"/>
        <v>1771519.4</v>
      </c>
      <c r="J89" s="218">
        <f t="shared" si="9"/>
        <v>2503587</v>
      </c>
      <c r="K89" s="204">
        <v>2280877.5</v>
      </c>
      <c r="L89" s="62">
        <v>4561755</v>
      </c>
      <c r="M89" s="62">
        <v>6842632.5</v>
      </c>
      <c r="N89" s="219">
        <f t="shared" si="10"/>
        <v>13685265</v>
      </c>
      <c r="O89" s="369">
        <f t="shared" si="7"/>
        <v>16188852</v>
      </c>
      <c r="P89" s="36"/>
      <c r="Q89" s="36"/>
      <c r="R89" s="36"/>
      <c r="S89" s="36"/>
      <c r="V89" s="36"/>
    </row>
    <row r="90" spans="1:22" s="1" customFormat="1" x14ac:dyDescent="0.2">
      <c r="A90" s="406">
        <v>79</v>
      </c>
      <c r="B90" s="76" t="s">
        <v>149</v>
      </c>
      <c r="C90" s="125" t="s">
        <v>51</v>
      </c>
      <c r="D90" s="129"/>
      <c r="E90" s="62">
        <v>423305.05</v>
      </c>
      <c r="F90" s="62"/>
      <c r="G90" s="62">
        <v>643521.55000000005</v>
      </c>
      <c r="H90" s="217">
        <f t="shared" si="8"/>
        <v>0</v>
      </c>
      <c r="I90" s="217">
        <f t="shared" si="8"/>
        <v>1066826.6000000001</v>
      </c>
      <c r="J90" s="218">
        <f t="shared" si="9"/>
        <v>1066826.6000000001</v>
      </c>
      <c r="K90" s="204">
        <v>1520585</v>
      </c>
      <c r="L90" s="62">
        <v>4257638</v>
      </c>
      <c r="M90" s="62">
        <v>3511169</v>
      </c>
      <c r="N90" s="219">
        <f t="shared" si="10"/>
        <v>9289392</v>
      </c>
      <c r="O90" s="369">
        <f t="shared" si="7"/>
        <v>10356218.6</v>
      </c>
      <c r="P90" s="36"/>
      <c r="Q90" s="36"/>
      <c r="R90" s="36"/>
      <c r="S90" s="36"/>
      <c r="V90" s="36"/>
    </row>
    <row r="91" spans="1:22" s="1" customFormat="1" x14ac:dyDescent="0.2">
      <c r="A91" s="406">
        <v>80</v>
      </c>
      <c r="B91" s="76" t="s">
        <v>150</v>
      </c>
      <c r="C91" s="125" t="s">
        <v>256</v>
      </c>
      <c r="D91" s="129">
        <v>1151440.55</v>
      </c>
      <c r="E91" s="62"/>
      <c r="F91" s="62">
        <v>1304117.75</v>
      </c>
      <c r="G91" s="62"/>
      <c r="H91" s="217">
        <f t="shared" si="8"/>
        <v>2455558.2999999998</v>
      </c>
      <c r="I91" s="217">
        <f t="shared" si="8"/>
        <v>0</v>
      </c>
      <c r="J91" s="218">
        <f t="shared" si="9"/>
        <v>2455558.2999999998</v>
      </c>
      <c r="K91" s="204">
        <v>4990283.5</v>
      </c>
      <c r="L91" s="62">
        <v>8515276</v>
      </c>
      <c r="M91" s="62">
        <v>7298808</v>
      </c>
      <c r="N91" s="219">
        <f t="shared" si="10"/>
        <v>20804367.5</v>
      </c>
      <c r="O91" s="369">
        <f t="shared" si="7"/>
        <v>23259925.800000001</v>
      </c>
      <c r="P91" s="36"/>
      <c r="Q91" s="36"/>
      <c r="R91" s="36"/>
      <c r="S91" s="36"/>
      <c r="V91" s="36"/>
    </row>
    <row r="92" spans="1:22" s="1" customFormat="1" x14ac:dyDescent="0.2">
      <c r="A92" s="406">
        <v>81</v>
      </c>
      <c r="B92" s="76" t="s">
        <v>151</v>
      </c>
      <c r="C92" s="212" t="s">
        <v>337</v>
      </c>
      <c r="D92" s="129"/>
      <c r="E92" s="62"/>
      <c r="F92" s="62"/>
      <c r="G92" s="62"/>
      <c r="H92" s="217">
        <f t="shared" si="8"/>
        <v>0</v>
      </c>
      <c r="I92" s="217">
        <f t="shared" si="8"/>
        <v>0</v>
      </c>
      <c r="J92" s="218">
        <f t="shared" si="9"/>
        <v>0</v>
      </c>
      <c r="K92" s="204"/>
      <c r="L92" s="62"/>
      <c r="M92" s="62"/>
      <c r="N92" s="219">
        <f t="shared" si="10"/>
        <v>0</v>
      </c>
      <c r="O92" s="369">
        <f t="shared" si="7"/>
        <v>0</v>
      </c>
      <c r="P92" s="36"/>
      <c r="Q92" s="36"/>
      <c r="R92" s="36"/>
      <c r="S92" s="36"/>
      <c r="V92" s="36"/>
    </row>
    <row r="93" spans="1:22" s="1" customFormat="1" x14ac:dyDescent="0.2">
      <c r="A93" s="406">
        <v>82</v>
      </c>
      <c r="B93" s="57" t="s">
        <v>152</v>
      </c>
      <c r="C93" s="125" t="s">
        <v>294</v>
      </c>
      <c r="D93" s="129"/>
      <c r="E93" s="62"/>
      <c r="F93" s="62"/>
      <c r="G93" s="62"/>
      <c r="H93" s="217">
        <f t="shared" si="8"/>
        <v>0</v>
      </c>
      <c r="I93" s="217">
        <f t="shared" si="8"/>
        <v>0</v>
      </c>
      <c r="J93" s="218">
        <f t="shared" si="9"/>
        <v>0</v>
      </c>
      <c r="K93" s="204"/>
      <c r="L93" s="62"/>
      <c r="M93" s="62"/>
      <c r="N93" s="219">
        <f t="shared" si="10"/>
        <v>0</v>
      </c>
      <c r="O93" s="369">
        <f t="shared" si="7"/>
        <v>0</v>
      </c>
      <c r="P93" s="36"/>
      <c r="Q93" s="36"/>
      <c r="R93" s="36"/>
      <c r="S93" s="36"/>
      <c r="V93" s="36"/>
    </row>
    <row r="94" spans="1:22" s="1" customFormat="1" ht="24" x14ac:dyDescent="0.2">
      <c r="A94" s="542">
        <v>83</v>
      </c>
      <c r="B94" s="545" t="s">
        <v>153</v>
      </c>
      <c r="C94" s="159" t="s">
        <v>278</v>
      </c>
      <c r="D94" s="129"/>
      <c r="E94" s="62"/>
      <c r="F94" s="62"/>
      <c r="G94" s="62"/>
      <c r="H94" s="217">
        <f t="shared" si="8"/>
        <v>0</v>
      </c>
      <c r="I94" s="217">
        <f t="shared" si="8"/>
        <v>0</v>
      </c>
      <c r="J94" s="218">
        <f t="shared" si="9"/>
        <v>0</v>
      </c>
      <c r="K94" s="204"/>
      <c r="L94" s="62"/>
      <c r="M94" s="62"/>
      <c r="N94" s="219">
        <f t="shared" si="10"/>
        <v>0</v>
      </c>
      <c r="O94" s="369">
        <f t="shared" si="7"/>
        <v>0</v>
      </c>
      <c r="P94" s="36"/>
      <c r="Q94" s="36"/>
      <c r="R94" s="36"/>
      <c r="S94" s="36"/>
      <c r="V94" s="36"/>
    </row>
    <row r="95" spans="1:22" s="1" customFormat="1" ht="36" x14ac:dyDescent="0.2">
      <c r="A95" s="543"/>
      <c r="B95" s="546"/>
      <c r="C95" s="125" t="s">
        <v>333</v>
      </c>
      <c r="D95" s="129"/>
      <c r="E95" s="62"/>
      <c r="F95" s="62"/>
      <c r="G95" s="62"/>
      <c r="H95" s="217">
        <f t="shared" si="8"/>
        <v>0</v>
      </c>
      <c r="I95" s="217">
        <f t="shared" si="8"/>
        <v>0</v>
      </c>
      <c r="J95" s="218">
        <f t="shared" si="9"/>
        <v>0</v>
      </c>
      <c r="K95" s="204"/>
      <c r="L95" s="62"/>
      <c r="M95" s="62"/>
      <c r="N95" s="219">
        <f t="shared" si="10"/>
        <v>0</v>
      </c>
      <c r="O95" s="369">
        <f t="shared" si="7"/>
        <v>0</v>
      </c>
      <c r="P95" s="36"/>
      <c r="Q95" s="36"/>
      <c r="R95" s="36"/>
      <c r="S95" s="36"/>
      <c r="V95" s="36"/>
    </row>
    <row r="96" spans="1:22" s="1" customFormat="1" ht="24" x14ac:dyDescent="0.2">
      <c r="A96" s="543"/>
      <c r="B96" s="546"/>
      <c r="C96" s="125" t="s">
        <v>279</v>
      </c>
      <c r="D96" s="129"/>
      <c r="E96" s="62"/>
      <c r="F96" s="62"/>
      <c r="G96" s="62"/>
      <c r="H96" s="217">
        <f t="shared" si="8"/>
        <v>0</v>
      </c>
      <c r="I96" s="217">
        <f t="shared" si="8"/>
        <v>0</v>
      </c>
      <c r="J96" s="218">
        <f t="shared" si="9"/>
        <v>0</v>
      </c>
      <c r="K96" s="204"/>
      <c r="L96" s="62"/>
      <c r="M96" s="62"/>
      <c r="N96" s="219">
        <f t="shared" si="10"/>
        <v>0</v>
      </c>
      <c r="O96" s="369">
        <f t="shared" si="7"/>
        <v>0</v>
      </c>
      <c r="P96" s="36"/>
      <c r="Q96" s="36"/>
      <c r="R96" s="36"/>
      <c r="S96" s="36"/>
      <c r="V96" s="36"/>
    </row>
    <row r="97" spans="1:22" s="1" customFormat="1" ht="36" x14ac:dyDescent="0.2">
      <c r="A97" s="544"/>
      <c r="B97" s="547"/>
      <c r="C97" s="220" t="s">
        <v>334</v>
      </c>
      <c r="D97" s="129"/>
      <c r="E97" s="62"/>
      <c r="F97" s="62"/>
      <c r="G97" s="62"/>
      <c r="H97" s="217">
        <f t="shared" si="8"/>
        <v>0</v>
      </c>
      <c r="I97" s="217">
        <f t="shared" si="8"/>
        <v>0</v>
      </c>
      <c r="J97" s="218">
        <f t="shared" si="9"/>
        <v>0</v>
      </c>
      <c r="K97" s="204"/>
      <c r="L97" s="62"/>
      <c r="M97" s="62"/>
      <c r="N97" s="219">
        <f t="shared" si="10"/>
        <v>0</v>
      </c>
      <c r="O97" s="369">
        <f t="shared" si="7"/>
        <v>0</v>
      </c>
      <c r="P97" s="36"/>
      <c r="Q97" s="36"/>
      <c r="R97" s="36"/>
      <c r="S97" s="36"/>
      <c r="V97" s="36"/>
    </row>
    <row r="98" spans="1:22" s="1" customFormat="1" ht="24" x14ac:dyDescent="0.2">
      <c r="A98" s="406">
        <v>84</v>
      </c>
      <c r="B98" s="57" t="s">
        <v>154</v>
      </c>
      <c r="C98" s="125" t="s">
        <v>50</v>
      </c>
      <c r="D98" s="129"/>
      <c r="E98" s="62"/>
      <c r="F98" s="62"/>
      <c r="G98" s="62"/>
      <c r="H98" s="217">
        <f t="shared" si="8"/>
        <v>0</v>
      </c>
      <c r="I98" s="217">
        <f t="shared" si="8"/>
        <v>0</v>
      </c>
      <c r="J98" s="218">
        <f t="shared" si="9"/>
        <v>0</v>
      </c>
      <c r="K98" s="204"/>
      <c r="L98" s="62"/>
      <c r="M98" s="62"/>
      <c r="N98" s="219">
        <f t="shared" si="10"/>
        <v>0</v>
      </c>
      <c r="O98" s="369">
        <f t="shared" si="7"/>
        <v>0</v>
      </c>
      <c r="P98" s="36"/>
      <c r="Q98" s="36"/>
      <c r="R98" s="36"/>
      <c r="S98" s="36"/>
      <c r="V98" s="36"/>
    </row>
    <row r="99" spans="1:22" s="1" customFormat="1" x14ac:dyDescent="0.2">
      <c r="A99" s="406">
        <v>85</v>
      </c>
      <c r="B99" s="57" t="s">
        <v>155</v>
      </c>
      <c r="C99" s="125" t="s">
        <v>156</v>
      </c>
      <c r="D99" s="129"/>
      <c r="E99" s="62"/>
      <c r="F99" s="62"/>
      <c r="G99" s="62"/>
      <c r="H99" s="217">
        <f t="shared" si="8"/>
        <v>0</v>
      </c>
      <c r="I99" s="217">
        <f t="shared" si="8"/>
        <v>0</v>
      </c>
      <c r="J99" s="218">
        <f t="shared" si="9"/>
        <v>0</v>
      </c>
      <c r="K99" s="204"/>
      <c r="L99" s="62"/>
      <c r="M99" s="62"/>
      <c r="N99" s="219">
        <f t="shared" si="10"/>
        <v>0</v>
      </c>
      <c r="O99" s="369">
        <f t="shared" si="7"/>
        <v>0</v>
      </c>
      <c r="P99" s="36"/>
      <c r="Q99" s="36"/>
      <c r="R99" s="36"/>
      <c r="S99" s="36"/>
      <c r="V99" s="36"/>
    </row>
    <row r="100" spans="1:22" s="1" customFormat="1" x14ac:dyDescent="0.2">
      <c r="A100" s="406">
        <v>86</v>
      </c>
      <c r="B100" s="405" t="s">
        <v>157</v>
      </c>
      <c r="C100" s="125" t="s">
        <v>158</v>
      </c>
      <c r="D100" s="129"/>
      <c r="E100" s="62"/>
      <c r="F100" s="62"/>
      <c r="G100" s="62"/>
      <c r="H100" s="217">
        <f t="shared" si="8"/>
        <v>0</v>
      </c>
      <c r="I100" s="217">
        <f t="shared" si="8"/>
        <v>0</v>
      </c>
      <c r="J100" s="218">
        <f t="shared" si="9"/>
        <v>0</v>
      </c>
      <c r="K100" s="204"/>
      <c r="L100" s="62"/>
      <c r="M100" s="62"/>
      <c r="N100" s="219">
        <f t="shared" si="10"/>
        <v>0</v>
      </c>
      <c r="O100" s="369">
        <f t="shared" si="7"/>
        <v>0</v>
      </c>
      <c r="P100" s="36"/>
      <c r="Q100" s="36"/>
      <c r="R100" s="36"/>
      <c r="S100" s="36"/>
      <c r="V100" s="36"/>
    </row>
    <row r="101" spans="1:22" s="1" customFormat="1" x14ac:dyDescent="0.2">
      <c r="A101" s="406">
        <v>87</v>
      </c>
      <c r="B101" s="57" t="s">
        <v>159</v>
      </c>
      <c r="C101" s="125" t="s">
        <v>28</v>
      </c>
      <c r="D101" s="129"/>
      <c r="E101" s="62"/>
      <c r="F101" s="62"/>
      <c r="G101" s="62"/>
      <c r="H101" s="217">
        <f t="shared" si="8"/>
        <v>0</v>
      </c>
      <c r="I101" s="217">
        <f t="shared" si="8"/>
        <v>0</v>
      </c>
      <c r="J101" s="218">
        <f t="shared" si="9"/>
        <v>0</v>
      </c>
      <c r="K101" s="204">
        <v>1520585</v>
      </c>
      <c r="L101" s="62">
        <v>3041170</v>
      </c>
      <c r="M101" s="62">
        <v>4561755</v>
      </c>
      <c r="N101" s="219">
        <f t="shared" si="10"/>
        <v>9123510</v>
      </c>
      <c r="O101" s="369">
        <f t="shared" si="7"/>
        <v>9123510</v>
      </c>
      <c r="P101" s="36"/>
      <c r="Q101" s="36"/>
      <c r="R101" s="36"/>
      <c r="S101" s="36"/>
      <c r="V101" s="36"/>
    </row>
    <row r="102" spans="1:22" s="1" customFormat="1" x14ac:dyDescent="0.2">
      <c r="A102" s="406">
        <v>88</v>
      </c>
      <c r="B102" s="405" t="s">
        <v>160</v>
      </c>
      <c r="C102" s="125" t="s">
        <v>12</v>
      </c>
      <c r="D102" s="129"/>
      <c r="E102" s="62"/>
      <c r="F102" s="62"/>
      <c r="G102" s="62"/>
      <c r="H102" s="217">
        <f t="shared" si="8"/>
        <v>0</v>
      </c>
      <c r="I102" s="217">
        <f t="shared" si="8"/>
        <v>0</v>
      </c>
      <c r="J102" s="218">
        <f t="shared" si="9"/>
        <v>0</v>
      </c>
      <c r="K102" s="204">
        <v>1520585</v>
      </c>
      <c r="L102" s="62">
        <v>3041170</v>
      </c>
      <c r="M102" s="62">
        <v>4561755</v>
      </c>
      <c r="N102" s="219">
        <f t="shared" si="10"/>
        <v>9123510</v>
      </c>
      <c r="O102" s="369">
        <f t="shared" si="7"/>
        <v>9123510</v>
      </c>
      <c r="P102" s="36"/>
      <c r="Q102" s="36"/>
      <c r="R102" s="36"/>
      <c r="S102" s="36"/>
      <c r="V102" s="36"/>
    </row>
    <row r="103" spans="1:22" s="1" customFormat="1" x14ac:dyDescent="0.2">
      <c r="A103" s="406">
        <v>89</v>
      </c>
      <c r="B103" s="405" t="s">
        <v>161</v>
      </c>
      <c r="C103" s="125" t="s">
        <v>27</v>
      </c>
      <c r="D103" s="129">
        <v>460967.7</v>
      </c>
      <c r="E103" s="62">
        <v>281387.75</v>
      </c>
      <c r="F103" s="62">
        <v>460967.7</v>
      </c>
      <c r="G103" s="62">
        <v>278940.90000000002</v>
      </c>
      <c r="H103" s="217">
        <f t="shared" si="8"/>
        <v>921935.4</v>
      </c>
      <c r="I103" s="217">
        <f t="shared" si="8"/>
        <v>560328.65</v>
      </c>
      <c r="J103" s="218">
        <f t="shared" si="9"/>
        <v>1482264.05</v>
      </c>
      <c r="K103" s="204">
        <v>1520585</v>
      </c>
      <c r="L103" s="62">
        <v>3041170</v>
      </c>
      <c r="M103" s="62">
        <v>4561755</v>
      </c>
      <c r="N103" s="219">
        <f t="shared" si="10"/>
        <v>9123510</v>
      </c>
      <c r="O103" s="369">
        <f t="shared" si="7"/>
        <v>10605774.050000001</v>
      </c>
      <c r="P103" s="36"/>
      <c r="Q103" s="36"/>
      <c r="R103" s="36"/>
      <c r="S103" s="36"/>
      <c r="V103" s="36"/>
    </row>
    <row r="104" spans="1:22" s="1" customFormat="1" x14ac:dyDescent="0.2">
      <c r="A104" s="406">
        <v>90</v>
      </c>
      <c r="B104" s="57" t="s">
        <v>162</v>
      </c>
      <c r="C104" s="125" t="s">
        <v>44</v>
      </c>
      <c r="D104" s="129">
        <v>303397</v>
      </c>
      <c r="E104" s="62">
        <v>159045.25</v>
      </c>
      <c r="F104" s="62">
        <v>303397</v>
      </c>
      <c r="G104" s="62">
        <v>159045.25</v>
      </c>
      <c r="H104" s="217">
        <f t="shared" si="8"/>
        <v>606794</v>
      </c>
      <c r="I104" s="217">
        <f t="shared" si="8"/>
        <v>318090.5</v>
      </c>
      <c r="J104" s="218">
        <f t="shared" si="9"/>
        <v>924884.5</v>
      </c>
      <c r="K104" s="204">
        <v>760292.5</v>
      </c>
      <c r="L104" s="62">
        <v>1520585</v>
      </c>
      <c r="M104" s="62">
        <v>2280877.5</v>
      </c>
      <c r="N104" s="219">
        <f t="shared" si="10"/>
        <v>4561755</v>
      </c>
      <c r="O104" s="369">
        <f t="shared" si="7"/>
        <v>5486639.5</v>
      </c>
      <c r="P104" s="36"/>
      <c r="Q104" s="36"/>
      <c r="R104" s="36"/>
      <c r="S104" s="36"/>
      <c r="V104" s="36"/>
    </row>
    <row r="105" spans="1:22" s="1" customFormat="1" x14ac:dyDescent="0.2">
      <c r="A105" s="406">
        <v>91</v>
      </c>
      <c r="B105" s="57" t="s">
        <v>163</v>
      </c>
      <c r="C105" s="125" t="s">
        <v>33</v>
      </c>
      <c r="D105" s="129">
        <v>280886.90000000002</v>
      </c>
      <c r="E105" s="62"/>
      <c r="F105" s="62">
        <v>280397.55</v>
      </c>
      <c r="G105" s="62"/>
      <c r="H105" s="217">
        <f t="shared" si="8"/>
        <v>561284.44999999995</v>
      </c>
      <c r="I105" s="217">
        <f t="shared" si="8"/>
        <v>0</v>
      </c>
      <c r="J105" s="218">
        <f t="shared" si="9"/>
        <v>561284.44999999995</v>
      </c>
      <c r="K105" s="204">
        <v>1520585</v>
      </c>
      <c r="L105" s="62">
        <v>3041170</v>
      </c>
      <c r="M105" s="62">
        <v>4561755</v>
      </c>
      <c r="N105" s="219">
        <f t="shared" si="10"/>
        <v>9123510</v>
      </c>
      <c r="O105" s="369">
        <f t="shared" si="7"/>
        <v>9684794.4499999993</v>
      </c>
      <c r="P105" s="36"/>
      <c r="Q105" s="36"/>
      <c r="R105" s="36"/>
      <c r="S105" s="36"/>
      <c r="V105" s="36"/>
    </row>
    <row r="106" spans="1:22" s="1" customFormat="1" x14ac:dyDescent="0.2">
      <c r="A106" s="406">
        <v>92</v>
      </c>
      <c r="B106" s="76" t="s">
        <v>164</v>
      </c>
      <c r="C106" s="125" t="s">
        <v>29</v>
      </c>
      <c r="D106" s="129">
        <v>378756.9</v>
      </c>
      <c r="E106" s="62">
        <v>374368.05</v>
      </c>
      <c r="F106" s="62">
        <v>378267.55</v>
      </c>
      <c r="G106" s="62">
        <v>374368.05</v>
      </c>
      <c r="H106" s="217">
        <f t="shared" si="8"/>
        <v>757024.45</v>
      </c>
      <c r="I106" s="217">
        <f t="shared" si="8"/>
        <v>748736.1</v>
      </c>
      <c r="J106" s="218">
        <f t="shared" si="9"/>
        <v>1505760.5499999998</v>
      </c>
      <c r="K106" s="204">
        <v>1520585</v>
      </c>
      <c r="L106" s="62">
        <v>3041170</v>
      </c>
      <c r="M106" s="62">
        <v>4561755</v>
      </c>
      <c r="N106" s="219">
        <f t="shared" si="10"/>
        <v>9123510</v>
      </c>
      <c r="O106" s="369">
        <f t="shared" si="7"/>
        <v>10629270.550000001</v>
      </c>
      <c r="P106" s="36"/>
      <c r="Q106" s="36"/>
      <c r="R106" s="36"/>
      <c r="S106" s="36"/>
      <c r="V106" s="36"/>
    </row>
    <row r="107" spans="1:22" s="1" customFormat="1" x14ac:dyDescent="0.2">
      <c r="A107" s="406">
        <v>93</v>
      </c>
      <c r="B107" s="76" t="s">
        <v>165</v>
      </c>
      <c r="C107" s="125" t="s">
        <v>30</v>
      </c>
      <c r="D107" s="129">
        <v>462925.1</v>
      </c>
      <c r="E107" s="62">
        <v>460007.8</v>
      </c>
      <c r="F107" s="62">
        <v>462925.1</v>
      </c>
      <c r="G107" s="62">
        <v>457560.95</v>
      </c>
      <c r="H107" s="217">
        <f t="shared" si="8"/>
        <v>925850.2</v>
      </c>
      <c r="I107" s="217">
        <f t="shared" si="8"/>
        <v>917568.75</v>
      </c>
      <c r="J107" s="218">
        <f t="shared" si="9"/>
        <v>1843418.95</v>
      </c>
      <c r="K107" s="204">
        <v>1520585</v>
      </c>
      <c r="L107" s="62">
        <v>3041170</v>
      </c>
      <c r="M107" s="62">
        <v>4561755</v>
      </c>
      <c r="N107" s="219">
        <f t="shared" si="10"/>
        <v>9123510</v>
      </c>
      <c r="O107" s="369">
        <f t="shared" si="7"/>
        <v>10966928.949999999</v>
      </c>
      <c r="P107" s="36"/>
      <c r="Q107" s="36"/>
      <c r="R107" s="36"/>
      <c r="S107" s="36"/>
      <c r="V107" s="36"/>
    </row>
    <row r="108" spans="1:22" s="1" customFormat="1" x14ac:dyDescent="0.2">
      <c r="A108" s="406">
        <v>94</v>
      </c>
      <c r="B108" s="405" t="s">
        <v>166</v>
      </c>
      <c r="C108" s="125" t="s">
        <v>14</v>
      </c>
      <c r="D108" s="129"/>
      <c r="E108" s="62"/>
      <c r="F108" s="62"/>
      <c r="G108" s="62"/>
      <c r="H108" s="217">
        <f t="shared" si="8"/>
        <v>0</v>
      </c>
      <c r="I108" s="217">
        <f t="shared" si="8"/>
        <v>0</v>
      </c>
      <c r="J108" s="218">
        <f t="shared" si="9"/>
        <v>0</v>
      </c>
      <c r="K108" s="204">
        <v>760292.5</v>
      </c>
      <c r="L108" s="62">
        <v>1520585</v>
      </c>
      <c r="M108" s="62">
        <v>2280877.5</v>
      </c>
      <c r="N108" s="219">
        <f t="shared" si="10"/>
        <v>4561755</v>
      </c>
      <c r="O108" s="369">
        <f t="shared" si="7"/>
        <v>4561755</v>
      </c>
      <c r="P108" s="36"/>
      <c r="Q108" s="36"/>
      <c r="R108" s="36"/>
      <c r="S108" s="36"/>
      <c r="V108" s="36"/>
    </row>
    <row r="109" spans="1:22" s="1" customFormat="1" x14ac:dyDescent="0.2">
      <c r="A109" s="406">
        <v>95</v>
      </c>
      <c r="B109" s="76" t="s">
        <v>167</v>
      </c>
      <c r="C109" s="125" t="s">
        <v>31</v>
      </c>
      <c r="D109" s="129">
        <v>431117.35</v>
      </c>
      <c r="E109" s="62"/>
      <c r="F109" s="62">
        <v>430628</v>
      </c>
      <c r="G109" s="62"/>
      <c r="H109" s="217">
        <f t="shared" si="8"/>
        <v>861745.35</v>
      </c>
      <c r="I109" s="217">
        <f t="shared" si="8"/>
        <v>0</v>
      </c>
      <c r="J109" s="218">
        <f t="shared" si="9"/>
        <v>861745.35</v>
      </c>
      <c r="K109" s="204">
        <v>1520585</v>
      </c>
      <c r="L109" s="62">
        <v>3041170</v>
      </c>
      <c r="M109" s="62">
        <v>4561755</v>
      </c>
      <c r="N109" s="219">
        <f t="shared" si="10"/>
        <v>9123510</v>
      </c>
      <c r="O109" s="369">
        <f t="shared" si="7"/>
        <v>9985255.3499999996</v>
      </c>
      <c r="P109" s="36"/>
      <c r="Q109" s="36"/>
      <c r="R109" s="36"/>
      <c r="S109" s="36"/>
      <c r="V109" s="36"/>
    </row>
    <row r="110" spans="1:22" s="1" customFormat="1" x14ac:dyDescent="0.2">
      <c r="A110" s="406">
        <v>96</v>
      </c>
      <c r="B110" s="76" t="s">
        <v>168</v>
      </c>
      <c r="C110" s="125" t="s">
        <v>15</v>
      </c>
      <c r="D110" s="129"/>
      <c r="E110" s="62"/>
      <c r="F110" s="62"/>
      <c r="G110" s="62"/>
      <c r="H110" s="217">
        <f t="shared" si="8"/>
        <v>0</v>
      </c>
      <c r="I110" s="217">
        <f t="shared" si="8"/>
        <v>0</v>
      </c>
      <c r="J110" s="218">
        <f t="shared" si="9"/>
        <v>0</v>
      </c>
      <c r="K110" s="204">
        <v>1520585</v>
      </c>
      <c r="L110" s="62">
        <v>3041170</v>
      </c>
      <c r="M110" s="62">
        <v>4561755</v>
      </c>
      <c r="N110" s="219">
        <f t="shared" si="10"/>
        <v>9123510</v>
      </c>
      <c r="O110" s="369">
        <f t="shared" si="7"/>
        <v>9123510</v>
      </c>
      <c r="P110" s="36"/>
      <c r="Q110" s="36"/>
      <c r="R110" s="36"/>
      <c r="S110" s="36"/>
      <c r="V110" s="36"/>
    </row>
    <row r="111" spans="1:22" s="1" customFormat="1" x14ac:dyDescent="0.2">
      <c r="A111" s="406">
        <v>97</v>
      </c>
      <c r="B111" s="57" t="s">
        <v>169</v>
      </c>
      <c r="C111" s="125" t="s">
        <v>13</v>
      </c>
      <c r="D111" s="129">
        <v>944445.5</v>
      </c>
      <c r="E111" s="62">
        <v>648415.25</v>
      </c>
      <c r="F111" s="62">
        <v>943956.15</v>
      </c>
      <c r="G111" s="62">
        <v>648415.25</v>
      </c>
      <c r="H111" s="217">
        <f t="shared" si="8"/>
        <v>1888401.65</v>
      </c>
      <c r="I111" s="217">
        <f t="shared" si="8"/>
        <v>1296830.5</v>
      </c>
      <c r="J111" s="218">
        <f t="shared" si="9"/>
        <v>3185232.15</v>
      </c>
      <c r="K111" s="204">
        <v>1672643.5</v>
      </c>
      <c r="L111" s="62">
        <v>3345287</v>
      </c>
      <c r="M111" s="62">
        <v>5017930.5</v>
      </c>
      <c r="N111" s="219">
        <f t="shared" si="10"/>
        <v>10035861</v>
      </c>
      <c r="O111" s="369">
        <f t="shared" si="7"/>
        <v>13221093.15</v>
      </c>
      <c r="P111" s="36"/>
      <c r="Q111" s="36"/>
      <c r="R111" s="36"/>
      <c r="S111" s="36"/>
      <c r="V111" s="36"/>
    </row>
    <row r="112" spans="1:22" s="1" customFormat="1" x14ac:dyDescent="0.2">
      <c r="A112" s="406">
        <v>98</v>
      </c>
      <c r="B112" s="405" t="s">
        <v>170</v>
      </c>
      <c r="C112" s="125" t="s">
        <v>32</v>
      </c>
      <c r="D112" s="129">
        <v>233909.3</v>
      </c>
      <c r="E112" s="62"/>
      <c r="F112" s="62">
        <v>233909.3</v>
      </c>
      <c r="G112" s="62">
        <v>0</v>
      </c>
      <c r="H112" s="217">
        <f t="shared" si="8"/>
        <v>467818.6</v>
      </c>
      <c r="I112" s="217">
        <f t="shared" si="8"/>
        <v>0</v>
      </c>
      <c r="J112" s="218">
        <f t="shared" si="9"/>
        <v>467818.6</v>
      </c>
      <c r="K112" s="204">
        <v>1520585</v>
      </c>
      <c r="L112" s="62">
        <v>3041170</v>
      </c>
      <c r="M112" s="62">
        <v>4561755</v>
      </c>
      <c r="N112" s="219">
        <f t="shared" si="10"/>
        <v>9123510</v>
      </c>
      <c r="O112" s="369">
        <f t="shared" si="7"/>
        <v>9591328.5999999996</v>
      </c>
      <c r="P112" s="36"/>
      <c r="Q112" s="36"/>
      <c r="R112" s="36"/>
      <c r="S112" s="36"/>
      <c r="V112" s="36"/>
    </row>
    <row r="113" spans="1:22" s="1" customFormat="1" x14ac:dyDescent="0.2">
      <c r="A113" s="406">
        <v>99</v>
      </c>
      <c r="B113" s="405" t="s">
        <v>171</v>
      </c>
      <c r="C113" s="125" t="s">
        <v>54</v>
      </c>
      <c r="D113" s="129">
        <v>662090.55000000005</v>
      </c>
      <c r="E113" s="62">
        <v>484476.3</v>
      </c>
      <c r="F113" s="62">
        <v>662090.55000000005</v>
      </c>
      <c r="G113" s="62">
        <v>482029.45</v>
      </c>
      <c r="H113" s="217">
        <f t="shared" si="8"/>
        <v>1324181.1000000001</v>
      </c>
      <c r="I113" s="217">
        <f t="shared" si="8"/>
        <v>966505.75</v>
      </c>
      <c r="J113" s="218">
        <f t="shared" si="9"/>
        <v>2290686.85</v>
      </c>
      <c r="K113" s="204">
        <v>1520585</v>
      </c>
      <c r="L113" s="62">
        <v>3041170</v>
      </c>
      <c r="M113" s="62">
        <v>4561755</v>
      </c>
      <c r="N113" s="219">
        <f t="shared" si="10"/>
        <v>9123510</v>
      </c>
      <c r="O113" s="369">
        <f t="shared" si="7"/>
        <v>11414196.85</v>
      </c>
      <c r="P113" s="36"/>
      <c r="Q113" s="36"/>
      <c r="R113" s="36"/>
      <c r="S113" s="36"/>
      <c r="V113" s="36"/>
    </row>
    <row r="114" spans="1:22" s="1" customFormat="1" x14ac:dyDescent="0.2">
      <c r="A114" s="406">
        <v>100</v>
      </c>
      <c r="B114" s="76" t="s">
        <v>172</v>
      </c>
      <c r="C114" s="125" t="s">
        <v>34</v>
      </c>
      <c r="D114" s="129">
        <v>593581.55000000005</v>
      </c>
      <c r="E114" s="62">
        <v>508944.8</v>
      </c>
      <c r="F114" s="62">
        <v>593581.55000000005</v>
      </c>
      <c r="G114" s="62">
        <v>508944.8</v>
      </c>
      <c r="H114" s="217">
        <f t="shared" si="8"/>
        <v>1187163.1000000001</v>
      </c>
      <c r="I114" s="217">
        <f t="shared" si="8"/>
        <v>1017889.6</v>
      </c>
      <c r="J114" s="218">
        <f t="shared" si="9"/>
        <v>2205052.7000000002</v>
      </c>
      <c r="K114" s="204">
        <v>1520585</v>
      </c>
      <c r="L114" s="62">
        <v>3041170</v>
      </c>
      <c r="M114" s="62">
        <v>4561755</v>
      </c>
      <c r="N114" s="219">
        <f t="shared" si="10"/>
        <v>9123510</v>
      </c>
      <c r="O114" s="369">
        <f t="shared" si="7"/>
        <v>11328562.699999999</v>
      </c>
      <c r="P114" s="36"/>
      <c r="Q114" s="36"/>
      <c r="R114" s="36"/>
      <c r="S114" s="36"/>
      <c r="V114" s="36"/>
    </row>
    <row r="115" spans="1:22" s="1" customFormat="1" x14ac:dyDescent="0.2">
      <c r="A115" s="406">
        <v>101</v>
      </c>
      <c r="B115" s="57" t="s">
        <v>173</v>
      </c>
      <c r="C115" s="125" t="s">
        <v>243</v>
      </c>
      <c r="D115" s="129"/>
      <c r="E115" s="62"/>
      <c r="F115" s="62"/>
      <c r="G115" s="62"/>
      <c r="H115" s="217">
        <f t="shared" si="8"/>
        <v>0</v>
      </c>
      <c r="I115" s="217">
        <f t="shared" si="8"/>
        <v>0</v>
      </c>
      <c r="J115" s="218">
        <f t="shared" si="9"/>
        <v>0</v>
      </c>
      <c r="K115" s="204">
        <v>1520585</v>
      </c>
      <c r="L115" s="62">
        <v>3041170</v>
      </c>
      <c r="M115" s="62">
        <v>4561755</v>
      </c>
      <c r="N115" s="219">
        <f t="shared" si="10"/>
        <v>9123510</v>
      </c>
      <c r="O115" s="369">
        <f t="shared" si="7"/>
        <v>9123510</v>
      </c>
      <c r="P115" s="36"/>
      <c r="Q115" s="36"/>
      <c r="R115" s="36"/>
      <c r="S115" s="36"/>
      <c r="V115" s="36"/>
    </row>
    <row r="116" spans="1:22" s="1" customFormat="1" x14ac:dyDescent="0.2">
      <c r="A116" s="406">
        <v>102</v>
      </c>
      <c r="B116" s="76" t="s">
        <v>174</v>
      </c>
      <c r="C116" s="125" t="s">
        <v>175</v>
      </c>
      <c r="D116" s="129"/>
      <c r="E116" s="62"/>
      <c r="F116" s="62"/>
      <c r="G116" s="62"/>
      <c r="H116" s="217">
        <f t="shared" si="8"/>
        <v>0</v>
      </c>
      <c r="I116" s="217">
        <f t="shared" si="8"/>
        <v>0</v>
      </c>
      <c r="J116" s="218">
        <f t="shared" si="9"/>
        <v>0</v>
      </c>
      <c r="K116" s="204"/>
      <c r="L116" s="62"/>
      <c r="M116" s="62"/>
      <c r="N116" s="219">
        <f t="shared" si="10"/>
        <v>0</v>
      </c>
      <c r="O116" s="369">
        <f t="shared" si="7"/>
        <v>0</v>
      </c>
      <c r="P116" s="36"/>
      <c r="Q116" s="36"/>
      <c r="R116" s="36"/>
      <c r="S116" s="36"/>
      <c r="V116" s="36"/>
    </row>
    <row r="117" spans="1:22" s="1" customFormat="1" x14ac:dyDescent="0.2">
      <c r="A117" s="406">
        <v>103</v>
      </c>
      <c r="B117" s="76" t="s">
        <v>176</v>
      </c>
      <c r="C117" s="125" t="s">
        <v>177</v>
      </c>
      <c r="D117" s="129"/>
      <c r="E117" s="62"/>
      <c r="F117" s="62"/>
      <c r="G117" s="62"/>
      <c r="H117" s="217">
        <f t="shared" si="8"/>
        <v>0</v>
      </c>
      <c r="I117" s="217">
        <f t="shared" si="8"/>
        <v>0</v>
      </c>
      <c r="J117" s="218">
        <f t="shared" si="9"/>
        <v>0</v>
      </c>
      <c r="K117" s="204"/>
      <c r="L117" s="62"/>
      <c r="M117" s="62"/>
      <c r="N117" s="219">
        <f t="shared" si="10"/>
        <v>0</v>
      </c>
      <c r="O117" s="369">
        <f t="shared" si="7"/>
        <v>0</v>
      </c>
      <c r="P117" s="36"/>
      <c r="Q117" s="36"/>
      <c r="R117" s="36"/>
      <c r="S117" s="36"/>
      <c r="V117" s="36"/>
    </row>
    <row r="118" spans="1:22" s="1" customFormat="1" x14ac:dyDescent="0.2">
      <c r="A118" s="406">
        <v>104</v>
      </c>
      <c r="B118" s="405" t="s">
        <v>178</v>
      </c>
      <c r="C118" s="125" t="s">
        <v>179</v>
      </c>
      <c r="D118" s="129"/>
      <c r="E118" s="62"/>
      <c r="F118" s="62"/>
      <c r="G118" s="62"/>
      <c r="H118" s="217">
        <f t="shared" si="8"/>
        <v>0</v>
      </c>
      <c r="I118" s="217">
        <f t="shared" si="8"/>
        <v>0</v>
      </c>
      <c r="J118" s="218">
        <f t="shared" si="9"/>
        <v>0</v>
      </c>
      <c r="K118" s="204"/>
      <c r="L118" s="62"/>
      <c r="M118" s="62"/>
      <c r="N118" s="219">
        <f t="shared" si="10"/>
        <v>0</v>
      </c>
      <c r="O118" s="369">
        <f t="shared" si="7"/>
        <v>0</v>
      </c>
      <c r="P118" s="36"/>
      <c r="Q118" s="36"/>
      <c r="R118" s="36"/>
      <c r="S118" s="36"/>
      <c r="V118" s="36"/>
    </row>
    <row r="119" spans="1:22" s="1" customFormat="1" x14ac:dyDescent="0.2">
      <c r="A119" s="406">
        <v>105</v>
      </c>
      <c r="B119" s="405" t="s">
        <v>180</v>
      </c>
      <c r="C119" s="125" t="s">
        <v>181</v>
      </c>
      <c r="D119" s="129"/>
      <c r="E119" s="62"/>
      <c r="F119" s="62"/>
      <c r="G119" s="62"/>
      <c r="H119" s="217">
        <f t="shared" si="8"/>
        <v>0</v>
      </c>
      <c r="I119" s="217">
        <f t="shared" si="8"/>
        <v>0</v>
      </c>
      <c r="J119" s="218">
        <f t="shared" si="9"/>
        <v>0</v>
      </c>
      <c r="K119" s="204"/>
      <c r="L119" s="62"/>
      <c r="M119" s="62"/>
      <c r="N119" s="219">
        <f t="shared" si="10"/>
        <v>0</v>
      </c>
      <c r="O119" s="369">
        <f t="shared" si="7"/>
        <v>0</v>
      </c>
      <c r="P119" s="36"/>
      <c r="Q119" s="36"/>
      <c r="R119" s="36"/>
      <c r="S119" s="36"/>
      <c r="V119" s="36"/>
    </row>
    <row r="120" spans="1:22" s="1" customFormat="1" x14ac:dyDescent="0.2">
      <c r="A120" s="406">
        <v>106</v>
      </c>
      <c r="B120" s="405" t="s">
        <v>182</v>
      </c>
      <c r="C120" s="125" t="s">
        <v>183</v>
      </c>
      <c r="D120" s="129"/>
      <c r="E120" s="62"/>
      <c r="F120" s="62"/>
      <c r="G120" s="62"/>
      <c r="H120" s="217">
        <f t="shared" si="8"/>
        <v>0</v>
      </c>
      <c r="I120" s="217">
        <f t="shared" si="8"/>
        <v>0</v>
      </c>
      <c r="J120" s="218">
        <f t="shared" si="9"/>
        <v>0</v>
      </c>
      <c r="K120" s="204"/>
      <c r="L120" s="62"/>
      <c r="M120" s="62"/>
      <c r="N120" s="219">
        <f t="shared" si="10"/>
        <v>0</v>
      </c>
      <c r="O120" s="369">
        <f t="shared" si="7"/>
        <v>0</v>
      </c>
      <c r="P120" s="36"/>
      <c r="Q120" s="36"/>
      <c r="R120" s="36"/>
      <c r="S120" s="36"/>
      <c r="V120" s="36"/>
    </row>
    <row r="121" spans="1:22" s="1" customFormat="1" x14ac:dyDescent="0.2">
      <c r="A121" s="406">
        <v>107</v>
      </c>
      <c r="B121" s="405" t="s">
        <v>184</v>
      </c>
      <c r="C121" s="125" t="s">
        <v>185</v>
      </c>
      <c r="D121" s="129"/>
      <c r="E121" s="62"/>
      <c r="F121" s="62"/>
      <c r="G121" s="62"/>
      <c r="H121" s="217">
        <f t="shared" si="8"/>
        <v>0</v>
      </c>
      <c r="I121" s="217">
        <f t="shared" si="8"/>
        <v>0</v>
      </c>
      <c r="J121" s="218">
        <f t="shared" si="9"/>
        <v>0</v>
      </c>
      <c r="K121" s="204"/>
      <c r="L121" s="62"/>
      <c r="M121" s="62"/>
      <c r="N121" s="219">
        <f t="shared" si="10"/>
        <v>0</v>
      </c>
      <c r="O121" s="369">
        <f t="shared" si="7"/>
        <v>0</v>
      </c>
      <c r="P121" s="36"/>
      <c r="Q121" s="36"/>
      <c r="R121" s="36"/>
      <c r="S121" s="36"/>
      <c r="V121" s="36"/>
    </row>
    <row r="122" spans="1:22" s="1" customFormat="1" x14ac:dyDescent="0.2">
      <c r="A122" s="406">
        <v>108</v>
      </c>
      <c r="B122" s="405" t="s">
        <v>186</v>
      </c>
      <c r="C122" s="125" t="s">
        <v>187</v>
      </c>
      <c r="D122" s="129"/>
      <c r="E122" s="62"/>
      <c r="F122" s="62"/>
      <c r="G122" s="62"/>
      <c r="H122" s="217">
        <f t="shared" si="8"/>
        <v>0</v>
      </c>
      <c r="I122" s="217">
        <f t="shared" si="8"/>
        <v>0</v>
      </c>
      <c r="J122" s="218">
        <f t="shared" si="9"/>
        <v>0</v>
      </c>
      <c r="K122" s="204"/>
      <c r="L122" s="62"/>
      <c r="M122" s="62"/>
      <c r="N122" s="219">
        <f t="shared" si="10"/>
        <v>0</v>
      </c>
      <c r="O122" s="369">
        <f t="shared" si="7"/>
        <v>0</v>
      </c>
      <c r="P122" s="36"/>
      <c r="Q122" s="36"/>
      <c r="R122" s="36"/>
      <c r="S122" s="36"/>
      <c r="V122" s="36"/>
    </row>
    <row r="123" spans="1:22" s="1" customFormat="1" x14ac:dyDescent="0.2">
      <c r="A123" s="406">
        <v>109</v>
      </c>
      <c r="B123" s="405" t="s">
        <v>188</v>
      </c>
      <c r="C123" s="125" t="s">
        <v>189</v>
      </c>
      <c r="D123" s="129"/>
      <c r="E123" s="62"/>
      <c r="F123" s="62"/>
      <c r="G123" s="62"/>
      <c r="H123" s="217">
        <f t="shared" si="8"/>
        <v>0</v>
      </c>
      <c r="I123" s="217">
        <f t="shared" si="8"/>
        <v>0</v>
      </c>
      <c r="J123" s="218">
        <f t="shared" si="9"/>
        <v>0</v>
      </c>
      <c r="K123" s="204"/>
      <c r="L123" s="62"/>
      <c r="M123" s="62"/>
      <c r="N123" s="219">
        <f t="shared" si="10"/>
        <v>0</v>
      </c>
      <c r="O123" s="369">
        <f t="shared" si="7"/>
        <v>0</v>
      </c>
      <c r="P123" s="36"/>
      <c r="Q123" s="36"/>
      <c r="R123" s="36"/>
      <c r="S123" s="36"/>
      <c r="V123" s="36"/>
    </row>
    <row r="124" spans="1:22" s="1" customFormat="1" x14ac:dyDescent="0.2">
      <c r="A124" s="406">
        <v>110</v>
      </c>
      <c r="B124" s="117" t="s">
        <v>190</v>
      </c>
      <c r="C124" s="158" t="s">
        <v>191</v>
      </c>
      <c r="D124" s="129"/>
      <c r="E124" s="62"/>
      <c r="F124" s="62"/>
      <c r="G124" s="62"/>
      <c r="H124" s="217">
        <f t="shared" si="8"/>
        <v>0</v>
      </c>
      <c r="I124" s="217">
        <f t="shared" si="8"/>
        <v>0</v>
      </c>
      <c r="J124" s="218">
        <f t="shared" si="9"/>
        <v>0</v>
      </c>
      <c r="K124" s="204"/>
      <c r="L124" s="62"/>
      <c r="M124" s="62"/>
      <c r="N124" s="219">
        <f t="shared" si="10"/>
        <v>0</v>
      </c>
      <c r="O124" s="369">
        <f t="shared" si="7"/>
        <v>0</v>
      </c>
      <c r="P124" s="36"/>
      <c r="Q124" s="36"/>
      <c r="R124" s="36"/>
      <c r="S124" s="36"/>
      <c r="V124" s="36"/>
    </row>
    <row r="125" spans="1:22" s="1" customFormat="1" x14ac:dyDescent="0.2">
      <c r="A125" s="406">
        <v>111</v>
      </c>
      <c r="B125" s="117" t="s">
        <v>280</v>
      </c>
      <c r="C125" s="158" t="s">
        <v>252</v>
      </c>
      <c r="D125" s="129"/>
      <c r="E125" s="62"/>
      <c r="F125" s="62"/>
      <c r="G125" s="62"/>
      <c r="H125" s="217">
        <f t="shared" si="8"/>
        <v>0</v>
      </c>
      <c r="I125" s="217">
        <f t="shared" si="8"/>
        <v>0</v>
      </c>
      <c r="J125" s="218">
        <f t="shared" si="9"/>
        <v>0</v>
      </c>
      <c r="K125" s="204"/>
      <c r="L125" s="62"/>
      <c r="M125" s="62"/>
      <c r="N125" s="219">
        <f t="shared" si="10"/>
        <v>0</v>
      </c>
      <c r="O125" s="369">
        <f t="shared" si="7"/>
        <v>0</v>
      </c>
      <c r="P125" s="36"/>
      <c r="Q125" s="36"/>
      <c r="R125" s="36"/>
      <c r="S125" s="36"/>
      <c r="V125" s="36"/>
    </row>
    <row r="126" spans="1:22" s="1" customFormat="1" x14ac:dyDescent="0.2">
      <c r="A126" s="406">
        <v>112</v>
      </c>
      <c r="B126" s="57" t="s">
        <v>192</v>
      </c>
      <c r="C126" s="125" t="s">
        <v>193</v>
      </c>
      <c r="D126" s="129"/>
      <c r="E126" s="62"/>
      <c r="F126" s="62"/>
      <c r="G126" s="62"/>
      <c r="H126" s="217">
        <f t="shared" si="8"/>
        <v>0</v>
      </c>
      <c r="I126" s="217">
        <f t="shared" si="8"/>
        <v>0</v>
      </c>
      <c r="J126" s="218">
        <f t="shared" si="9"/>
        <v>0</v>
      </c>
      <c r="K126" s="204"/>
      <c r="L126" s="62"/>
      <c r="M126" s="62"/>
      <c r="N126" s="219">
        <f t="shared" si="10"/>
        <v>0</v>
      </c>
      <c r="O126" s="369">
        <f t="shared" si="7"/>
        <v>0</v>
      </c>
      <c r="P126" s="36"/>
      <c r="Q126" s="36"/>
      <c r="R126" s="36"/>
      <c r="S126" s="36"/>
      <c r="V126" s="36"/>
    </row>
    <row r="127" spans="1:22" s="1" customFormat="1" x14ac:dyDescent="0.2">
      <c r="A127" s="406">
        <v>113</v>
      </c>
      <c r="B127" s="405" t="s">
        <v>194</v>
      </c>
      <c r="C127" s="125" t="s">
        <v>195</v>
      </c>
      <c r="D127" s="129"/>
      <c r="E127" s="62"/>
      <c r="F127" s="62"/>
      <c r="G127" s="62"/>
      <c r="H127" s="217">
        <f t="shared" si="8"/>
        <v>0</v>
      </c>
      <c r="I127" s="217">
        <f t="shared" si="8"/>
        <v>0</v>
      </c>
      <c r="J127" s="218">
        <f t="shared" si="9"/>
        <v>0</v>
      </c>
      <c r="K127" s="204"/>
      <c r="L127" s="62"/>
      <c r="M127" s="62"/>
      <c r="N127" s="219">
        <f t="shared" si="10"/>
        <v>0</v>
      </c>
      <c r="O127" s="369">
        <f t="shared" si="7"/>
        <v>0</v>
      </c>
      <c r="P127" s="36"/>
      <c r="Q127" s="36"/>
      <c r="R127" s="36"/>
      <c r="S127" s="36"/>
      <c r="V127" s="36"/>
    </row>
    <row r="128" spans="1:22" s="1" customFormat="1" x14ac:dyDescent="0.2">
      <c r="A128" s="406">
        <v>114</v>
      </c>
      <c r="B128" s="76" t="s">
        <v>196</v>
      </c>
      <c r="C128" s="160" t="s">
        <v>197</v>
      </c>
      <c r="D128" s="129"/>
      <c r="E128" s="62"/>
      <c r="F128" s="62"/>
      <c r="G128" s="62"/>
      <c r="H128" s="217">
        <f t="shared" si="8"/>
        <v>0</v>
      </c>
      <c r="I128" s="217">
        <f t="shared" si="8"/>
        <v>0</v>
      </c>
      <c r="J128" s="218">
        <f t="shared" si="9"/>
        <v>0</v>
      </c>
      <c r="K128" s="204"/>
      <c r="L128" s="62"/>
      <c r="M128" s="62"/>
      <c r="N128" s="219">
        <f t="shared" si="10"/>
        <v>0</v>
      </c>
      <c r="O128" s="369">
        <f t="shared" si="7"/>
        <v>0</v>
      </c>
      <c r="P128" s="36"/>
      <c r="Q128" s="36"/>
      <c r="R128" s="36"/>
      <c r="S128" s="36"/>
      <c r="V128" s="36"/>
    </row>
    <row r="129" spans="1:22" s="1" customFormat="1" x14ac:dyDescent="0.2">
      <c r="A129" s="406">
        <v>115</v>
      </c>
      <c r="B129" s="405" t="s">
        <v>198</v>
      </c>
      <c r="C129" s="125" t="s">
        <v>297</v>
      </c>
      <c r="D129" s="129"/>
      <c r="E129" s="62"/>
      <c r="F129" s="62"/>
      <c r="G129" s="62"/>
      <c r="H129" s="217">
        <f t="shared" si="8"/>
        <v>0</v>
      </c>
      <c r="I129" s="217">
        <f t="shared" si="8"/>
        <v>0</v>
      </c>
      <c r="J129" s="218">
        <f t="shared" si="9"/>
        <v>0</v>
      </c>
      <c r="K129" s="204"/>
      <c r="L129" s="62"/>
      <c r="M129" s="62"/>
      <c r="N129" s="219">
        <f t="shared" si="10"/>
        <v>0</v>
      </c>
      <c r="O129" s="369">
        <f t="shared" si="7"/>
        <v>0</v>
      </c>
      <c r="P129" s="36"/>
      <c r="Q129" s="36"/>
      <c r="R129" s="36"/>
      <c r="S129" s="36"/>
      <c r="V129" s="36"/>
    </row>
    <row r="130" spans="1:22" s="1" customFormat="1" x14ac:dyDescent="0.2">
      <c r="A130" s="406">
        <v>116</v>
      </c>
      <c r="B130" s="57" t="s">
        <v>199</v>
      </c>
      <c r="C130" s="125" t="s">
        <v>281</v>
      </c>
      <c r="D130" s="129"/>
      <c r="E130" s="62"/>
      <c r="F130" s="62"/>
      <c r="G130" s="62"/>
      <c r="H130" s="217">
        <f t="shared" si="8"/>
        <v>0</v>
      </c>
      <c r="I130" s="217">
        <f t="shared" si="8"/>
        <v>0</v>
      </c>
      <c r="J130" s="218">
        <f t="shared" si="9"/>
        <v>0</v>
      </c>
      <c r="K130" s="204"/>
      <c r="L130" s="62"/>
      <c r="M130" s="62"/>
      <c r="N130" s="219">
        <f t="shared" si="10"/>
        <v>0</v>
      </c>
      <c r="O130" s="369">
        <f t="shared" si="7"/>
        <v>0</v>
      </c>
      <c r="P130" s="36"/>
      <c r="Q130" s="36"/>
      <c r="R130" s="36"/>
      <c r="S130" s="36"/>
      <c r="V130" s="36"/>
    </row>
    <row r="131" spans="1:22" s="1" customFormat="1" x14ac:dyDescent="0.2">
      <c r="A131" s="406">
        <v>117</v>
      </c>
      <c r="B131" s="57" t="s">
        <v>200</v>
      </c>
      <c r="C131" s="125" t="s">
        <v>201</v>
      </c>
      <c r="D131" s="129"/>
      <c r="E131" s="62"/>
      <c r="F131" s="62"/>
      <c r="G131" s="62"/>
      <c r="H131" s="217">
        <f t="shared" si="8"/>
        <v>0</v>
      </c>
      <c r="I131" s="217">
        <f t="shared" si="8"/>
        <v>0</v>
      </c>
      <c r="J131" s="218">
        <f t="shared" si="9"/>
        <v>0</v>
      </c>
      <c r="K131" s="204"/>
      <c r="L131" s="62"/>
      <c r="M131" s="62"/>
      <c r="N131" s="219">
        <f t="shared" si="10"/>
        <v>0</v>
      </c>
      <c r="O131" s="369">
        <f t="shared" si="7"/>
        <v>0</v>
      </c>
      <c r="P131" s="36"/>
      <c r="Q131" s="36"/>
      <c r="R131" s="36"/>
      <c r="S131" s="36"/>
      <c r="V131" s="36"/>
    </row>
    <row r="132" spans="1:22" s="1" customFormat="1" x14ac:dyDescent="0.2">
      <c r="A132" s="406">
        <v>118</v>
      </c>
      <c r="B132" s="57" t="s">
        <v>202</v>
      </c>
      <c r="C132" s="125" t="s">
        <v>203</v>
      </c>
      <c r="D132" s="129"/>
      <c r="E132" s="62"/>
      <c r="F132" s="62"/>
      <c r="G132" s="62"/>
      <c r="H132" s="217">
        <f t="shared" si="8"/>
        <v>0</v>
      </c>
      <c r="I132" s="217">
        <f t="shared" si="8"/>
        <v>0</v>
      </c>
      <c r="J132" s="218">
        <f t="shared" si="9"/>
        <v>0</v>
      </c>
      <c r="K132" s="186"/>
      <c r="L132" s="40"/>
      <c r="M132" s="40"/>
      <c r="N132" s="221">
        <f t="shared" si="10"/>
        <v>0</v>
      </c>
      <c r="O132" s="369">
        <f t="shared" si="7"/>
        <v>0</v>
      </c>
      <c r="P132" s="36"/>
      <c r="Q132" s="36"/>
      <c r="R132" s="36"/>
      <c r="S132" s="36"/>
      <c r="V132" s="36"/>
    </row>
    <row r="133" spans="1:22" s="1" customFormat="1" x14ac:dyDescent="0.2">
      <c r="A133" s="406">
        <v>119</v>
      </c>
      <c r="B133" s="76" t="s">
        <v>204</v>
      </c>
      <c r="C133" s="125" t="s">
        <v>205</v>
      </c>
      <c r="D133" s="129"/>
      <c r="E133" s="62"/>
      <c r="F133" s="62"/>
      <c r="G133" s="62"/>
      <c r="H133" s="217">
        <f t="shared" si="8"/>
        <v>0</v>
      </c>
      <c r="I133" s="217">
        <f t="shared" si="8"/>
        <v>0</v>
      </c>
      <c r="J133" s="218">
        <f t="shared" si="9"/>
        <v>0</v>
      </c>
      <c r="K133" s="186"/>
      <c r="L133" s="40"/>
      <c r="M133" s="40"/>
      <c r="N133" s="221">
        <f t="shared" si="10"/>
        <v>0</v>
      </c>
      <c r="O133" s="369">
        <f t="shared" si="7"/>
        <v>0</v>
      </c>
      <c r="P133" s="36"/>
      <c r="Q133" s="36"/>
      <c r="R133" s="36"/>
      <c r="S133" s="36"/>
      <c r="V133" s="36"/>
    </row>
    <row r="134" spans="1:22" s="1" customFormat="1" x14ac:dyDescent="0.2">
      <c r="A134" s="406">
        <v>120</v>
      </c>
      <c r="B134" s="57" t="s">
        <v>206</v>
      </c>
      <c r="C134" s="125" t="s">
        <v>207</v>
      </c>
      <c r="D134" s="129"/>
      <c r="E134" s="62"/>
      <c r="F134" s="62"/>
      <c r="G134" s="62"/>
      <c r="H134" s="217">
        <f t="shared" si="8"/>
        <v>0</v>
      </c>
      <c r="I134" s="217">
        <f t="shared" si="8"/>
        <v>0</v>
      </c>
      <c r="J134" s="218">
        <f t="shared" si="9"/>
        <v>0</v>
      </c>
      <c r="K134" s="186"/>
      <c r="L134" s="40"/>
      <c r="M134" s="40"/>
      <c r="N134" s="221">
        <f t="shared" si="10"/>
        <v>0</v>
      </c>
      <c r="O134" s="369">
        <f t="shared" si="7"/>
        <v>0</v>
      </c>
      <c r="P134" s="36"/>
      <c r="Q134" s="36"/>
      <c r="R134" s="36"/>
      <c r="S134" s="36"/>
      <c r="V134" s="36"/>
    </row>
    <row r="135" spans="1:22" s="1" customFormat="1" x14ac:dyDescent="0.2">
      <c r="A135" s="406">
        <v>121</v>
      </c>
      <c r="B135" s="405" t="s">
        <v>208</v>
      </c>
      <c r="C135" s="125" t="s">
        <v>209</v>
      </c>
      <c r="D135" s="129"/>
      <c r="E135" s="62"/>
      <c r="F135" s="62"/>
      <c r="G135" s="62"/>
      <c r="H135" s="217">
        <f t="shared" si="8"/>
        <v>0</v>
      </c>
      <c r="I135" s="217">
        <f t="shared" si="8"/>
        <v>0</v>
      </c>
      <c r="J135" s="218">
        <f t="shared" si="9"/>
        <v>0</v>
      </c>
      <c r="K135" s="186"/>
      <c r="L135" s="40"/>
      <c r="M135" s="40"/>
      <c r="N135" s="221">
        <f t="shared" si="10"/>
        <v>0</v>
      </c>
      <c r="O135" s="369">
        <f t="shared" si="7"/>
        <v>0</v>
      </c>
      <c r="P135" s="36"/>
      <c r="Q135" s="36"/>
      <c r="R135" s="36"/>
      <c r="S135" s="36"/>
      <c r="V135" s="36"/>
    </row>
    <row r="136" spans="1:22" s="1" customFormat="1" x14ac:dyDescent="0.2">
      <c r="A136" s="406">
        <v>122</v>
      </c>
      <c r="B136" s="405" t="s">
        <v>210</v>
      </c>
      <c r="C136" s="125" t="s">
        <v>211</v>
      </c>
      <c r="D136" s="129"/>
      <c r="E136" s="62"/>
      <c r="F136" s="62"/>
      <c r="G136" s="62"/>
      <c r="H136" s="217">
        <f t="shared" si="8"/>
        <v>0</v>
      </c>
      <c r="I136" s="217">
        <f t="shared" si="8"/>
        <v>0</v>
      </c>
      <c r="J136" s="218">
        <f t="shared" si="9"/>
        <v>0</v>
      </c>
      <c r="K136" s="186"/>
      <c r="L136" s="40"/>
      <c r="M136" s="40"/>
      <c r="N136" s="221">
        <f t="shared" si="10"/>
        <v>0</v>
      </c>
      <c r="O136" s="369">
        <f t="shared" ref="O136:O154" si="11">J136+N136</f>
        <v>0</v>
      </c>
      <c r="P136" s="36"/>
      <c r="Q136" s="36"/>
      <c r="R136" s="36"/>
      <c r="S136" s="36"/>
      <c r="V136" s="36"/>
    </row>
    <row r="137" spans="1:22" s="1" customFormat="1" x14ac:dyDescent="0.2">
      <c r="A137" s="406">
        <v>123</v>
      </c>
      <c r="B137" s="405" t="s">
        <v>212</v>
      </c>
      <c r="C137" s="125" t="s">
        <v>249</v>
      </c>
      <c r="D137" s="129"/>
      <c r="E137" s="62"/>
      <c r="F137" s="62"/>
      <c r="G137" s="62"/>
      <c r="H137" s="217">
        <f t="shared" si="8"/>
        <v>0</v>
      </c>
      <c r="I137" s="217">
        <f t="shared" si="8"/>
        <v>0</v>
      </c>
      <c r="J137" s="218">
        <f t="shared" si="9"/>
        <v>0</v>
      </c>
      <c r="K137" s="186"/>
      <c r="L137" s="40"/>
      <c r="M137" s="40"/>
      <c r="N137" s="221">
        <f t="shared" si="10"/>
        <v>0</v>
      </c>
      <c r="O137" s="369">
        <f t="shared" si="11"/>
        <v>0</v>
      </c>
      <c r="P137" s="36"/>
      <c r="Q137" s="36"/>
      <c r="R137" s="36"/>
      <c r="S137" s="36"/>
      <c r="V137" s="36"/>
    </row>
    <row r="138" spans="1:22" s="1" customFormat="1" x14ac:dyDescent="0.2">
      <c r="A138" s="406">
        <v>124</v>
      </c>
      <c r="B138" s="405" t="s">
        <v>213</v>
      </c>
      <c r="C138" s="125" t="s">
        <v>214</v>
      </c>
      <c r="D138" s="129">
        <v>1386328.55</v>
      </c>
      <c r="E138" s="62">
        <v>734055</v>
      </c>
      <c r="F138" s="62"/>
      <c r="G138" s="62">
        <v>1468110</v>
      </c>
      <c r="H138" s="217">
        <f t="shared" si="8"/>
        <v>1386328.55</v>
      </c>
      <c r="I138" s="217">
        <f t="shared" si="8"/>
        <v>2202165</v>
      </c>
      <c r="J138" s="218">
        <f t="shared" si="9"/>
        <v>3588493.55</v>
      </c>
      <c r="K138" s="186">
        <v>3041170</v>
      </c>
      <c r="L138" s="40">
        <v>19211900.300000001</v>
      </c>
      <c r="M138" s="40">
        <v>9123510</v>
      </c>
      <c r="N138" s="221">
        <f t="shared" si="10"/>
        <v>31376580.300000001</v>
      </c>
      <c r="O138" s="369">
        <f t="shared" si="11"/>
        <v>34965073.850000001</v>
      </c>
      <c r="P138" s="36"/>
      <c r="Q138" s="36"/>
      <c r="R138" s="36"/>
      <c r="S138" s="36"/>
      <c r="V138" s="36"/>
    </row>
    <row r="139" spans="1:22" s="1" customFormat="1" x14ac:dyDescent="0.2">
      <c r="A139" s="406">
        <v>125</v>
      </c>
      <c r="B139" s="405" t="s">
        <v>215</v>
      </c>
      <c r="C139" s="125" t="s">
        <v>41</v>
      </c>
      <c r="D139" s="129"/>
      <c r="E139" s="62"/>
      <c r="F139" s="62"/>
      <c r="G139" s="62"/>
      <c r="H139" s="217">
        <f t="shared" si="8"/>
        <v>0</v>
      </c>
      <c r="I139" s="217">
        <f t="shared" si="8"/>
        <v>0</v>
      </c>
      <c r="J139" s="218">
        <f t="shared" si="9"/>
        <v>0</v>
      </c>
      <c r="K139" s="186"/>
      <c r="L139" s="40"/>
      <c r="M139" s="40"/>
      <c r="N139" s="221">
        <f t="shared" si="10"/>
        <v>0</v>
      </c>
      <c r="O139" s="369">
        <f t="shared" si="11"/>
        <v>0</v>
      </c>
      <c r="P139" s="36"/>
      <c r="Q139" s="36"/>
      <c r="R139" s="36"/>
      <c r="S139" s="36"/>
      <c r="V139" s="36"/>
    </row>
    <row r="140" spans="1:22" s="1" customFormat="1" x14ac:dyDescent="0.2">
      <c r="A140" s="406">
        <v>126</v>
      </c>
      <c r="B140" s="76" t="s">
        <v>216</v>
      </c>
      <c r="C140" s="125" t="s">
        <v>47</v>
      </c>
      <c r="D140" s="129"/>
      <c r="E140" s="62">
        <v>423305.05</v>
      </c>
      <c r="F140" s="62"/>
      <c r="G140" s="62">
        <v>420858.2</v>
      </c>
      <c r="H140" s="217">
        <f t="shared" si="8"/>
        <v>0</v>
      </c>
      <c r="I140" s="217">
        <f t="shared" si="8"/>
        <v>844163.25</v>
      </c>
      <c r="J140" s="218">
        <f t="shared" si="9"/>
        <v>844163.25</v>
      </c>
      <c r="K140" s="186">
        <v>456175.5</v>
      </c>
      <c r="L140" s="40">
        <v>912351</v>
      </c>
      <c r="M140" s="40">
        <v>1727937.5</v>
      </c>
      <c r="N140" s="221">
        <f t="shared" si="10"/>
        <v>3096464</v>
      </c>
      <c r="O140" s="369">
        <f t="shared" si="11"/>
        <v>3940627.25</v>
      </c>
      <c r="P140" s="36"/>
      <c r="Q140" s="36"/>
      <c r="R140" s="36"/>
      <c r="S140" s="36"/>
      <c r="V140" s="36"/>
    </row>
    <row r="141" spans="1:22" s="1" customFormat="1" x14ac:dyDescent="0.2">
      <c r="A141" s="406">
        <v>127</v>
      </c>
      <c r="B141" s="76" t="s">
        <v>217</v>
      </c>
      <c r="C141" s="125" t="s">
        <v>253</v>
      </c>
      <c r="D141" s="129"/>
      <c r="E141" s="62"/>
      <c r="F141" s="62"/>
      <c r="G141" s="62"/>
      <c r="H141" s="217">
        <f t="shared" ref="H141:I154" si="12">D141+F141</f>
        <v>0</v>
      </c>
      <c r="I141" s="217">
        <f t="shared" si="12"/>
        <v>0</v>
      </c>
      <c r="J141" s="218">
        <f t="shared" ref="J141:J154" si="13">H141+I141</f>
        <v>0</v>
      </c>
      <c r="K141" s="186"/>
      <c r="L141" s="40"/>
      <c r="M141" s="40"/>
      <c r="N141" s="221">
        <f t="shared" ref="N141:N154" si="14">SUM(K141:M141)</f>
        <v>0</v>
      </c>
      <c r="O141" s="369">
        <f t="shared" si="11"/>
        <v>0</v>
      </c>
      <c r="P141" s="36"/>
      <c r="Q141" s="36"/>
      <c r="R141" s="36"/>
      <c r="S141" s="36"/>
      <c r="V141" s="36"/>
    </row>
    <row r="142" spans="1:22" s="1" customFormat="1" x14ac:dyDescent="0.2">
      <c r="A142" s="406">
        <v>128</v>
      </c>
      <c r="B142" s="76" t="s">
        <v>218</v>
      </c>
      <c r="C142" s="125" t="s">
        <v>49</v>
      </c>
      <c r="D142" s="129"/>
      <c r="E142" s="62"/>
      <c r="F142" s="62"/>
      <c r="G142" s="62"/>
      <c r="H142" s="217">
        <f t="shared" si="12"/>
        <v>0</v>
      </c>
      <c r="I142" s="217">
        <f t="shared" si="12"/>
        <v>0</v>
      </c>
      <c r="J142" s="218">
        <f t="shared" si="13"/>
        <v>0</v>
      </c>
      <c r="K142" s="186"/>
      <c r="L142" s="40"/>
      <c r="M142" s="40"/>
      <c r="N142" s="221">
        <f t="shared" si="14"/>
        <v>0</v>
      </c>
      <c r="O142" s="369">
        <f t="shared" si="11"/>
        <v>0</v>
      </c>
      <c r="P142" s="36"/>
      <c r="Q142" s="36"/>
      <c r="R142" s="36"/>
      <c r="S142" s="36"/>
      <c r="V142" s="36"/>
    </row>
    <row r="143" spans="1:22" s="1" customFormat="1" x14ac:dyDescent="0.2">
      <c r="A143" s="406">
        <v>129</v>
      </c>
      <c r="B143" s="405" t="s">
        <v>219</v>
      </c>
      <c r="C143" s="125" t="s">
        <v>48</v>
      </c>
      <c r="D143" s="129"/>
      <c r="E143" s="62"/>
      <c r="F143" s="62"/>
      <c r="G143" s="62"/>
      <c r="H143" s="217">
        <f t="shared" si="12"/>
        <v>0</v>
      </c>
      <c r="I143" s="217">
        <f t="shared" si="12"/>
        <v>0</v>
      </c>
      <c r="J143" s="218">
        <f t="shared" si="13"/>
        <v>0</v>
      </c>
      <c r="K143" s="186"/>
      <c r="L143" s="40"/>
      <c r="M143" s="40"/>
      <c r="N143" s="221">
        <f t="shared" si="14"/>
        <v>0</v>
      </c>
      <c r="O143" s="369">
        <f t="shared" si="11"/>
        <v>0</v>
      </c>
      <c r="P143" s="36"/>
      <c r="Q143" s="36"/>
      <c r="R143" s="36"/>
      <c r="S143" s="36"/>
      <c r="V143" s="36"/>
    </row>
    <row r="144" spans="1:22" s="1" customFormat="1" x14ac:dyDescent="0.2">
      <c r="A144" s="406">
        <v>130</v>
      </c>
      <c r="B144" s="405" t="s">
        <v>220</v>
      </c>
      <c r="C144" s="125" t="s">
        <v>221</v>
      </c>
      <c r="D144" s="129"/>
      <c r="E144" s="62"/>
      <c r="F144" s="62"/>
      <c r="G144" s="62"/>
      <c r="H144" s="217">
        <f t="shared" si="12"/>
        <v>0</v>
      </c>
      <c r="I144" s="217">
        <f t="shared" si="12"/>
        <v>0</v>
      </c>
      <c r="J144" s="218">
        <f t="shared" si="13"/>
        <v>0</v>
      </c>
      <c r="K144" s="186"/>
      <c r="L144" s="40"/>
      <c r="M144" s="40"/>
      <c r="N144" s="221">
        <f t="shared" si="14"/>
        <v>0</v>
      </c>
      <c r="O144" s="369">
        <f t="shared" si="11"/>
        <v>0</v>
      </c>
      <c r="P144" s="36"/>
      <c r="Q144" s="36"/>
      <c r="R144" s="36"/>
      <c r="S144" s="36"/>
      <c r="V144" s="36"/>
    </row>
    <row r="145" spans="1:22" s="1" customFormat="1" x14ac:dyDescent="0.2">
      <c r="A145" s="406">
        <v>131</v>
      </c>
      <c r="B145" s="405" t="s">
        <v>222</v>
      </c>
      <c r="C145" s="125" t="s">
        <v>42</v>
      </c>
      <c r="D145" s="129">
        <v>653771.6</v>
      </c>
      <c r="E145" s="62"/>
      <c r="F145" s="62">
        <v>653282.25</v>
      </c>
      <c r="G145" s="62"/>
      <c r="H145" s="217">
        <f t="shared" si="12"/>
        <v>1307053.8500000001</v>
      </c>
      <c r="I145" s="217">
        <f t="shared" si="12"/>
        <v>0</v>
      </c>
      <c r="J145" s="218">
        <f t="shared" si="13"/>
        <v>1307053.8500000001</v>
      </c>
      <c r="K145" s="186">
        <v>10644095</v>
      </c>
      <c r="L145" s="40">
        <v>21288190</v>
      </c>
      <c r="M145" s="40">
        <v>31932285</v>
      </c>
      <c r="N145" s="221">
        <f t="shared" si="14"/>
        <v>63864570</v>
      </c>
      <c r="O145" s="369">
        <f t="shared" si="11"/>
        <v>65171623.850000001</v>
      </c>
      <c r="P145" s="36"/>
      <c r="Q145" s="36"/>
      <c r="R145" s="36"/>
      <c r="S145" s="36"/>
      <c r="V145" s="36"/>
    </row>
    <row r="146" spans="1:22" s="1" customFormat="1" x14ac:dyDescent="0.2">
      <c r="A146" s="406">
        <v>132</v>
      </c>
      <c r="B146" s="76" t="s">
        <v>223</v>
      </c>
      <c r="C146" s="125" t="s">
        <v>251</v>
      </c>
      <c r="D146" s="129">
        <v>662579.9</v>
      </c>
      <c r="E146" s="62"/>
      <c r="F146" s="62">
        <v>745280.05</v>
      </c>
      <c r="G146" s="62"/>
      <c r="H146" s="217">
        <f t="shared" si="12"/>
        <v>1407859.9500000002</v>
      </c>
      <c r="I146" s="217">
        <f t="shared" si="12"/>
        <v>0</v>
      </c>
      <c r="J146" s="218">
        <f t="shared" si="13"/>
        <v>1407859.9500000002</v>
      </c>
      <c r="K146" s="186"/>
      <c r="L146" s="40"/>
      <c r="M146" s="40"/>
      <c r="N146" s="221">
        <f t="shared" si="14"/>
        <v>0</v>
      </c>
      <c r="O146" s="369">
        <f t="shared" si="11"/>
        <v>1407859.9500000002</v>
      </c>
      <c r="P146" s="36"/>
      <c r="Q146" s="36"/>
      <c r="R146" s="36"/>
      <c r="S146" s="36"/>
      <c r="V146" s="36"/>
    </row>
    <row r="147" spans="1:22" s="1" customFormat="1" x14ac:dyDescent="0.2">
      <c r="A147" s="406">
        <v>133</v>
      </c>
      <c r="B147" s="57" t="s">
        <v>224</v>
      </c>
      <c r="C147" s="125" t="s">
        <v>225</v>
      </c>
      <c r="D147" s="129">
        <v>716897.75</v>
      </c>
      <c r="E147" s="62">
        <v>868631.75</v>
      </c>
      <c r="F147" s="62">
        <v>876915.19999999995</v>
      </c>
      <c r="G147" s="62">
        <v>367027.5</v>
      </c>
      <c r="H147" s="217">
        <f t="shared" si="12"/>
        <v>1593812.95</v>
      </c>
      <c r="I147" s="217">
        <f t="shared" si="12"/>
        <v>1235659.25</v>
      </c>
      <c r="J147" s="218">
        <f t="shared" si="13"/>
        <v>2829472.2</v>
      </c>
      <c r="K147" s="186">
        <v>1548232</v>
      </c>
      <c r="L147" s="40">
        <v>0</v>
      </c>
      <c r="M147" s="40">
        <v>0</v>
      </c>
      <c r="N147" s="221">
        <f t="shared" si="14"/>
        <v>1548232</v>
      </c>
      <c r="O147" s="369">
        <f t="shared" si="11"/>
        <v>4377704.2</v>
      </c>
      <c r="P147" s="36"/>
      <c r="Q147" s="36"/>
      <c r="R147" s="36"/>
      <c r="S147" s="36"/>
      <c r="V147" s="36"/>
    </row>
    <row r="148" spans="1:22" s="1" customFormat="1" x14ac:dyDescent="0.2">
      <c r="A148" s="406">
        <v>134</v>
      </c>
      <c r="B148" s="405" t="s">
        <v>226</v>
      </c>
      <c r="C148" s="125" t="s">
        <v>227</v>
      </c>
      <c r="D148" s="129"/>
      <c r="E148" s="62"/>
      <c r="F148" s="62"/>
      <c r="G148" s="62"/>
      <c r="H148" s="217">
        <f t="shared" si="12"/>
        <v>0</v>
      </c>
      <c r="I148" s="217">
        <f t="shared" si="12"/>
        <v>0</v>
      </c>
      <c r="J148" s="218">
        <f t="shared" si="13"/>
        <v>0</v>
      </c>
      <c r="K148" s="186"/>
      <c r="L148" s="40"/>
      <c r="M148" s="40"/>
      <c r="N148" s="221">
        <f t="shared" si="14"/>
        <v>0</v>
      </c>
      <c r="O148" s="369">
        <f t="shared" si="11"/>
        <v>0</v>
      </c>
      <c r="P148" s="36"/>
      <c r="Q148" s="36"/>
      <c r="R148" s="36"/>
      <c r="S148" s="36"/>
      <c r="V148" s="36"/>
    </row>
    <row r="149" spans="1:22" s="1" customFormat="1" x14ac:dyDescent="0.2">
      <c r="A149" s="406">
        <v>135</v>
      </c>
      <c r="B149" s="76" t="s">
        <v>228</v>
      </c>
      <c r="C149" s="125" t="s">
        <v>229</v>
      </c>
      <c r="D149" s="129"/>
      <c r="E149" s="62"/>
      <c r="F149" s="62"/>
      <c r="G149" s="62"/>
      <c r="H149" s="217">
        <f t="shared" si="12"/>
        <v>0</v>
      </c>
      <c r="I149" s="217">
        <f t="shared" si="12"/>
        <v>0</v>
      </c>
      <c r="J149" s="218">
        <f t="shared" si="13"/>
        <v>0</v>
      </c>
      <c r="K149" s="186"/>
      <c r="L149" s="40"/>
      <c r="M149" s="40"/>
      <c r="N149" s="221">
        <f t="shared" si="14"/>
        <v>0</v>
      </c>
      <c r="O149" s="369">
        <f t="shared" si="11"/>
        <v>0</v>
      </c>
      <c r="P149" s="36"/>
      <c r="Q149" s="36"/>
      <c r="R149" s="36"/>
      <c r="S149" s="36"/>
      <c r="V149" s="36"/>
    </row>
    <row r="150" spans="1:22" s="1" customFormat="1" x14ac:dyDescent="0.2">
      <c r="A150" s="406">
        <v>136</v>
      </c>
      <c r="B150" s="405" t="s">
        <v>230</v>
      </c>
      <c r="C150" s="125" t="s">
        <v>231</v>
      </c>
      <c r="D150" s="129"/>
      <c r="E150" s="62"/>
      <c r="F150" s="62"/>
      <c r="G150" s="62"/>
      <c r="H150" s="217">
        <f t="shared" si="12"/>
        <v>0</v>
      </c>
      <c r="I150" s="217">
        <f t="shared" si="12"/>
        <v>0</v>
      </c>
      <c r="J150" s="218">
        <f t="shared" si="13"/>
        <v>0</v>
      </c>
      <c r="K150" s="186"/>
      <c r="L150" s="40"/>
      <c r="M150" s="40"/>
      <c r="N150" s="221">
        <f t="shared" si="14"/>
        <v>0</v>
      </c>
      <c r="O150" s="369">
        <f t="shared" si="11"/>
        <v>0</v>
      </c>
      <c r="P150" s="36"/>
      <c r="Q150" s="36"/>
      <c r="R150" s="36"/>
      <c r="S150" s="36"/>
      <c r="V150" s="36"/>
    </row>
    <row r="151" spans="1:22" s="1" customFormat="1" x14ac:dyDescent="0.2">
      <c r="A151" s="406">
        <v>137</v>
      </c>
      <c r="B151" s="59" t="s">
        <v>285</v>
      </c>
      <c r="C151" s="140" t="s">
        <v>286</v>
      </c>
      <c r="D151" s="129"/>
      <c r="E151" s="62"/>
      <c r="F151" s="62"/>
      <c r="G151" s="62"/>
      <c r="H151" s="217">
        <f t="shared" si="12"/>
        <v>0</v>
      </c>
      <c r="I151" s="217">
        <f t="shared" si="12"/>
        <v>0</v>
      </c>
      <c r="J151" s="218">
        <f t="shared" si="13"/>
        <v>0</v>
      </c>
      <c r="K151" s="186"/>
      <c r="L151" s="40"/>
      <c r="M151" s="40"/>
      <c r="N151" s="221">
        <f t="shared" si="14"/>
        <v>0</v>
      </c>
      <c r="O151" s="369">
        <f t="shared" si="11"/>
        <v>0</v>
      </c>
      <c r="P151" s="36"/>
      <c r="Q151" s="36"/>
      <c r="R151" s="36"/>
      <c r="S151" s="36"/>
      <c r="V151" s="36"/>
    </row>
    <row r="152" spans="1:22" s="1" customFormat="1" x14ac:dyDescent="0.2">
      <c r="A152" s="360">
        <v>138</v>
      </c>
      <c r="B152" s="60" t="s">
        <v>287</v>
      </c>
      <c r="C152" s="411" t="s">
        <v>288</v>
      </c>
      <c r="D152" s="357"/>
      <c r="E152" s="62"/>
      <c r="F152" s="62"/>
      <c r="G152" s="62"/>
      <c r="H152" s="222">
        <f t="shared" si="12"/>
        <v>0</v>
      </c>
      <c r="I152" s="222">
        <f t="shared" si="12"/>
        <v>0</v>
      </c>
      <c r="J152" s="363">
        <f t="shared" si="13"/>
        <v>0</v>
      </c>
      <c r="K152" s="362"/>
      <c r="L152" s="40"/>
      <c r="M152" s="40"/>
      <c r="N152" s="221">
        <f t="shared" si="14"/>
        <v>0</v>
      </c>
      <c r="O152" s="369">
        <f t="shared" si="11"/>
        <v>0</v>
      </c>
      <c r="P152" s="36"/>
      <c r="Q152" s="36"/>
      <c r="R152" s="36"/>
      <c r="S152" s="36"/>
      <c r="V152" s="36"/>
    </row>
    <row r="153" spans="1:22" s="1" customFormat="1" x14ac:dyDescent="0.2">
      <c r="A153" s="360">
        <v>139</v>
      </c>
      <c r="B153" s="215" t="s">
        <v>289</v>
      </c>
      <c r="C153" s="216" t="s">
        <v>290</v>
      </c>
      <c r="D153" s="357"/>
      <c r="E153" s="62"/>
      <c r="F153" s="62"/>
      <c r="G153" s="62"/>
      <c r="H153" s="222">
        <f t="shared" si="12"/>
        <v>0</v>
      </c>
      <c r="I153" s="222">
        <f t="shared" si="12"/>
        <v>0</v>
      </c>
      <c r="J153" s="363">
        <f t="shared" si="13"/>
        <v>0</v>
      </c>
      <c r="K153" s="128"/>
      <c r="L153" s="62">
        <v>1824702</v>
      </c>
      <c r="M153" s="62">
        <v>2737053</v>
      </c>
      <c r="N153" s="366">
        <f t="shared" si="14"/>
        <v>4561755</v>
      </c>
      <c r="O153" s="369">
        <f t="shared" si="11"/>
        <v>4561755</v>
      </c>
      <c r="P153" s="36"/>
      <c r="Q153" s="36"/>
      <c r="R153" s="36"/>
      <c r="S153" s="36"/>
      <c r="V153" s="36"/>
    </row>
    <row r="154" spans="1:22" s="1" customFormat="1" x14ac:dyDescent="0.2">
      <c r="A154" s="407">
        <v>140</v>
      </c>
      <c r="B154" s="408" t="s">
        <v>295</v>
      </c>
      <c r="C154" s="311" t="s">
        <v>296</v>
      </c>
      <c r="D154" s="147"/>
      <c r="E154" s="145"/>
      <c r="F154" s="145"/>
      <c r="G154" s="145"/>
      <c r="H154" s="313">
        <f t="shared" si="12"/>
        <v>0</v>
      </c>
      <c r="I154" s="313">
        <f t="shared" si="12"/>
        <v>0</v>
      </c>
      <c r="J154" s="364">
        <f t="shared" si="13"/>
        <v>0</v>
      </c>
      <c r="K154" s="147"/>
      <c r="L154" s="145"/>
      <c r="M154" s="145"/>
      <c r="N154" s="367">
        <f t="shared" si="14"/>
        <v>0</v>
      </c>
      <c r="O154" s="370">
        <f t="shared" si="11"/>
        <v>0</v>
      </c>
      <c r="P154" s="36"/>
      <c r="Q154" s="36"/>
      <c r="R154" s="36"/>
      <c r="S154" s="36"/>
      <c r="V154" s="36"/>
    </row>
    <row r="155" spans="1:22" s="1" customFormat="1" x14ac:dyDescent="0.2">
      <c r="A155" s="360">
        <v>141</v>
      </c>
      <c r="B155" s="410" t="s">
        <v>342</v>
      </c>
      <c r="C155" s="412" t="s">
        <v>341</v>
      </c>
      <c r="D155" s="357"/>
      <c r="E155" s="62">
        <v>636181</v>
      </c>
      <c r="F155" s="62"/>
      <c r="G155" s="62">
        <v>4477735.5</v>
      </c>
      <c r="H155" s="275">
        <f t="shared" ref="H155" si="15">D155+F155</f>
        <v>0</v>
      </c>
      <c r="I155" s="275">
        <f t="shared" ref="I155" si="16">E155+G155</f>
        <v>5113916.5</v>
      </c>
      <c r="J155" s="363">
        <f t="shared" ref="J155" si="17">H155+I155</f>
        <v>5113916.5</v>
      </c>
      <c r="K155" s="357"/>
      <c r="L155" s="62"/>
      <c r="M155" s="62"/>
      <c r="N155" s="366">
        <f t="shared" ref="N155" si="18">SUM(K155:M155)</f>
        <v>0</v>
      </c>
      <c r="O155" s="369">
        <f t="shared" ref="O155" si="19">J155+N155</f>
        <v>5113916.5</v>
      </c>
      <c r="P155" s="36"/>
      <c r="Q155" s="36"/>
      <c r="R155" s="36"/>
      <c r="S155" s="36"/>
      <c r="V155" s="36"/>
    </row>
    <row r="156" spans="1:22" s="1" customFormat="1" ht="12.75" thickBot="1" x14ac:dyDescent="0.25">
      <c r="A156" s="336">
        <v>142</v>
      </c>
      <c r="B156" s="391" t="s">
        <v>345</v>
      </c>
      <c r="C156" s="373" t="s">
        <v>344</v>
      </c>
      <c r="D156" s="342"/>
      <c r="E156" s="337"/>
      <c r="F156" s="337"/>
      <c r="G156" s="337"/>
      <c r="H156" s="361">
        <f t="shared" ref="H156" si="20">D156+F156</f>
        <v>0</v>
      </c>
      <c r="I156" s="361">
        <f t="shared" ref="I156" si="21">E156+G156</f>
        <v>0</v>
      </c>
      <c r="J156" s="365">
        <f t="shared" ref="J156" si="22">H156+I156</f>
        <v>0</v>
      </c>
      <c r="K156" s="342"/>
      <c r="L156" s="337"/>
      <c r="M156" s="337">
        <v>23569067.5</v>
      </c>
      <c r="N156" s="368">
        <f t="shared" ref="N156" si="23">SUM(K156:M156)</f>
        <v>23569067.5</v>
      </c>
      <c r="O156" s="371">
        <f t="shared" ref="O156" si="24">J156+N156</f>
        <v>23569067.5</v>
      </c>
      <c r="P156" s="36"/>
      <c r="Q156" s="36"/>
      <c r="R156" s="36"/>
      <c r="S156" s="36"/>
      <c r="V156" s="36"/>
    </row>
    <row r="157" spans="1:22" s="36" customFormat="1" x14ac:dyDescent="0.2">
      <c r="C157" s="393"/>
      <c r="D157" s="63"/>
      <c r="E157" s="63"/>
      <c r="F157" s="63"/>
      <c r="G157" s="63"/>
      <c r="H157" s="88"/>
      <c r="I157" s="88"/>
      <c r="J157" s="88"/>
      <c r="K157" s="63"/>
      <c r="L157" s="63"/>
      <c r="M157" s="63"/>
      <c r="N157" s="88"/>
      <c r="O157" s="88"/>
    </row>
    <row r="158" spans="1:22" s="36" customFormat="1" x14ac:dyDescent="0.2">
      <c r="C158" s="393"/>
    </row>
  </sheetData>
  <mergeCells count="18">
    <mergeCell ref="N4:N5"/>
    <mergeCell ref="D3:J3"/>
    <mergeCell ref="O3:O5"/>
    <mergeCell ref="A94:A97"/>
    <mergeCell ref="B94:B97"/>
    <mergeCell ref="K3:N3"/>
    <mergeCell ref="K4:K5"/>
    <mergeCell ref="M4:M5"/>
    <mergeCell ref="L4:L5"/>
    <mergeCell ref="A1:H1"/>
    <mergeCell ref="A11:C11"/>
    <mergeCell ref="A6:C6"/>
    <mergeCell ref="C3:C5"/>
    <mergeCell ref="B3:B5"/>
    <mergeCell ref="A3:A5"/>
    <mergeCell ref="D4:E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zoomScale="90" zoomScaleNormal="90" workbookViewId="0">
      <pane xSplit="3" ySplit="11" topLeftCell="I125" activePane="bottomRight" state="frozen"/>
      <selection pane="topRight" activeCell="D1" sqref="D1"/>
      <selection pane="bottomLeft" activeCell="A12" sqref="A12"/>
      <selection pane="bottomRight" activeCell="L11" sqref="L11"/>
    </sheetView>
  </sheetViews>
  <sheetFormatPr defaultRowHeight="12" x14ac:dyDescent="0.2"/>
  <cols>
    <col min="1" max="1" width="5.140625" style="44" customWidth="1"/>
    <col min="2" max="2" width="9.140625" style="44"/>
    <col min="3" max="3" width="34.140625" style="44" customWidth="1"/>
    <col min="4" max="4" width="14" style="45" customWidth="1"/>
    <col min="5" max="5" width="12.85546875" style="45" customWidth="1"/>
    <col min="6" max="6" width="12.85546875" style="48" customWidth="1"/>
    <col min="7" max="7" width="11.85546875" style="45" customWidth="1"/>
    <col min="8" max="8" width="12.7109375" style="45" customWidth="1"/>
    <col min="9" max="9" width="14.140625" style="48" customWidth="1"/>
    <col min="10" max="10" width="14" style="48" customWidth="1"/>
    <col min="11" max="12" width="13.42578125" style="54" customWidth="1"/>
    <col min="13" max="13" width="13.85546875" style="83" customWidth="1"/>
    <col min="14" max="14" width="12.5703125" style="54" customWidth="1"/>
    <col min="15" max="15" width="14.140625" style="54" customWidth="1"/>
    <col min="16" max="16" width="12.85546875" style="83" customWidth="1"/>
    <col min="17" max="17" width="15.7109375" style="83" customWidth="1"/>
    <col min="18" max="18" width="15.42578125" style="45" customWidth="1"/>
    <col min="19" max="19" width="12.28515625" style="45" customWidth="1"/>
    <col min="20" max="20" width="12.42578125" style="45" customWidth="1"/>
    <col min="21" max="21" width="9.140625" style="45"/>
    <col min="22" max="16384" width="9.140625" style="44"/>
  </cols>
  <sheetData>
    <row r="1" spans="1:21" ht="15.75" x14ac:dyDescent="0.25">
      <c r="A1" s="566" t="s">
        <v>330</v>
      </c>
      <c r="B1" s="567"/>
      <c r="C1" s="567"/>
      <c r="D1" s="567"/>
      <c r="E1" s="567"/>
      <c r="F1" s="567"/>
      <c r="G1" s="567"/>
      <c r="H1" s="567"/>
      <c r="I1" s="567"/>
      <c r="J1" s="567"/>
      <c r="K1" s="568"/>
      <c r="L1" s="568"/>
      <c r="M1" s="568"/>
      <c r="N1" s="568"/>
      <c r="O1" s="568"/>
      <c r="P1" s="568"/>
    </row>
    <row r="2" spans="1:21" ht="12.75" thickBot="1" x14ac:dyDescent="0.25"/>
    <row r="3" spans="1:21" s="41" customFormat="1" ht="15" customHeight="1" x14ac:dyDescent="0.2">
      <c r="A3" s="466" t="s">
        <v>45</v>
      </c>
      <c r="B3" s="469" t="s">
        <v>298</v>
      </c>
      <c r="C3" s="472" t="s">
        <v>46</v>
      </c>
      <c r="D3" s="575" t="s">
        <v>293</v>
      </c>
      <c r="E3" s="576"/>
      <c r="F3" s="576"/>
      <c r="G3" s="576"/>
      <c r="H3" s="576"/>
      <c r="I3" s="576"/>
      <c r="J3" s="577"/>
      <c r="K3" s="560" t="s">
        <v>304</v>
      </c>
      <c r="L3" s="561"/>
      <c r="M3" s="562"/>
      <c r="N3" s="560" t="s">
        <v>305</v>
      </c>
      <c r="O3" s="565"/>
      <c r="P3" s="503"/>
      <c r="Q3" s="557" t="s">
        <v>292</v>
      </c>
      <c r="R3" s="300"/>
      <c r="S3" s="300"/>
      <c r="T3" s="300"/>
      <c r="U3" s="300"/>
    </row>
    <row r="4" spans="1:21" s="41" customFormat="1" ht="13.5" customHeight="1" x14ac:dyDescent="0.2">
      <c r="A4" s="569"/>
      <c r="B4" s="571"/>
      <c r="C4" s="573"/>
      <c r="D4" s="578" t="s">
        <v>254</v>
      </c>
      <c r="E4" s="579"/>
      <c r="F4" s="580"/>
      <c r="G4" s="581" t="s">
        <v>255</v>
      </c>
      <c r="H4" s="582"/>
      <c r="I4" s="583"/>
      <c r="J4" s="584" t="s">
        <v>259</v>
      </c>
      <c r="K4" s="563"/>
      <c r="L4" s="564"/>
      <c r="M4" s="505"/>
      <c r="N4" s="563"/>
      <c r="O4" s="564"/>
      <c r="P4" s="505"/>
      <c r="Q4" s="558"/>
      <c r="R4" s="300"/>
      <c r="S4" s="300"/>
      <c r="T4" s="300"/>
      <c r="U4" s="300"/>
    </row>
    <row r="5" spans="1:21" s="41" customFormat="1" ht="36.75" customHeight="1" x14ac:dyDescent="0.2">
      <c r="A5" s="570"/>
      <c r="B5" s="572"/>
      <c r="C5" s="574"/>
      <c r="D5" s="92" t="s">
        <v>331</v>
      </c>
      <c r="E5" s="97" t="s">
        <v>288</v>
      </c>
      <c r="F5" s="278" t="s">
        <v>259</v>
      </c>
      <c r="G5" s="127" t="s">
        <v>331</v>
      </c>
      <c r="H5" s="97" t="s">
        <v>288</v>
      </c>
      <c r="I5" s="279" t="s">
        <v>259</v>
      </c>
      <c r="J5" s="585"/>
      <c r="K5" s="92" t="s">
        <v>331</v>
      </c>
      <c r="L5" s="97" t="s">
        <v>288</v>
      </c>
      <c r="M5" s="150" t="s">
        <v>259</v>
      </c>
      <c r="N5" s="127" t="s">
        <v>331</v>
      </c>
      <c r="O5" s="97" t="s">
        <v>288</v>
      </c>
      <c r="P5" s="150" t="s">
        <v>259</v>
      </c>
      <c r="Q5" s="559"/>
      <c r="R5" s="301"/>
      <c r="S5" s="300"/>
      <c r="T5" s="300"/>
      <c r="U5" s="300"/>
    </row>
    <row r="6" spans="1:21" s="82" customFormat="1" ht="13.5" customHeight="1" x14ac:dyDescent="0.2">
      <c r="A6" s="461" t="s">
        <v>248</v>
      </c>
      <c r="B6" s="518"/>
      <c r="C6" s="463"/>
      <c r="D6" s="144">
        <f>SUM(D7:D11)</f>
        <v>8898661.9200000018</v>
      </c>
      <c r="E6" s="143">
        <f t="shared" ref="E6:Q6" si="0">SUM(E7:E11)</f>
        <v>28095606</v>
      </c>
      <c r="F6" s="143">
        <f t="shared" si="0"/>
        <v>36994301.75</v>
      </c>
      <c r="G6" s="143">
        <f t="shared" si="0"/>
        <v>3195295.2600000002</v>
      </c>
      <c r="H6" s="143">
        <f t="shared" si="0"/>
        <v>10088694</v>
      </c>
      <c r="I6" s="143">
        <f t="shared" si="0"/>
        <v>13284009.43</v>
      </c>
      <c r="J6" s="236">
        <f t="shared" si="0"/>
        <v>50278311.18</v>
      </c>
      <c r="K6" s="237">
        <f t="shared" si="0"/>
        <v>87369975</v>
      </c>
      <c r="L6" s="143">
        <f t="shared" si="0"/>
        <v>206860218.24000001</v>
      </c>
      <c r="M6" s="146">
        <f t="shared" si="0"/>
        <v>294282456.44</v>
      </c>
      <c r="N6" s="144">
        <f t="shared" si="0"/>
        <v>13139737.5</v>
      </c>
      <c r="O6" s="143">
        <f t="shared" si="0"/>
        <v>35214496.5</v>
      </c>
      <c r="P6" s="236">
        <f t="shared" si="0"/>
        <v>48354375.729999997</v>
      </c>
      <c r="Q6" s="277">
        <f t="shared" si="0"/>
        <v>392915143.34999996</v>
      </c>
      <c r="R6" s="48"/>
      <c r="S6" s="48"/>
      <c r="T6" s="48"/>
      <c r="U6" s="48"/>
    </row>
    <row r="7" spans="1:21" s="61" customFormat="1" ht="15" customHeight="1" x14ac:dyDescent="0.2">
      <c r="A7" s="39"/>
      <c r="B7" s="42"/>
      <c r="C7" s="135" t="s">
        <v>55</v>
      </c>
      <c r="D7" s="232"/>
      <c r="E7" s="233"/>
      <c r="F7" s="208">
        <v>0</v>
      </c>
      <c r="G7" s="87"/>
      <c r="H7" s="87"/>
      <c r="I7" s="87">
        <v>0</v>
      </c>
      <c r="J7" s="81">
        <v>0</v>
      </c>
      <c r="K7" s="235"/>
      <c r="L7" s="87"/>
      <c r="M7" s="154">
        <v>0</v>
      </c>
      <c r="N7" s="234"/>
      <c r="O7" s="87"/>
      <c r="P7" s="49">
        <v>0</v>
      </c>
      <c r="Q7" s="211">
        <v>0</v>
      </c>
      <c r="R7" s="306"/>
      <c r="S7" s="48"/>
      <c r="T7" s="48"/>
      <c r="U7" s="48"/>
    </row>
    <row r="8" spans="1:21" s="61" customFormat="1" ht="12" customHeight="1" x14ac:dyDescent="0.2">
      <c r="A8" s="39"/>
      <c r="B8" s="42"/>
      <c r="C8" s="135" t="s">
        <v>56</v>
      </c>
      <c r="D8" s="232"/>
      <c r="E8" s="233"/>
      <c r="F8" s="208">
        <v>33.83</v>
      </c>
      <c r="G8" s="87"/>
      <c r="H8" s="87"/>
      <c r="I8" s="87">
        <v>20.170000000000002</v>
      </c>
      <c r="J8" s="286">
        <f t="shared" ref="J8" si="1">F8+I8</f>
        <v>54</v>
      </c>
      <c r="K8" s="235"/>
      <c r="L8" s="87"/>
      <c r="M8" s="154">
        <v>52263.199999999997</v>
      </c>
      <c r="N8" s="234"/>
      <c r="O8" s="87"/>
      <c r="P8" s="49">
        <v>141.72999999999999</v>
      </c>
      <c r="Q8" s="269">
        <f>J8+M8+P8</f>
        <v>52458.93</v>
      </c>
      <c r="R8" s="306"/>
      <c r="S8" s="48"/>
      <c r="T8" s="48"/>
      <c r="U8" s="48"/>
    </row>
    <row r="9" spans="1:21" s="61" customFormat="1" ht="12" customHeight="1" x14ac:dyDescent="0.2">
      <c r="A9" s="39"/>
      <c r="B9" s="42"/>
      <c r="C9" s="135" t="s">
        <v>57</v>
      </c>
      <c r="D9" s="232"/>
      <c r="E9" s="233"/>
      <c r="F9" s="208">
        <v>0</v>
      </c>
      <c r="G9" s="87"/>
      <c r="H9" s="87"/>
      <c r="I9" s="87">
        <v>0</v>
      </c>
      <c r="J9" s="81">
        <v>0</v>
      </c>
      <c r="K9" s="235"/>
      <c r="L9" s="87"/>
      <c r="M9" s="154">
        <v>0</v>
      </c>
      <c r="N9" s="234"/>
      <c r="O9" s="87"/>
      <c r="P9" s="49">
        <v>0</v>
      </c>
      <c r="Q9" s="211">
        <v>0</v>
      </c>
      <c r="R9" s="306"/>
      <c r="S9" s="48"/>
      <c r="T9" s="48"/>
      <c r="U9" s="48"/>
    </row>
    <row r="10" spans="1:21" s="61" customFormat="1" ht="15" customHeight="1" x14ac:dyDescent="0.2">
      <c r="A10" s="39"/>
      <c r="B10" s="42"/>
      <c r="C10" s="135" t="s">
        <v>284</v>
      </c>
      <c r="D10" s="232"/>
      <c r="E10" s="233"/>
      <c r="F10" s="208">
        <v>0</v>
      </c>
      <c r="G10" s="87"/>
      <c r="H10" s="87"/>
      <c r="I10" s="87">
        <v>0</v>
      </c>
      <c r="J10" s="81">
        <v>0</v>
      </c>
      <c r="K10" s="235"/>
      <c r="L10" s="87"/>
      <c r="M10" s="154">
        <v>0</v>
      </c>
      <c r="N10" s="234"/>
      <c r="O10" s="87"/>
      <c r="P10" s="49">
        <v>0</v>
      </c>
      <c r="Q10" s="369">
        <v>0</v>
      </c>
      <c r="R10" s="306"/>
      <c r="S10" s="48"/>
      <c r="T10" s="48"/>
      <c r="U10" s="48"/>
    </row>
    <row r="11" spans="1:21" s="82" customFormat="1" ht="14.25" customHeight="1" x14ac:dyDescent="0.2">
      <c r="A11" s="461" t="s">
        <v>247</v>
      </c>
      <c r="B11" s="518"/>
      <c r="C11" s="463"/>
      <c r="D11" s="263">
        <f>SUM(D12:D156)-D94</f>
        <v>8898661.9200000018</v>
      </c>
      <c r="E11" s="400">
        <f t="shared" ref="E11:Q11" si="2">SUM(E12:E156)-E94</f>
        <v>28095606</v>
      </c>
      <c r="F11" s="400">
        <f t="shared" si="2"/>
        <v>36994267.920000002</v>
      </c>
      <c r="G11" s="400">
        <f t="shared" si="2"/>
        <v>3195295.2600000002</v>
      </c>
      <c r="H11" s="400">
        <f t="shared" si="2"/>
        <v>10088694</v>
      </c>
      <c r="I11" s="400">
        <f t="shared" si="2"/>
        <v>13283989.26</v>
      </c>
      <c r="J11" s="390">
        <f t="shared" si="2"/>
        <v>50278257.18</v>
      </c>
      <c r="K11" s="263">
        <f t="shared" si="2"/>
        <v>87369975</v>
      </c>
      <c r="L11" s="400">
        <f t="shared" si="2"/>
        <v>206860218.24000001</v>
      </c>
      <c r="M11" s="390">
        <f t="shared" si="2"/>
        <v>294230193.24000001</v>
      </c>
      <c r="N11" s="263">
        <f t="shared" si="2"/>
        <v>13139737.5</v>
      </c>
      <c r="O11" s="400">
        <f t="shared" si="2"/>
        <v>35214496.5</v>
      </c>
      <c r="P11" s="390">
        <f t="shared" si="2"/>
        <v>48354234</v>
      </c>
      <c r="Q11" s="372">
        <f t="shared" si="2"/>
        <v>392862684.41999996</v>
      </c>
      <c r="R11" s="48"/>
      <c r="S11" s="48"/>
      <c r="T11" s="48"/>
      <c r="U11" s="48"/>
    </row>
    <row r="12" spans="1:21" x14ac:dyDescent="0.2">
      <c r="A12" s="56">
        <v>1</v>
      </c>
      <c r="B12" s="223" t="s">
        <v>59</v>
      </c>
      <c r="C12" s="136" t="s">
        <v>43</v>
      </c>
      <c r="D12" s="272"/>
      <c r="E12" s="62"/>
      <c r="F12" s="208">
        <f>SUM(D12:E12)</f>
        <v>0</v>
      </c>
      <c r="G12" s="62"/>
      <c r="H12" s="62"/>
      <c r="I12" s="280">
        <f>SUM(G12:H12)</f>
        <v>0</v>
      </c>
      <c r="J12" s="265">
        <f>F12+I12</f>
        <v>0</v>
      </c>
      <c r="K12" s="129"/>
      <c r="L12" s="62"/>
      <c r="M12" s="154">
        <f>SUM(K12:L12)</f>
        <v>0</v>
      </c>
      <c r="N12" s="129"/>
      <c r="O12" s="62"/>
      <c r="P12" s="49">
        <f>SUM(N12:O12)</f>
        <v>0</v>
      </c>
      <c r="Q12" s="413">
        <f>J12+M12+P12</f>
        <v>0</v>
      </c>
    </row>
    <row r="13" spans="1:21" x14ac:dyDescent="0.2">
      <c r="A13" s="56">
        <v>2</v>
      </c>
      <c r="B13" s="223" t="s">
        <v>60</v>
      </c>
      <c r="C13" s="136" t="s">
        <v>232</v>
      </c>
      <c r="D13" s="272"/>
      <c r="E13" s="62"/>
      <c r="F13" s="208">
        <f t="shared" ref="F13:F76" si="3">SUM(D13:E13)</f>
        <v>0</v>
      </c>
      <c r="G13" s="62"/>
      <c r="H13" s="62"/>
      <c r="I13" s="280">
        <f t="shared" ref="I13:I76" si="4">SUM(G13:H13)</f>
        <v>0</v>
      </c>
      <c r="J13" s="265">
        <f t="shared" ref="J13:J76" si="5">F13+I13</f>
        <v>0</v>
      </c>
      <c r="K13" s="129"/>
      <c r="L13" s="62"/>
      <c r="M13" s="154">
        <f t="shared" ref="M13:M76" si="6">SUM(K13:L13)</f>
        <v>0</v>
      </c>
      <c r="N13" s="129"/>
      <c r="O13" s="62"/>
      <c r="P13" s="49">
        <f t="shared" ref="P13:P76" si="7">SUM(N13:O13)</f>
        <v>0</v>
      </c>
      <c r="Q13" s="269">
        <f t="shared" ref="Q13:Q76" si="8">J13+M13+P13</f>
        <v>0</v>
      </c>
    </row>
    <row r="14" spans="1:21" x14ac:dyDescent="0.2">
      <c r="A14" s="56">
        <v>3</v>
      </c>
      <c r="B14" s="224" t="s">
        <v>61</v>
      </c>
      <c r="C14" s="137" t="s">
        <v>5</v>
      </c>
      <c r="D14" s="129">
        <v>536462.4</v>
      </c>
      <c r="E14" s="62"/>
      <c r="F14" s="208">
        <f t="shared" si="3"/>
        <v>536462.4</v>
      </c>
      <c r="G14" s="62">
        <v>146222.56</v>
      </c>
      <c r="H14" s="62"/>
      <c r="I14" s="280">
        <f t="shared" si="4"/>
        <v>146222.56</v>
      </c>
      <c r="J14" s="149">
        <f t="shared" si="5"/>
        <v>682684.96</v>
      </c>
      <c r="K14" s="129"/>
      <c r="L14" s="62"/>
      <c r="M14" s="154">
        <f t="shared" si="6"/>
        <v>0</v>
      </c>
      <c r="N14" s="129">
        <v>2627947.5</v>
      </c>
      <c r="O14" s="62"/>
      <c r="P14" s="49">
        <f t="shared" si="7"/>
        <v>2627947.5</v>
      </c>
      <c r="Q14" s="269">
        <f t="shared" si="8"/>
        <v>3310632.46</v>
      </c>
    </row>
    <row r="15" spans="1:21" x14ac:dyDescent="0.2">
      <c r="A15" s="56">
        <v>4</v>
      </c>
      <c r="B15" s="223" t="s">
        <v>62</v>
      </c>
      <c r="C15" s="136" t="s">
        <v>233</v>
      </c>
      <c r="D15" s="129"/>
      <c r="E15" s="62"/>
      <c r="F15" s="208">
        <f t="shared" si="3"/>
        <v>0</v>
      </c>
      <c r="G15" s="62"/>
      <c r="H15" s="62"/>
      <c r="I15" s="280">
        <f t="shared" si="4"/>
        <v>0</v>
      </c>
      <c r="J15" s="149">
        <f t="shared" si="5"/>
        <v>0</v>
      </c>
      <c r="K15" s="129"/>
      <c r="L15" s="62"/>
      <c r="M15" s="49">
        <f t="shared" si="6"/>
        <v>0</v>
      </c>
      <c r="N15" s="128"/>
      <c r="O15" s="62"/>
      <c r="P15" s="49">
        <f t="shared" si="7"/>
        <v>0</v>
      </c>
      <c r="Q15" s="152">
        <f t="shared" si="8"/>
        <v>0</v>
      </c>
    </row>
    <row r="16" spans="1:21" x14ac:dyDescent="0.2">
      <c r="A16" s="56">
        <v>5</v>
      </c>
      <c r="B16" s="223" t="s">
        <v>63</v>
      </c>
      <c r="C16" s="136" t="s">
        <v>8</v>
      </c>
      <c r="D16" s="129"/>
      <c r="E16" s="62"/>
      <c r="F16" s="208">
        <f t="shared" si="3"/>
        <v>0</v>
      </c>
      <c r="G16" s="62"/>
      <c r="H16" s="62"/>
      <c r="I16" s="280">
        <f t="shared" si="4"/>
        <v>0</v>
      </c>
      <c r="J16" s="149">
        <f t="shared" si="5"/>
        <v>0</v>
      </c>
      <c r="K16" s="129"/>
      <c r="L16" s="62"/>
      <c r="M16" s="49">
        <f t="shared" si="6"/>
        <v>0</v>
      </c>
      <c r="N16" s="128"/>
      <c r="O16" s="62"/>
      <c r="P16" s="49">
        <f t="shared" si="7"/>
        <v>0</v>
      </c>
      <c r="Q16" s="152">
        <f t="shared" si="8"/>
        <v>0</v>
      </c>
    </row>
    <row r="17" spans="1:17" x14ac:dyDescent="0.2">
      <c r="A17" s="56">
        <v>6</v>
      </c>
      <c r="B17" s="224" t="s">
        <v>64</v>
      </c>
      <c r="C17" s="137" t="s">
        <v>65</v>
      </c>
      <c r="D17" s="129"/>
      <c r="E17" s="62"/>
      <c r="F17" s="208">
        <f t="shared" si="3"/>
        <v>0</v>
      </c>
      <c r="G17" s="62"/>
      <c r="H17" s="62"/>
      <c r="I17" s="280">
        <f t="shared" si="4"/>
        <v>0</v>
      </c>
      <c r="J17" s="149">
        <f t="shared" si="5"/>
        <v>0</v>
      </c>
      <c r="K17" s="129"/>
      <c r="L17" s="62"/>
      <c r="M17" s="49">
        <f t="shared" si="6"/>
        <v>0</v>
      </c>
      <c r="N17" s="128"/>
      <c r="O17" s="62"/>
      <c r="P17" s="49">
        <f t="shared" si="7"/>
        <v>0</v>
      </c>
      <c r="Q17" s="152">
        <f t="shared" si="8"/>
        <v>0</v>
      </c>
    </row>
    <row r="18" spans="1:17" x14ac:dyDescent="0.2">
      <c r="A18" s="56">
        <v>7</v>
      </c>
      <c r="B18" s="94" t="s">
        <v>66</v>
      </c>
      <c r="C18" s="124" t="s">
        <v>234</v>
      </c>
      <c r="D18" s="129"/>
      <c r="E18" s="62"/>
      <c r="F18" s="208">
        <f t="shared" si="3"/>
        <v>0</v>
      </c>
      <c r="G18" s="62"/>
      <c r="H18" s="62"/>
      <c r="I18" s="280">
        <f t="shared" si="4"/>
        <v>0</v>
      </c>
      <c r="J18" s="149">
        <f t="shared" si="5"/>
        <v>0</v>
      </c>
      <c r="K18" s="129"/>
      <c r="L18" s="62"/>
      <c r="M18" s="49">
        <f t="shared" si="6"/>
        <v>0</v>
      </c>
      <c r="N18" s="128"/>
      <c r="O18" s="62"/>
      <c r="P18" s="49">
        <f t="shared" si="7"/>
        <v>0</v>
      </c>
      <c r="Q18" s="152">
        <f t="shared" si="8"/>
        <v>0</v>
      </c>
    </row>
    <row r="19" spans="1:17" x14ac:dyDescent="0.2">
      <c r="A19" s="56">
        <v>8</v>
      </c>
      <c r="B19" s="224" t="s">
        <v>67</v>
      </c>
      <c r="C19" s="137" t="s">
        <v>17</v>
      </c>
      <c r="D19" s="129"/>
      <c r="E19" s="62"/>
      <c r="F19" s="208">
        <f t="shared" si="3"/>
        <v>0</v>
      </c>
      <c r="G19" s="62"/>
      <c r="H19" s="62"/>
      <c r="I19" s="280">
        <f t="shared" si="4"/>
        <v>0</v>
      </c>
      <c r="J19" s="149">
        <f t="shared" si="5"/>
        <v>0</v>
      </c>
      <c r="K19" s="129"/>
      <c r="L19" s="62"/>
      <c r="M19" s="49">
        <f t="shared" si="6"/>
        <v>0</v>
      </c>
      <c r="N19" s="128"/>
      <c r="O19" s="62"/>
      <c r="P19" s="49">
        <f t="shared" si="7"/>
        <v>0</v>
      </c>
      <c r="Q19" s="152">
        <f t="shared" si="8"/>
        <v>0</v>
      </c>
    </row>
    <row r="20" spans="1:17" x14ac:dyDescent="0.2">
      <c r="A20" s="56">
        <v>9</v>
      </c>
      <c r="B20" s="224" t="s">
        <v>68</v>
      </c>
      <c r="C20" s="137" t="s">
        <v>6</v>
      </c>
      <c r="D20" s="129"/>
      <c r="E20" s="62"/>
      <c r="F20" s="208">
        <f t="shared" si="3"/>
        <v>0</v>
      </c>
      <c r="G20" s="62"/>
      <c r="H20" s="62"/>
      <c r="I20" s="280">
        <f t="shared" si="4"/>
        <v>0</v>
      </c>
      <c r="J20" s="149">
        <f t="shared" si="5"/>
        <v>0</v>
      </c>
      <c r="K20" s="129"/>
      <c r="L20" s="62"/>
      <c r="M20" s="49">
        <f t="shared" si="6"/>
        <v>0</v>
      </c>
      <c r="N20" s="128"/>
      <c r="O20" s="62"/>
      <c r="P20" s="49">
        <f t="shared" si="7"/>
        <v>0</v>
      </c>
      <c r="Q20" s="152">
        <f t="shared" si="8"/>
        <v>0</v>
      </c>
    </row>
    <row r="21" spans="1:17" x14ac:dyDescent="0.2">
      <c r="A21" s="56">
        <v>10</v>
      </c>
      <c r="B21" s="224" t="s">
        <v>69</v>
      </c>
      <c r="C21" s="137" t="s">
        <v>18</v>
      </c>
      <c r="D21" s="129">
        <v>536462.4</v>
      </c>
      <c r="E21" s="62"/>
      <c r="F21" s="208">
        <f t="shared" si="3"/>
        <v>536462.4</v>
      </c>
      <c r="G21" s="62">
        <v>207702.5</v>
      </c>
      <c r="H21" s="62"/>
      <c r="I21" s="280">
        <f t="shared" si="4"/>
        <v>207702.5</v>
      </c>
      <c r="J21" s="149">
        <f t="shared" si="5"/>
        <v>744164.9</v>
      </c>
      <c r="K21" s="129">
        <v>12481425</v>
      </c>
      <c r="L21" s="62"/>
      <c r="M21" s="49">
        <f t="shared" si="6"/>
        <v>12481425</v>
      </c>
      <c r="N21" s="128"/>
      <c r="O21" s="62"/>
      <c r="P21" s="49">
        <f t="shared" si="7"/>
        <v>0</v>
      </c>
      <c r="Q21" s="152">
        <f t="shared" si="8"/>
        <v>13225589.9</v>
      </c>
    </row>
    <row r="22" spans="1:17" x14ac:dyDescent="0.2">
      <c r="A22" s="56">
        <v>11</v>
      </c>
      <c r="B22" s="224" t="s">
        <v>70</v>
      </c>
      <c r="C22" s="137" t="s">
        <v>7</v>
      </c>
      <c r="D22" s="129"/>
      <c r="E22" s="62"/>
      <c r="F22" s="208">
        <f t="shared" si="3"/>
        <v>0</v>
      </c>
      <c r="G22" s="62"/>
      <c r="H22" s="62"/>
      <c r="I22" s="280">
        <f t="shared" si="4"/>
        <v>0</v>
      </c>
      <c r="J22" s="149">
        <f t="shared" si="5"/>
        <v>0</v>
      </c>
      <c r="K22" s="129"/>
      <c r="L22" s="62"/>
      <c r="M22" s="49">
        <f t="shared" si="6"/>
        <v>0</v>
      </c>
      <c r="N22" s="128"/>
      <c r="O22" s="62"/>
      <c r="P22" s="49">
        <f t="shared" si="7"/>
        <v>0</v>
      </c>
      <c r="Q22" s="152">
        <f t="shared" si="8"/>
        <v>0</v>
      </c>
    </row>
    <row r="23" spans="1:17" x14ac:dyDescent="0.2">
      <c r="A23" s="56">
        <v>12</v>
      </c>
      <c r="B23" s="224" t="s">
        <v>71</v>
      </c>
      <c r="C23" s="137" t="s">
        <v>19</v>
      </c>
      <c r="D23" s="129"/>
      <c r="E23" s="62"/>
      <c r="F23" s="208">
        <f t="shared" si="3"/>
        <v>0</v>
      </c>
      <c r="G23" s="62"/>
      <c r="H23" s="62"/>
      <c r="I23" s="280">
        <f t="shared" si="4"/>
        <v>0</v>
      </c>
      <c r="J23" s="149">
        <f t="shared" si="5"/>
        <v>0</v>
      </c>
      <c r="K23" s="129"/>
      <c r="L23" s="62"/>
      <c r="M23" s="49">
        <f t="shared" si="6"/>
        <v>0</v>
      </c>
      <c r="N23" s="128"/>
      <c r="O23" s="62"/>
      <c r="P23" s="49">
        <f t="shared" si="7"/>
        <v>0</v>
      </c>
      <c r="Q23" s="152">
        <f t="shared" si="8"/>
        <v>0</v>
      </c>
    </row>
    <row r="24" spans="1:17" ht="12" customHeight="1" x14ac:dyDescent="0.2">
      <c r="A24" s="56">
        <v>13</v>
      </c>
      <c r="B24" s="225" t="s">
        <v>260</v>
      </c>
      <c r="C24" s="138" t="s">
        <v>261</v>
      </c>
      <c r="D24" s="129"/>
      <c r="E24" s="62"/>
      <c r="F24" s="208">
        <f t="shared" si="3"/>
        <v>0</v>
      </c>
      <c r="G24" s="62"/>
      <c r="H24" s="62"/>
      <c r="I24" s="280">
        <f t="shared" si="4"/>
        <v>0</v>
      </c>
      <c r="J24" s="149">
        <f t="shared" si="5"/>
        <v>0</v>
      </c>
      <c r="K24" s="129"/>
      <c r="L24" s="62"/>
      <c r="M24" s="49">
        <f t="shared" si="6"/>
        <v>0</v>
      </c>
      <c r="N24" s="128"/>
      <c r="O24" s="62"/>
      <c r="P24" s="49">
        <f t="shared" si="7"/>
        <v>0</v>
      </c>
      <c r="Q24" s="152">
        <f t="shared" si="8"/>
        <v>0</v>
      </c>
    </row>
    <row r="25" spans="1:17" ht="12" customHeight="1" x14ac:dyDescent="0.2">
      <c r="A25" s="56">
        <v>14</v>
      </c>
      <c r="B25" s="226" t="s">
        <v>72</v>
      </c>
      <c r="C25" s="139" t="s">
        <v>73</v>
      </c>
      <c r="D25" s="129"/>
      <c r="E25" s="62"/>
      <c r="F25" s="208">
        <f t="shared" si="3"/>
        <v>0</v>
      </c>
      <c r="G25" s="62"/>
      <c r="H25" s="62"/>
      <c r="I25" s="280">
        <f t="shared" si="4"/>
        <v>0</v>
      </c>
      <c r="J25" s="149">
        <f t="shared" si="5"/>
        <v>0</v>
      </c>
      <c r="K25" s="129"/>
      <c r="L25" s="62"/>
      <c r="M25" s="49">
        <f t="shared" si="6"/>
        <v>0</v>
      </c>
      <c r="N25" s="128"/>
      <c r="O25" s="62"/>
      <c r="P25" s="49">
        <f t="shared" si="7"/>
        <v>0</v>
      </c>
      <c r="Q25" s="152">
        <f t="shared" si="8"/>
        <v>0</v>
      </c>
    </row>
    <row r="26" spans="1:17" x14ac:dyDescent="0.2">
      <c r="A26" s="56">
        <v>15</v>
      </c>
      <c r="B26" s="224" t="s">
        <v>74</v>
      </c>
      <c r="C26" s="137" t="s">
        <v>22</v>
      </c>
      <c r="D26" s="129"/>
      <c r="E26" s="62"/>
      <c r="F26" s="208">
        <f t="shared" si="3"/>
        <v>0</v>
      </c>
      <c r="G26" s="62"/>
      <c r="H26" s="62"/>
      <c r="I26" s="280">
        <f t="shared" si="4"/>
        <v>0</v>
      </c>
      <c r="J26" s="149">
        <f t="shared" si="5"/>
        <v>0</v>
      </c>
      <c r="K26" s="129"/>
      <c r="L26" s="62"/>
      <c r="M26" s="49">
        <f t="shared" si="6"/>
        <v>0</v>
      </c>
      <c r="N26" s="128"/>
      <c r="O26" s="62"/>
      <c r="P26" s="49">
        <f t="shared" si="7"/>
        <v>0</v>
      </c>
      <c r="Q26" s="152">
        <f t="shared" si="8"/>
        <v>0</v>
      </c>
    </row>
    <row r="27" spans="1:17" x14ac:dyDescent="0.2">
      <c r="A27" s="56">
        <v>16</v>
      </c>
      <c r="B27" s="224" t="s">
        <v>75</v>
      </c>
      <c r="C27" s="137" t="s">
        <v>10</v>
      </c>
      <c r="D27" s="129"/>
      <c r="E27" s="62"/>
      <c r="F27" s="208">
        <f t="shared" si="3"/>
        <v>0</v>
      </c>
      <c r="G27" s="62"/>
      <c r="H27" s="62"/>
      <c r="I27" s="280">
        <f t="shared" si="4"/>
        <v>0</v>
      </c>
      <c r="J27" s="149">
        <f t="shared" si="5"/>
        <v>0</v>
      </c>
      <c r="K27" s="129"/>
      <c r="L27" s="62"/>
      <c r="M27" s="49">
        <f t="shared" si="6"/>
        <v>0</v>
      </c>
      <c r="N27" s="128"/>
      <c r="O27" s="62"/>
      <c r="P27" s="49">
        <f t="shared" si="7"/>
        <v>0</v>
      </c>
      <c r="Q27" s="152">
        <f t="shared" si="8"/>
        <v>0</v>
      </c>
    </row>
    <row r="28" spans="1:17" x14ac:dyDescent="0.2">
      <c r="A28" s="56">
        <v>17</v>
      </c>
      <c r="B28" s="224" t="s">
        <v>76</v>
      </c>
      <c r="C28" s="137" t="s">
        <v>235</v>
      </c>
      <c r="D28" s="129"/>
      <c r="E28" s="62"/>
      <c r="F28" s="208">
        <f t="shared" si="3"/>
        <v>0</v>
      </c>
      <c r="G28" s="62"/>
      <c r="H28" s="62"/>
      <c r="I28" s="280">
        <f t="shared" si="4"/>
        <v>0</v>
      </c>
      <c r="J28" s="149">
        <f t="shared" si="5"/>
        <v>0</v>
      </c>
      <c r="K28" s="129"/>
      <c r="L28" s="62"/>
      <c r="M28" s="49">
        <f t="shared" si="6"/>
        <v>0</v>
      </c>
      <c r="N28" s="128"/>
      <c r="O28" s="62"/>
      <c r="P28" s="49">
        <f t="shared" si="7"/>
        <v>0</v>
      </c>
      <c r="Q28" s="152">
        <f t="shared" si="8"/>
        <v>0</v>
      </c>
    </row>
    <row r="29" spans="1:17" x14ac:dyDescent="0.2">
      <c r="A29" s="56">
        <v>18</v>
      </c>
      <c r="B29" s="224" t="s">
        <v>77</v>
      </c>
      <c r="C29" s="137" t="s">
        <v>9</v>
      </c>
      <c r="D29" s="129">
        <v>1363202.4</v>
      </c>
      <c r="E29" s="62"/>
      <c r="F29" s="208">
        <f t="shared" si="3"/>
        <v>1363202.4</v>
      </c>
      <c r="G29" s="62">
        <v>742744.14</v>
      </c>
      <c r="H29" s="62"/>
      <c r="I29" s="280">
        <f t="shared" si="4"/>
        <v>742744.14</v>
      </c>
      <c r="J29" s="149">
        <f t="shared" si="5"/>
        <v>2105946.54</v>
      </c>
      <c r="K29" s="129"/>
      <c r="L29" s="62"/>
      <c r="M29" s="49">
        <f t="shared" si="6"/>
        <v>0</v>
      </c>
      <c r="N29" s="128"/>
      <c r="O29" s="62"/>
      <c r="P29" s="49">
        <f t="shared" si="7"/>
        <v>0</v>
      </c>
      <c r="Q29" s="152">
        <f t="shared" si="8"/>
        <v>2105946.54</v>
      </c>
    </row>
    <row r="30" spans="1:17" x14ac:dyDescent="0.2">
      <c r="A30" s="56">
        <v>19</v>
      </c>
      <c r="B30" s="223" t="s">
        <v>78</v>
      </c>
      <c r="C30" s="136" t="s">
        <v>11</v>
      </c>
      <c r="D30" s="129"/>
      <c r="E30" s="62"/>
      <c r="F30" s="208">
        <f t="shared" si="3"/>
        <v>0</v>
      </c>
      <c r="G30" s="62"/>
      <c r="H30" s="62"/>
      <c r="I30" s="280">
        <f t="shared" si="4"/>
        <v>0</v>
      </c>
      <c r="J30" s="149">
        <f t="shared" si="5"/>
        <v>0</v>
      </c>
      <c r="K30" s="129"/>
      <c r="L30" s="62"/>
      <c r="M30" s="49">
        <f t="shared" si="6"/>
        <v>0</v>
      </c>
      <c r="N30" s="128"/>
      <c r="O30" s="62"/>
      <c r="P30" s="49">
        <f t="shared" si="7"/>
        <v>0</v>
      </c>
      <c r="Q30" s="152">
        <f t="shared" si="8"/>
        <v>0</v>
      </c>
    </row>
    <row r="31" spans="1:17" x14ac:dyDescent="0.2">
      <c r="A31" s="56">
        <v>20</v>
      </c>
      <c r="B31" s="223" t="s">
        <v>79</v>
      </c>
      <c r="C31" s="136" t="s">
        <v>236</v>
      </c>
      <c r="D31" s="129"/>
      <c r="E31" s="62"/>
      <c r="F31" s="208">
        <f t="shared" si="3"/>
        <v>0</v>
      </c>
      <c r="G31" s="62"/>
      <c r="H31" s="62"/>
      <c r="I31" s="280">
        <f t="shared" si="4"/>
        <v>0</v>
      </c>
      <c r="J31" s="149">
        <f t="shared" si="5"/>
        <v>0</v>
      </c>
      <c r="K31" s="129"/>
      <c r="L31" s="62"/>
      <c r="M31" s="49">
        <f t="shared" si="6"/>
        <v>0</v>
      </c>
      <c r="N31" s="128"/>
      <c r="O31" s="62"/>
      <c r="P31" s="49">
        <f t="shared" si="7"/>
        <v>0</v>
      </c>
      <c r="Q31" s="152">
        <f t="shared" si="8"/>
        <v>0</v>
      </c>
    </row>
    <row r="32" spans="1:17" x14ac:dyDescent="0.2">
      <c r="A32" s="56">
        <v>21</v>
      </c>
      <c r="B32" s="223" t="s">
        <v>80</v>
      </c>
      <c r="C32" s="136" t="s">
        <v>81</v>
      </c>
      <c r="D32" s="129">
        <v>536462.4</v>
      </c>
      <c r="E32" s="62"/>
      <c r="F32" s="208">
        <f t="shared" si="3"/>
        <v>536462.4</v>
      </c>
      <c r="G32" s="62">
        <v>207702.5</v>
      </c>
      <c r="H32" s="62"/>
      <c r="I32" s="280">
        <f t="shared" si="4"/>
        <v>207702.5</v>
      </c>
      <c r="J32" s="149">
        <f t="shared" si="5"/>
        <v>744164.9</v>
      </c>
      <c r="K32" s="129">
        <v>12481425</v>
      </c>
      <c r="L32" s="62"/>
      <c r="M32" s="49">
        <f t="shared" si="6"/>
        <v>12481425</v>
      </c>
      <c r="N32" s="128"/>
      <c r="O32" s="62"/>
      <c r="P32" s="49">
        <f t="shared" si="7"/>
        <v>0</v>
      </c>
      <c r="Q32" s="152">
        <f t="shared" si="8"/>
        <v>13225589.9</v>
      </c>
    </row>
    <row r="33" spans="1:17" x14ac:dyDescent="0.2">
      <c r="A33" s="56">
        <v>22</v>
      </c>
      <c r="B33" s="223" t="s">
        <v>82</v>
      </c>
      <c r="C33" s="136" t="s">
        <v>39</v>
      </c>
      <c r="D33" s="129">
        <v>536094.96</v>
      </c>
      <c r="E33" s="62"/>
      <c r="F33" s="208">
        <f t="shared" si="3"/>
        <v>536094.96</v>
      </c>
      <c r="G33" s="62">
        <v>146222.56</v>
      </c>
      <c r="H33" s="62"/>
      <c r="I33" s="280">
        <f t="shared" si="4"/>
        <v>146222.56</v>
      </c>
      <c r="J33" s="149">
        <f t="shared" si="5"/>
        <v>682317.52</v>
      </c>
      <c r="K33" s="129">
        <v>6240712.5</v>
      </c>
      <c r="L33" s="62"/>
      <c r="M33" s="49">
        <f t="shared" si="6"/>
        <v>6240712.5</v>
      </c>
      <c r="N33" s="128"/>
      <c r="O33" s="62"/>
      <c r="P33" s="49">
        <f t="shared" si="7"/>
        <v>0</v>
      </c>
      <c r="Q33" s="152">
        <f t="shared" si="8"/>
        <v>6923030.0199999996</v>
      </c>
    </row>
    <row r="34" spans="1:17" x14ac:dyDescent="0.2">
      <c r="A34" s="56">
        <v>23</v>
      </c>
      <c r="B34" s="224" t="s">
        <v>83</v>
      </c>
      <c r="C34" s="137" t="s">
        <v>84</v>
      </c>
      <c r="D34" s="129"/>
      <c r="E34" s="62"/>
      <c r="F34" s="208">
        <f t="shared" si="3"/>
        <v>0</v>
      </c>
      <c r="G34" s="62"/>
      <c r="H34" s="62"/>
      <c r="I34" s="280">
        <f t="shared" si="4"/>
        <v>0</v>
      </c>
      <c r="J34" s="149">
        <f t="shared" si="5"/>
        <v>0</v>
      </c>
      <c r="K34" s="129"/>
      <c r="L34" s="62"/>
      <c r="M34" s="49">
        <f t="shared" si="6"/>
        <v>0</v>
      </c>
      <c r="N34" s="128"/>
      <c r="O34" s="62"/>
      <c r="P34" s="49">
        <f t="shared" si="7"/>
        <v>0</v>
      </c>
      <c r="Q34" s="152">
        <f t="shared" si="8"/>
        <v>0</v>
      </c>
    </row>
    <row r="35" spans="1:17" x14ac:dyDescent="0.2">
      <c r="A35" s="56">
        <v>24</v>
      </c>
      <c r="B35" s="224" t="s">
        <v>85</v>
      </c>
      <c r="C35" s="137" t="s">
        <v>86</v>
      </c>
      <c r="D35" s="129"/>
      <c r="E35" s="62"/>
      <c r="F35" s="208">
        <f t="shared" si="3"/>
        <v>0</v>
      </c>
      <c r="G35" s="62"/>
      <c r="H35" s="62"/>
      <c r="I35" s="280">
        <f t="shared" si="4"/>
        <v>0</v>
      </c>
      <c r="J35" s="149">
        <f t="shared" si="5"/>
        <v>0</v>
      </c>
      <c r="K35" s="129"/>
      <c r="L35" s="62"/>
      <c r="M35" s="49">
        <f t="shared" si="6"/>
        <v>0</v>
      </c>
      <c r="N35" s="128"/>
      <c r="O35" s="62"/>
      <c r="P35" s="49">
        <f t="shared" si="7"/>
        <v>0</v>
      </c>
      <c r="Q35" s="152">
        <f t="shared" si="8"/>
        <v>0</v>
      </c>
    </row>
    <row r="36" spans="1:17" ht="24" x14ac:dyDescent="0.2">
      <c r="A36" s="56">
        <v>25</v>
      </c>
      <c r="B36" s="224" t="s">
        <v>87</v>
      </c>
      <c r="C36" s="137" t="s">
        <v>88</v>
      </c>
      <c r="D36" s="129"/>
      <c r="E36" s="62"/>
      <c r="F36" s="208">
        <f t="shared" si="3"/>
        <v>0</v>
      </c>
      <c r="G36" s="62"/>
      <c r="H36" s="62"/>
      <c r="I36" s="280">
        <f t="shared" si="4"/>
        <v>0</v>
      </c>
      <c r="J36" s="149">
        <f t="shared" si="5"/>
        <v>0</v>
      </c>
      <c r="K36" s="129"/>
      <c r="L36" s="62"/>
      <c r="M36" s="49">
        <f t="shared" si="6"/>
        <v>0</v>
      </c>
      <c r="N36" s="128"/>
      <c r="O36" s="62"/>
      <c r="P36" s="49">
        <f t="shared" si="7"/>
        <v>0</v>
      </c>
      <c r="Q36" s="152">
        <f t="shared" si="8"/>
        <v>0</v>
      </c>
    </row>
    <row r="37" spans="1:17" x14ac:dyDescent="0.2">
      <c r="A37" s="56">
        <v>26</v>
      </c>
      <c r="B37" s="223" t="s">
        <v>89</v>
      </c>
      <c r="C37" s="124" t="s">
        <v>90</v>
      </c>
      <c r="D37" s="129">
        <v>536094.96</v>
      </c>
      <c r="E37" s="62"/>
      <c r="F37" s="208">
        <f t="shared" si="3"/>
        <v>536094.96</v>
      </c>
      <c r="G37" s="62">
        <v>207702.5</v>
      </c>
      <c r="H37" s="62"/>
      <c r="I37" s="280">
        <f t="shared" si="4"/>
        <v>207702.5</v>
      </c>
      <c r="J37" s="149">
        <f t="shared" si="5"/>
        <v>743797.46</v>
      </c>
      <c r="K37" s="129">
        <v>12481425</v>
      </c>
      <c r="L37" s="62"/>
      <c r="M37" s="49">
        <f t="shared" si="6"/>
        <v>12481425</v>
      </c>
      <c r="N37" s="128">
        <v>2627947.5</v>
      </c>
      <c r="O37" s="62"/>
      <c r="P37" s="49">
        <f t="shared" si="7"/>
        <v>2627947.5</v>
      </c>
      <c r="Q37" s="152">
        <f t="shared" si="8"/>
        <v>15853169.960000001</v>
      </c>
    </row>
    <row r="38" spans="1:17" x14ac:dyDescent="0.2">
      <c r="A38" s="56">
        <v>27</v>
      </c>
      <c r="B38" s="224" t="s">
        <v>91</v>
      </c>
      <c r="C38" s="137" t="s">
        <v>92</v>
      </c>
      <c r="D38" s="129"/>
      <c r="E38" s="62"/>
      <c r="F38" s="208">
        <f t="shared" si="3"/>
        <v>0</v>
      </c>
      <c r="G38" s="62"/>
      <c r="H38" s="62"/>
      <c r="I38" s="280">
        <f t="shared" si="4"/>
        <v>0</v>
      </c>
      <c r="J38" s="149">
        <f t="shared" si="5"/>
        <v>0</v>
      </c>
      <c r="K38" s="129"/>
      <c r="L38" s="62"/>
      <c r="M38" s="49">
        <f t="shared" si="6"/>
        <v>0</v>
      </c>
      <c r="N38" s="128"/>
      <c r="O38" s="62"/>
      <c r="P38" s="49">
        <f t="shared" si="7"/>
        <v>0</v>
      </c>
      <c r="Q38" s="152">
        <f t="shared" si="8"/>
        <v>0</v>
      </c>
    </row>
    <row r="39" spans="1:17" x14ac:dyDescent="0.2">
      <c r="A39" s="56">
        <v>28</v>
      </c>
      <c r="B39" s="224" t="s">
        <v>93</v>
      </c>
      <c r="C39" s="137" t="s">
        <v>94</v>
      </c>
      <c r="D39" s="129"/>
      <c r="E39" s="62"/>
      <c r="F39" s="208">
        <f t="shared" si="3"/>
        <v>0</v>
      </c>
      <c r="G39" s="62"/>
      <c r="H39" s="62"/>
      <c r="I39" s="280">
        <f t="shared" si="4"/>
        <v>0</v>
      </c>
      <c r="J39" s="149">
        <f t="shared" si="5"/>
        <v>0</v>
      </c>
      <c r="K39" s="129"/>
      <c r="L39" s="62"/>
      <c r="M39" s="49">
        <f t="shared" si="6"/>
        <v>0</v>
      </c>
      <c r="N39" s="128"/>
      <c r="O39" s="62"/>
      <c r="P39" s="49">
        <f t="shared" si="7"/>
        <v>0</v>
      </c>
      <c r="Q39" s="152">
        <f t="shared" si="8"/>
        <v>0</v>
      </c>
    </row>
    <row r="40" spans="1:17" x14ac:dyDescent="0.2">
      <c r="A40" s="56">
        <v>29</v>
      </c>
      <c r="B40" s="223" t="s">
        <v>95</v>
      </c>
      <c r="C40" s="136" t="s">
        <v>96</v>
      </c>
      <c r="D40" s="129"/>
      <c r="E40" s="62"/>
      <c r="F40" s="208">
        <f t="shared" si="3"/>
        <v>0</v>
      </c>
      <c r="G40" s="62"/>
      <c r="H40" s="62"/>
      <c r="I40" s="280">
        <f t="shared" si="4"/>
        <v>0</v>
      </c>
      <c r="J40" s="149">
        <f t="shared" si="5"/>
        <v>0</v>
      </c>
      <c r="K40" s="129"/>
      <c r="L40" s="62"/>
      <c r="M40" s="49">
        <f t="shared" si="6"/>
        <v>0</v>
      </c>
      <c r="N40" s="128"/>
      <c r="O40" s="62"/>
      <c r="P40" s="49">
        <f t="shared" si="7"/>
        <v>0</v>
      </c>
      <c r="Q40" s="152">
        <f t="shared" si="8"/>
        <v>0</v>
      </c>
    </row>
    <row r="41" spans="1:17" ht="29.25" customHeight="1" x14ac:dyDescent="0.2">
      <c r="A41" s="56">
        <v>30</v>
      </c>
      <c r="B41" s="223" t="s">
        <v>97</v>
      </c>
      <c r="C41" s="124" t="s">
        <v>23</v>
      </c>
      <c r="D41" s="129"/>
      <c r="E41" s="62"/>
      <c r="F41" s="208">
        <f t="shared" si="3"/>
        <v>0</v>
      </c>
      <c r="G41" s="62"/>
      <c r="H41" s="62"/>
      <c r="I41" s="280">
        <f t="shared" si="4"/>
        <v>0</v>
      </c>
      <c r="J41" s="149">
        <f t="shared" si="5"/>
        <v>0</v>
      </c>
      <c r="K41" s="129"/>
      <c r="L41" s="62"/>
      <c r="M41" s="49">
        <f t="shared" si="6"/>
        <v>0</v>
      </c>
      <c r="N41" s="128"/>
      <c r="O41" s="62"/>
      <c r="P41" s="49">
        <f t="shared" si="7"/>
        <v>0</v>
      </c>
      <c r="Q41" s="152">
        <f t="shared" si="8"/>
        <v>0</v>
      </c>
    </row>
    <row r="42" spans="1:17" x14ac:dyDescent="0.2">
      <c r="A42" s="56">
        <v>31</v>
      </c>
      <c r="B42" s="223" t="s">
        <v>98</v>
      </c>
      <c r="C42" s="136" t="s">
        <v>58</v>
      </c>
      <c r="D42" s="129"/>
      <c r="E42" s="62"/>
      <c r="F42" s="208">
        <f t="shared" si="3"/>
        <v>0</v>
      </c>
      <c r="G42" s="62"/>
      <c r="H42" s="62"/>
      <c r="I42" s="280">
        <f t="shared" si="4"/>
        <v>0</v>
      </c>
      <c r="J42" s="149">
        <f t="shared" si="5"/>
        <v>0</v>
      </c>
      <c r="K42" s="129"/>
      <c r="L42" s="62"/>
      <c r="M42" s="49">
        <f t="shared" si="6"/>
        <v>0</v>
      </c>
      <c r="N42" s="128"/>
      <c r="O42" s="62"/>
      <c r="P42" s="49">
        <f t="shared" si="7"/>
        <v>0</v>
      </c>
      <c r="Q42" s="152">
        <f t="shared" si="8"/>
        <v>0</v>
      </c>
    </row>
    <row r="43" spans="1:17" x14ac:dyDescent="0.2">
      <c r="A43" s="56">
        <v>32</v>
      </c>
      <c r="B43" s="224" t="s">
        <v>99</v>
      </c>
      <c r="C43" s="137" t="s">
        <v>40</v>
      </c>
      <c r="D43" s="129">
        <v>536462.4</v>
      </c>
      <c r="E43" s="62"/>
      <c r="F43" s="208">
        <f t="shared" si="3"/>
        <v>536462.4</v>
      </c>
      <c r="G43" s="62">
        <v>207702.5</v>
      </c>
      <c r="H43" s="62"/>
      <c r="I43" s="280">
        <f t="shared" si="4"/>
        <v>207702.5</v>
      </c>
      <c r="J43" s="149">
        <f t="shared" si="5"/>
        <v>744164.9</v>
      </c>
      <c r="K43" s="129"/>
      <c r="L43" s="62"/>
      <c r="M43" s="49">
        <f t="shared" si="6"/>
        <v>0</v>
      </c>
      <c r="N43" s="128">
        <v>2627947.5</v>
      </c>
      <c r="O43" s="62"/>
      <c r="P43" s="49">
        <f t="shared" si="7"/>
        <v>2627947.5</v>
      </c>
      <c r="Q43" s="152">
        <f t="shared" si="8"/>
        <v>3372112.4</v>
      </c>
    </row>
    <row r="44" spans="1:17" x14ac:dyDescent="0.2">
      <c r="A44" s="56">
        <v>33</v>
      </c>
      <c r="B44" s="223" t="s">
        <v>100</v>
      </c>
      <c r="C44" s="136" t="s">
        <v>38</v>
      </c>
      <c r="D44" s="129"/>
      <c r="E44" s="62"/>
      <c r="F44" s="208">
        <f t="shared" si="3"/>
        <v>0</v>
      </c>
      <c r="G44" s="62"/>
      <c r="H44" s="62"/>
      <c r="I44" s="280">
        <f t="shared" si="4"/>
        <v>0</v>
      </c>
      <c r="J44" s="149">
        <f t="shared" si="5"/>
        <v>0</v>
      </c>
      <c r="K44" s="129"/>
      <c r="L44" s="62"/>
      <c r="M44" s="49">
        <f t="shared" si="6"/>
        <v>0</v>
      </c>
      <c r="N44" s="128"/>
      <c r="O44" s="62"/>
      <c r="P44" s="49">
        <f t="shared" si="7"/>
        <v>0</v>
      </c>
      <c r="Q44" s="152">
        <f t="shared" si="8"/>
        <v>0</v>
      </c>
    </row>
    <row r="45" spans="1:17" x14ac:dyDescent="0.2">
      <c r="A45" s="56">
        <v>34</v>
      </c>
      <c r="B45" s="94" t="s">
        <v>101</v>
      </c>
      <c r="C45" s="124" t="s">
        <v>16</v>
      </c>
      <c r="D45" s="129"/>
      <c r="E45" s="62"/>
      <c r="F45" s="208">
        <f t="shared" si="3"/>
        <v>0</v>
      </c>
      <c r="G45" s="62"/>
      <c r="H45" s="62"/>
      <c r="I45" s="280">
        <f t="shared" si="4"/>
        <v>0</v>
      </c>
      <c r="J45" s="149">
        <f t="shared" si="5"/>
        <v>0</v>
      </c>
      <c r="K45" s="129"/>
      <c r="L45" s="62"/>
      <c r="M45" s="49">
        <f t="shared" si="6"/>
        <v>0</v>
      </c>
      <c r="N45" s="128"/>
      <c r="O45" s="62"/>
      <c r="P45" s="49">
        <f t="shared" si="7"/>
        <v>0</v>
      </c>
      <c r="Q45" s="152">
        <f t="shared" si="8"/>
        <v>0</v>
      </c>
    </row>
    <row r="46" spans="1:17" x14ac:dyDescent="0.2">
      <c r="A46" s="56">
        <v>35</v>
      </c>
      <c r="B46" s="223" t="s">
        <v>102</v>
      </c>
      <c r="C46" s="136" t="s">
        <v>21</v>
      </c>
      <c r="D46" s="129"/>
      <c r="E46" s="62"/>
      <c r="F46" s="208">
        <f t="shared" si="3"/>
        <v>0</v>
      </c>
      <c r="G46" s="62"/>
      <c r="H46" s="62"/>
      <c r="I46" s="280">
        <f t="shared" si="4"/>
        <v>0</v>
      </c>
      <c r="J46" s="149">
        <f t="shared" si="5"/>
        <v>0</v>
      </c>
      <c r="K46" s="129"/>
      <c r="L46" s="62"/>
      <c r="M46" s="49">
        <f t="shared" si="6"/>
        <v>0</v>
      </c>
      <c r="N46" s="128"/>
      <c r="O46" s="62"/>
      <c r="P46" s="49">
        <f t="shared" si="7"/>
        <v>0</v>
      </c>
      <c r="Q46" s="152">
        <f t="shared" si="8"/>
        <v>0</v>
      </c>
    </row>
    <row r="47" spans="1:17" x14ac:dyDescent="0.2">
      <c r="A47" s="56">
        <v>36</v>
      </c>
      <c r="B47" s="223" t="s">
        <v>103</v>
      </c>
      <c r="C47" s="136" t="s">
        <v>25</v>
      </c>
      <c r="D47" s="129"/>
      <c r="E47" s="62"/>
      <c r="F47" s="208">
        <f t="shared" si="3"/>
        <v>0</v>
      </c>
      <c r="G47" s="62"/>
      <c r="H47" s="62"/>
      <c r="I47" s="280">
        <f t="shared" si="4"/>
        <v>0</v>
      </c>
      <c r="J47" s="149">
        <f t="shared" si="5"/>
        <v>0</v>
      </c>
      <c r="K47" s="129"/>
      <c r="L47" s="62"/>
      <c r="M47" s="49">
        <f t="shared" si="6"/>
        <v>0</v>
      </c>
      <c r="N47" s="128"/>
      <c r="O47" s="62"/>
      <c r="P47" s="49">
        <f t="shared" si="7"/>
        <v>0</v>
      </c>
      <c r="Q47" s="152">
        <f t="shared" si="8"/>
        <v>0</v>
      </c>
    </row>
    <row r="48" spans="1:17" x14ac:dyDescent="0.2">
      <c r="A48" s="56">
        <v>37</v>
      </c>
      <c r="B48" s="224" t="s">
        <v>104</v>
      </c>
      <c r="C48" s="137" t="s">
        <v>237</v>
      </c>
      <c r="D48" s="129">
        <v>536462.4</v>
      </c>
      <c r="E48" s="62"/>
      <c r="F48" s="208">
        <f t="shared" si="3"/>
        <v>536462.4</v>
      </c>
      <c r="G48" s="62">
        <v>207702.5</v>
      </c>
      <c r="H48" s="62"/>
      <c r="I48" s="280">
        <f t="shared" si="4"/>
        <v>207702.5</v>
      </c>
      <c r="J48" s="149">
        <f t="shared" si="5"/>
        <v>744164.9</v>
      </c>
      <c r="K48" s="129">
        <v>12481425</v>
      </c>
      <c r="L48" s="62"/>
      <c r="M48" s="49">
        <f t="shared" si="6"/>
        <v>12481425</v>
      </c>
      <c r="N48" s="128"/>
      <c r="O48" s="62"/>
      <c r="P48" s="49">
        <f t="shared" si="7"/>
        <v>0</v>
      </c>
      <c r="Q48" s="152">
        <f t="shared" si="8"/>
        <v>13225589.9</v>
      </c>
    </row>
    <row r="49" spans="1:17" x14ac:dyDescent="0.2">
      <c r="A49" s="56">
        <v>38</v>
      </c>
      <c r="B49" s="223" t="s">
        <v>105</v>
      </c>
      <c r="C49" s="136" t="s">
        <v>238</v>
      </c>
      <c r="D49" s="129">
        <v>536094.96</v>
      </c>
      <c r="E49" s="62"/>
      <c r="F49" s="208">
        <f t="shared" si="3"/>
        <v>536094.96</v>
      </c>
      <c r="G49" s="62">
        <v>146222.56</v>
      </c>
      <c r="H49" s="62"/>
      <c r="I49" s="280">
        <f t="shared" si="4"/>
        <v>146222.56</v>
      </c>
      <c r="J49" s="149">
        <f t="shared" si="5"/>
        <v>682317.52</v>
      </c>
      <c r="K49" s="129"/>
      <c r="L49" s="62"/>
      <c r="M49" s="49">
        <f t="shared" si="6"/>
        <v>0</v>
      </c>
      <c r="N49" s="128">
        <v>1751965</v>
      </c>
      <c r="O49" s="62"/>
      <c r="P49" s="49">
        <f t="shared" si="7"/>
        <v>1751965</v>
      </c>
      <c r="Q49" s="152">
        <f t="shared" si="8"/>
        <v>2434282.52</v>
      </c>
    </row>
    <row r="50" spans="1:17" x14ac:dyDescent="0.2">
      <c r="A50" s="56">
        <v>39</v>
      </c>
      <c r="B50" s="223" t="s">
        <v>106</v>
      </c>
      <c r="C50" s="136" t="s">
        <v>239</v>
      </c>
      <c r="D50" s="129"/>
      <c r="E50" s="62"/>
      <c r="F50" s="208">
        <f t="shared" si="3"/>
        <v>0</v>
      </c>
      <c r="G50" s="62"/>
      <c r="H50" s="62"/>
      <c r="I50" s="280">
        <f t="shared" si="4"/>
        <v>0</v>
      </c>
      <c r="J50" s="149">
        <f t="shared" si="5"/>
        <v>0</v>
      </c>
      <c r="K50" s="129"/>
      <c r="L50" s="62"/>
      <c r="M50" s="49">
        <f t="shared" si="6"/>
        <v>0</v>
      </c>
      <c r="N50" s="128"/>
      <c r="O50" s="62"/>
      <c r="P50" s="49">
        <f t="shared" si="7"/>
        <v>0</v>
      </c>
      <c r="Q50" s="152">
        <f t="shared" si="8"/>
        <v>0</v>
      </c>
    </row>
    <row r="51" spans="1:17" x14ac:dyDescent="0.2">
      <c r="A51" s="56">
        <v>40</v>
      </c>
      <c r="B51" s="227" t="s">
        <v>107</v>
      </c>
      <c r="C51" s="140" t="s">
        <v>24</v>
      </c>
      <c r="D51" s="129"/>
      <c r="E51" s="62"/>
      <c r="F51" s="208">
        <f t="shared" si="3"/>
        <v>0</v>
      </c>
      <c r="G51" s="62"/>
      <c r="H51" s="62"/>
      <c r="I51" s="280">
        <f t="shared" si="4"/>
        <v>0</v>
      </c>
      <c r="J51" s="149">
        <f t="shared" si="5"/>
        <v>0</v>
      </c>
      <c r="K51" s="129"/>
      <c r="L51" s="62"/>
      <c r="M51" s="49">
        <f t="shared" si="6"/>
        <v>0</v>
      </c>
      <c r="N51" s="128"/>
      <c r="O51" s="62"/>
      <c r="P51" s="49">
        <f t="shared" si="7"/>
        <v>0</v>
      </c>
      <c r="Q51" s="152">
        <f t="shared" si="8"/>
        <v>0</v>
      </c>
    </row>
    <row r="52" spans="1:17" x14ac:dyDescent="0.2">
      <c r="A52" s="56">
        <v>41</v>
      </c>
      <c r="B52" s="223" t="s">
        <v>108</v>
      </c>
      <c r="C52" s="136" t="s">
        <v>20</v>
      </c>
      <c r="D52" s="129"/>
      <c r="E52" s="62"/>
      <c r="F52" s="208">
        <f t="shared" si="3"/>
        <v>0</v>
      </c>
      <c r="G52" s="62"/>
      <c r="H52" s="62"/>
      <c r="I52" s="280">
        <f t="shared" si="4"/>
        <v>0</v>
      </c>
      <c r="J52" s="149">
        <f t="shared" si="5"/>
        <v>0</v>
      </c>
      <c r="K52" s="129"/>
      <c r="L52" s="62"/>
      <c r="M52" s="49">
        <f t="shared" si="6"/>
        <v>0</v>
      </c>
      <c r="N52" s="128"/>
      <c r="O52" s="62"/>
      <c r="P52" s="49">
        <f t="shared" si="7"/>
        <v>0</v>
      </c>
      <c r="Q52" s="152">
        <f t="shared" si="8"/>
        <v>0</v>
      </c>
    </row>
    <row r="53" spans="1:17" x14ac:dyDescent="0.2">
      <c r="A53" s="56">
        <v>42</v>
      </c>
      <c r="B53" s="94" t="s">
        <v>109</v>
      </c>
      <c r="C53" s="124" t="s">
        <v>110</v>
      </c>
      <c r="D53" s="129"/>
      <c r="E53" s="62"/>
      <c r="F53" s="208">
        <f t="shared" si="3"/>
        <v>0</v>
      </c>
      <c r="G53" s="62"/>
      <c r="H53" s="62"/>
      <c r="I53" s="280">
        <f t="shared" si="4"/>
        <v>0</v>
      </c>
      <c r="J53" s="149">
        <f t="shared" si="5"/>
        <v>0</v>
      </c>
      <c r="K53" s="129"/>
      <c r="L53" s="62"/>
      <c r="M53" s="49">
        <f t="shared" si="6"/>
        <v>0</v>
      </c>
      <c r="N53" s="128"/>
      <c r="O53" s="62"/>
      <c r="P53" s="49">
        <f t="shared" si="7"/>
        <v>0</v>
      </c>
      <c r="Q53" s="152">
        <f t="shared" si="8"/>
        <v>0</v>
      </c>
    </row>
    <row r="54" spans="1:17" x14ac:dyDescent="0.2">
      <c r="A54" s="56">
        <v>43</v>
      </c>
      <c r="B54" s="224" t="s">
        <v>111</v>
      </c>
      <c r="C54" s="137" t="s">
        <v>112</v>
      </c>
      <c r="D54" s="129"/>
      <c r="E54" s="62"/>
      <c r="F54" s="208">
        <f t="shared" si="3"/>
        <v>0</v>
      </c>
      <c r="G54" s="62"/>
      <c r="H54" s="62"/>
      <c r="I54" s="280">
        <f t="shared" si="4"/>
        <v>0</v>
      </c>
      <c r="J54" s="149">
        <f t="shared" si="5"/>
        <v>0</v>
      </c>
      <c r="K54" s="129"/>
      <c r="L54" s="62"/>
      <c r="M54" s="49">
        <f t="shared" si="6"/>
        <v>0</v>
      </c>
      <c r="N54" s="128"/>
      <c r="O54" s="62"/>
      <c r="P54" s="49">
        <f t="shared" si="7"/>
        <v>0</v>
      </c>
      <c r="Q54" s="152">
        <f t="shared" si="8"/>
        <v>0</v>
      </c>
    </row>
    <row r="55" spans="1:17" x14ac:dyDescent="0.2">
      <c r="A55" s="56">
        <v>44</v>
      </c>
      <c r="B55" s="223" t="s">
        <v>113</v>
      </c>
      <c r="C55" s="136" t="s">
        <v>244</v>
      </c>
      <c r="D55" s="129">
        <v>536094.96</v>
      </c>
      <c r="E55" s="62"/>
      <c r="F55" s="208">
        <f t="shared" si="3"/>
        <v>536094.96</v>
      </c>
      <c r="G55" s="62">
        <v>146222.56</v>
      </c>
      <c r="H55" s="62"/>
      <c r="I55" s="280">
        <f t="shared" si="4"/>
        <v>146222.56</v>
      </c>
      <c r="J55" s="149">
        <f t="shared" si="5"/>
        <v>682317.52</v>
      </c>
      <c r="K55" s="129"/>
      <c r="L55" s="62"/>
      <c r="M55" s="49">
        <f t="shared" si="6"/>
        <v>0</v>
      </c>
      <c r="N55" s="128">
        <v>1751965</v>
      </c>
      <c r="O55" s="62"/>
      <c r="P55" s="49">
        <f t="shared" si="7"/>
        <v>1751965</v>
      </c>
      <c r="Q55" s="152">
        <f t="shared" si="8"/>
        <v>2434282.52</v>
      </c>
    </row>
    <row r="56" spans="1:17" x14ac:dyDescent="0.2">
      <c r="A56" s="56">
        <v>45</v>
      </c>
      <c r="B56" s="224" t="s">
        <v>114</v>
      </c>
      <c r="C56" s="137" t="s">
        <v>2</v>
      </c>
      <c r="D56" s="129"/>
      <c r="E56" s="62"/>
      <c r="F56" s="208">
        <f t="shared" si="3"/>
        <v>0</v>
      </c>
      <c r="G56" s="62"/>
      <c r="H56" s="62"/>
      <c r="I56" s="280">
        <f t="shared" si="4"/>
        <v>0</v>
      </c>
      <c r="J56" s="149">
        <f t="shared" si="5"/>
        <v>0</v>
      </c>
      <c r="K56" s="129"/>
      <c r="L56" s="62"/>
      <c r="M56" s="49">
        <f t="shared" si="6"/>
        <v>0</v>
      </c>
      <c r="N56" s="128"/>
      <c r="O56" s="62"/>
      <c r="P56" s="49">
        <f t="shared" si="7"/>
        <v>0</v>
      </c>
      <c r="Q56" s="152">
        <f t="shared" si="8"/>
        <v>0</v>
      </c>
    </row>
    <row r="57" spans="1:17" x14ac:dyDescent="0.2">
      <c r="A57" s="56">
        <v>46</v>
      </c>
      <c r="B57" s="223" t="s">
        <v>115</v>
      </c>
      <c r="C57" s="136" t="s">
        <v>3</v>
      </c>
      <c r="D57" s="129"/>
      <c r="E57" s="62"/>
      <c r="F57" s="208">
        <f t="shared" si="3"/>
        <v>0</v>
      </c>
      <c r="G57" s="62"/>
      <c r="H57" s="62"/>
      <c r="I57" s="280">
        <f t="shared" si="4"/>
        <v>0</v>
      </c>
      <c r="J57" s="149">
        <f t="shared" si="5"/>
        <v>0</v>
      </c>
      <c r="K57" s="129"/>
      <c r="L57" s="62"/>
      <c r="M57" s="49">
        <f t="shared" si="6"/>
        <v>0</v>
      </c>
      <c r="N57" s="128"/>
      <c r="O57" s="62"/>
      <c r="P57" s="49">
        <f t="shared" si="7"/>
        <v>0</v>
      </c>
      <c r="Q57" s="152">
        <f t="shared" si="8"/>
        <v>0</v>
      </c>
    </row>
    <row r="58" spans="1:17" x14ac:dyDescent="0.2">
      <c r="A58" s="56">
        <v>47</v>
      </c>
      <c r="B58" s="223" t="s">
        <v>116</v>
      </c>
      <c r="C58" s="136" t="s">
        <v>240</v>
      </c>
      <c r="D58" s="129">
        <v>536462.4</v>
      </c>
      <c r="E58" s="62"/>
      <c r="F58" s="208">
        <f t="shared" si="3"/>
        <v>536462.4</v>
      </c>
      <c r="G58" s="62">
        <v>207702.5</v>
      </c>
      <c r="H58" s="62"/>
      <c r="I58" s="280">
        <f t="shared" si="4"/>
        <v>207702.5</v>
      </c>
      <c r="J58" s="149">
        <f t="shared" si="5"/>
        <v>744164.9</v>
      </c>
      <c r="K58" s="129">
        <v>12481425</v>
      </c>
      <c r="L58" s="62"/>
      <c r="M58" s="49">
        <f t="shared" si="6"/>
        <v>12481425</v>
      </c>
      <c r="N58" s="128"/>
      <c r="O58" s="62"/>
      <c r="P58" s="49">
        <f t="shared" si="7"/>
        <v>0</v>
      </c>
      <c r="Q58" s="152">
        <f t="shared" si="8"/>
        <v>13225589.9</v>
      </c>
    </row>
    <row r="59" spans="1:17" x14ac:dyDescent="0.2">
      <c r="A59" s="56">
        <v>48</v>
      </c>
      <c r="B59" s="224" t="s">
        <v>117</v>
      </c>
      <c r="C59" s="137" t="s">
        <v>0</v>
      </c>
      <c r="D59" s="129"/>
      <c r="E59" s="62"/>
      <c r="F59" s="208">
        <f t="shared" si="3"/>
        <v>0</v>
      </c>
      <c r="G59" s="62"/>
      <c r="H59" s="62"/>
      <c r="I59" s="280">
        <f t="shared" si="4"/>
        <v>0</v>
      </c>
      <c r="J59" s="149">
        <f t="shared" si="5"/>
        <v>0</v>
      </c>
      <c r="K59" s="129"/>
      <c r="L59" s="62"/>
      <c r="M59" s="49">
        <f t="shared" si="6"/>
        <v>0</v>
      </c>
      <c r="N59" s="128"/>
      <c r="O59" s="62"/>
      <c r="P59" s="49">
        <f t="shared" si="7"/>
        <v>0</v>
      </c>
      <c r="Q59" s="152">
        <f t="shared" si="8"/>
        <v>0</v>
      </c>
    </row>
    <row r="60" spans="1:17" x14ac:dyDescent="0.2">
      <c r="A60" s="56">
        <v>49</v>
      </c>
      <c r="B60" s="224" t="s">
        <v>118</v>
      </c>
      <c r="C60" s="137" t="s">
        <v>4</v>
      </c>
      <c r="D60" s="129"/>
      <c r="E60" s="62"/>
      <c r="F60" s="208">
        <f t="shared" si="3"/>
        <v>0</v>
      </c>
      <c r="G60" s="62"/>
      <c r="H60" s="62"/>
      <c r="I60" s="280">
        <f t="shared" si="4"/>
        <v>0</v>
      </c>
      <c r="J60" s="149">
        <f t="shared" si="5"/>
        <v>0</v>
      </c>
      <c r="K60" s="129"/>
      <c r="L60" s="62"/>
      <c r="M60" s="49">
        <f t="shared" si="6"/>
        <v>0</v>
      </c>
      <c r="N60" s="128"/>
      <c r="O60" s="62"/>
      <c r="P60" s="49">
        <f t="shared" si="7"/>
        <v>0</v>
      </c>
      <c r="Q60" s="152">
        <f t="shared" si="8"/>
        <v>0</v>
      </c>
    </row>
    <row r="61" spans="1:17" x14ac:dyDescent="0.2">
      <c r="A61" s="56">
        <v>50</v>
      </c>
      <c r="B61" s="223" t="s">
        <v>119</v>
      </c>
      <c r="C61" s="136" t="s">
        <v>1</v>
      </c>
      <c r="D61" s="129"/>
      <c r="E61" s="62"/>
      <c r="F61" s="208">
        <f t="shared" si="3"/>
        <v>0</v>
      </c>
      <c r="G61" s="62"/>
      <c r="H61" s="62"/>
      <c r="I61" s="280">
        <f t="shared" si="4"/>
        <v>0</v>
      </c>
      <c r="J61" s="149">
        <f t="shared" si="5"/>
        <v>0</v>
      </c>
      <c r="K61" s="129"/>
      <c r="L61" s="62"/>
      <c r="M61" s="49">
        <f t="shared" si="6"/>
        <v>0</v>
      </c>
      <c r="N61" s="128"/>
      <c r="O61" s="62"/>
      <c r="P61" s="49">
        <f t="shared" si="7"/>
        <v>0</v>
      </c>
      <c r="Q61" s="152">
        <f t="shared" si="8"/>
        <v>0</v>
      </c>
    </row>
    <row r="62" spans="1:17" x14ac:dyDescent="0.2">
      <c r="A62" s="56">
        <v>51</v>
      </c>
      <c r="B62" s="224" t="s">
        <v>120</v>
      </c>
      <c r="C62" s="137" t="s">
        <v>241</v>
      </c>
      <c r="D62" s="129"/>
      <c r="E62" s="62"/>
      <c r="F62" s="208">
        <f t="shared" si="3"/>
        <v>0</v>
      </c>
      <c r="G62" s="62"/>
      <c r="H62" s="62"/>
      <c r="I62" s="280">
        <f t="shared" si="4"/>
        <v>0</v>
      </c>
      <c r="J62" s="149">
        <f t="shared" si="5"/>
        <v>0</v>
      </c>
      <c r="K62" s="129"/>
      <c r="L62" s="62"/>
      <c r="M62" s="49">
        <f t="shared" si="6"/>
        <v>0</v>
      </c>
      <c r="N62" s="128"/>
      <c r="O62" s="62"/>
      <c r="P62" s="49">
        <f t="shared" si="7"/>
        <v>0</v>
      </c>
      <c r="Q62" s="152">
        <f t="shared" si="8"/>
        <v>0</v>
      </c>
    </row>
    <row r="63" spans="1:17" x14ac:dyDescent="0.2">
      <c r="A63" s="56">
        <v>52</v>
      </c>
      <c r="B63" s="223" t="s">
        <v>121</v>
      </c>
      <c r="C63" s="136" t="s">
        <v>26</v>
      </c>
      <c r="D63" s="129"/>
      <c r="E63" s="62"/>
      <c r="F63" s="208">
        <f t="shared" si="3"/>
        <v>0</v>
      </c>
      <c r="G63" s="62"/>
      <c r="H63" s="62"/>
      <c r="I63" s="280">
        <f t="shared" si="4"/>
        <v>0</v>
      </c>
      <c r="J63" s="149">
        <f t="shared" si="5"/>
        <v>0</v>
      </c>
      <c r="K63" s="129"/>
      <c r="L63" s="62"/>
      <c r="M63" s="49">
        <f t="shared" si="6"/>
        <v>0</v>
      </c>
      <c r="N63" s="128"/>
      <c r="O63" s="62"/>
      <c r="P63" s="49">
        <f t="shared" si="7"/>
        <v>0</v>
      </c>
      <c r="Q63" s="152">
        <f t="shared" si="8"/>
        <v>0</v>
      </c>
    </row>
    <row r="64" spans="1:17" x14ac:dyDescent="0.2">
      <c r="A64" s="56">
        <v>53</v>
      </c>
      <c r="B64" s="224" t="s">
        <v>122</v>
      </c>
      <c r="C64" s="137" t="s">
        <v>242</v>
      </c>
      <c r="D64" s="129"/>
      <c r="E64" s="62"/>
      <c r="F64" s="208">
        <f t="shared" si="3"/>
        <v>0</v>
      </c>
      <c r="G64" s="62"/>
      <c r="H64" s="62"/>
      <c r="I64" s="280">
        <f t="shared" si="4"/>
        <v>0</v>
      </c>
      <c r="J64" s="149">
        <f t="shared" si="5"/>
        <v>0</v>
      </c>
      <c r="K64" s="129"/>
      <c r="L64" s="62"/>
      <c r="M64" s="49">
        <f t="shared" si="6"/>
        <v>0</v>
      </c>
      <c r="N64" s="128"/>
      <c r="O64" s="62"/>
      <c r="P64" s="49">
        <f t="shared" si="7"/>
        <v>0</v>
      </c>
      <c r="Q64" s="152">
        <f t="shared" si="8"/>
        <v>0</v>
      </c>
    </row>
    <row r="65" spans="1:17" x14ac:dyDescent="0.2">
      <c r="A65" s="56">
        <v>54</v>
      </c>
      <c r="B65" s="224" t="s">
        <v>123</v>
      </c>
      <c r="C65" s="137" t="s">
        <v>124</v>
      </c>
      <c r="D65" s="129"/>
      <c r="E65" s="62"/>
      <c r="F65" s="208">
        <f t="shared" si="3"/>
        <v>0</v>
      </c>
      <c r="G65" s="62"/>
      <c r="H65" s="62"/>
      <c r="I65" s="280">
        <f t="shared" si="4"/>
        <v>0</v>
      </c>
      <c r="J65" s="149">
        <f t="shared" si="5"/>
        <v>0</v>
      </c>
      <c r="K65" s="129"/>
      <c r="L65" s="62"/>
      <c r="M65" s="49">
        <f t="shared" si="6"/>
        <v>0</v>
      </c>
      <c r="N65" s="128"/>
      <c r="O65" s="62"/>
      <c r="P65" s="49">
        <f t="shared" si="7"/>
        <v>0</v>
      </c>
      <c r="Q65" s="152">
        <f t="shared" si="8"/>
        <v>0</v>
      </c>
    </row>
    <row r="66" spans="1:17" x14ac:dyDescent="0.2">
      <c r="A66" s="56">
        <v>55</v>
      </c>
      <c r="B66" s="224" t="s">
        <v>246</v>
      </c>
      <c r="C66" s="137" t="s">
        <v>245</v>
      </c>
      <c r="D66" s="129"/>
      <c r="E66" s="62"/>
      <c r="F66" s="208">
        <f t="shared" si="3"/>
        <v>0</v>
      </c>
      <c r="G66" s="62"/>
      <c r="H66" s="62"/>
      <c r="I66" s="280">
        <f t="shared" si="4"/>
        <v>0</v>
      </c>
      <c r="J66" s="149">
        <f t="shared" si="5"/>
        <v>0</v>
      </c>
      <c r="K66" s="129"/>
      <c r="L66" s="62"/>
      <c r="M66" s="49">
        <f t="shared" si="6"/>
        <v>0</v>
      </c>
      <c r="N66" s="128"/>
      <c r="O66" s="62"/>
      <c r="P66" s="49">
        <f t="shared" si="7"/>
        <v>0</v>
      </c>
      <c r="Q66" s="152">
        <f t="shared" si="8"/>
        <v>0</v>
      </c>
    </row>
    <row r="67" spans="1:17" x14ac:dyDescent="0.2">
      <c r="A67" s="56">
        <v>56</v>
      </c>
      <c r="B67" s="392" t="s">
        <v>262</v>
      </c>
      <c r="C67" s="125" t="s">
        <v>263</v>
      </c>
      <c r="D67" s="129"/>
      <c r="E67" s="62"/>
      <c r="F67" s="208">
        <f t="shared" si="3"/>
        <v>0</v>
      </c>
      <c r="G67" s="62"/>
      <c r="H67" s="62"/>
      <c r="I67" s="280">
        <f t="shared" si="4"/>
        <v>0</v>
      </c>
      <c r="J67" s="149">
        <f t="shared" si="5"/>
        <v>0</v>
      </c>
      <c r="K67" s="129"/>
      <c r="L67" s="62"/>
      <c r="M67" s="49">
        <f t="shared" si="6"/>
        <v>0</v>
      </c>
      <c r="N67" s="128"/>
      <c r="O67" s="62"/>
      <c r="P67" s="49">
        <f t="shared" si="7"/>
        <v>0</v>
      </c>
      <c r="Q67" s="152">
        <f t="shared" si="8"/>
        <v>0</v>
      </c>
    </row>
    <row r="68" spans="1:17" x14ac:dyDescent="0.2">
      <c r="A68" s="56">
        <v>57</v>
      </c>
      <c r="B68" s="224" t="s">
        <v>125</v>
      </c>
      <c r="C68" s="137" t="s">
        <v>53</v>
      </c>
      <c r="D68" s="129"/>
      <c r="E68" s="62"/>
      <c r="F68" s="208">
        <f t="shared" si="3"/>
        <v>0</v>
      </c>
      <c r="G68" s="62"/>
      <c r="H68" s="62"/>
      <c r="I68" s="280">
        <f t="shared" si="4"/>
        <v>0</v>
      </c>
      <c r="J68" s="149">
        <f t="shared" si="5"/>
        <v>0</v>
      </c>
      <c r="K68" s="129"/>
      <c r="L68" s="62"/>
      <c r="M68" s="49">
        <f t="shared" si="6"/>
        <v>0</v>
      </c>
      <c r="N68" s="128"/>
      <c r="O68" s="62"/>
      <c r="P68" s="49">
        <f t="shared" si="7"/>
        <v>0</v>
      </c>
      <c r="Q68" s="152">
        <f t="shared" si="8"/>
        <v>0</v>
      </c>
    </row>
    <row r="69" spans="1:17" x14ac:dyDescent="0.2">
      <c r="A69" s="56">
        <v>58</v>
      </c>
      <c r="B69" s="224" t="s">
        <v>126</v>
      </c>
      <c r="C69" s="137" t="s">
        <v>264</v>
      </c>
      <c r="D69" s="129"/>
      <c r="E69" s="62"/>
      <c r="F69" s="208">
        <f t="shared" si="3"/>
        <v>0</v>
      </c>
      <c r="G69" s="62"/>
      <c r="H69" s="62"/>
      <c r="I69" s="280">
        <f t="shared" si="4"/>
        <v>0</v>
      </c>
      <c r="J69" s="149">
        <f t="shared" si="5"/>
        <v>0</v>
      </c>
      <c r="K69" s="129"/>
      <c r="L69" s="62"/>
      <c r="M69" s="49">
        <f t="shared" si="6"/>
        <v>0</v>
      </c>
      <c r="N69" s="128"/>
      <c r="O69" s="62"/>
      <c r="P69" s="49">
        <f t="shared" si="7"/>
        <v>0</v>
      </c>
      <c r="Q69" s="152">
        <f t="shared" si="8"/>
        <v>0</v>
      </c>
    </row>
    <row r="70" spans="1:17" x14ac:dyDescent="0.2">
      <c r="A70" s="56">
        <v>59</v>
      </c>
      <c r="B70" s="224" t="s">
        <v>127</v>
      </c>
      <c r="C70" s="137" t="s">
        <v>128</v>
      </c>
      <c r="D70" s="129"/>
      <c r="E70" s="62"/>
      <c r="F70" s="208">
        <f t="shared" si="3"/>
        <v>0</v>
      </c>
      <c r="G70" s="62"/>
      <c r="H70" s="62"/>
      <c r="I70" s="280">
        <f t="shared" si="4"/>
        <v>0</v>
      </c>
      <c r="J70" s="149">
        <f t="shared" si="5"/>
        <v>0</v>
      </c>
      <c r="K70" s="129"/>
      <c r="L70" s="62"/>
      <c r="M70" s="49">
        <f t="shared" si="6"/>
        <v>0</v>
      </c>
      <c r="N70" s="128"/>
      <c r="O70" s="62"/>
      <c r="P70" s="49">
        <f t="shared" si="7"/>
        <v>0</v>
      </c>
      <c r="Q70" s="152">
        <f t="shared" si="8"/>
        <v>0</v>
      </c>
    </row>
    <row r="71" spans="1:17" x14ac:dyDescent="0.2">
      <c r="A71" s="56">
        <v>60</v>
      </c>
      <c r="B71" s="223" t="s">
        <v>129</v>
      </c>
      <c r="C71" s="137" t="s">
        <v>265</v>
      </c>
      <c r="D71" s="129"/>
      <c r="E71" s="62"/>
      <c r="F71" s="208">
        <f t="shared" si="3"/>
        <v>0</v>
      </c>
      <c r="G71" s="62"/>
      <c r="H71" s="62"/>
      <c r="I71" s="280">
        <f t="shared" si="4"/>
        <v>0</v>
      </c>
      <c r="J71" s="149">
        <f t="shared" si="5"/>
        <v>0</v>
      </c>
      <c r="K71" s="129"/>
      <c r="L71" s="62"/>
      <c r="M71" s="49">
        <f t="shared" si="6"/>
        <v>0</v>
      </c>
      <c r="N71" s="128"/>
      <c r="O71" s="62"/>
      <c r="P71" s="49">
        <f t="shared" si="7"/>
        <v>0</v>
      </c>
      <c r="Q71" s="152">
        <f t="shared" si="8"/>
        <v>0</v>
      </c>
    </row>
    <row r="72" spans="1:17" x14ac:dyDescent="0.2">
      <c r="A72" s="56">
        <v>61</v>
      </c>
      <c r="B72" s="94" t="s">
        <v>130</v>
      </c>
      <c r="C72" s="137" t="s">
        <v>307</v>
      </c>
      <c r="D72" s="129"/>
      <c r="E72" s="62"/>
      <c r="F72" s="208">
        <f t="shared" si="3"/>
        <v>0</v>
      </c>
      <c r="G72" s="62"/>
      <c r="H72" s="62"/>
      <c r="I72" s="280">
        <f t="shared" si="4"/>
        <v>0</v>
      </c>
      <c r="J72" s="149">
        <f t="shared" si="5"/>
        <v>0</v>
      </c>
      <c r="K72" s="129"/>
      <c r="L72" s="62"/>
      <c r="M72" s="49">
        <f t="shared" si="6"/>
        <v>0</v>
      </c>
      <c r="N72" s="128"/>
      <c r="O72" s="62"/>
      <c r="P72" s="49">
        <f t="shared" si="7"/>
        <v>0</v>
      </c>
      <c r="Q72" s="152">
        <f t="shared" si="8"/>
        <v>0</v>
      </c>
    </row>
    <row r="73" spans="1:17" ht="24" x14ac:dyDescent="0.2">
      <c r="A73" s="56">
        <v>62</v>
      </c>
      <c r="B73" s="223" t="s">
        <v>131</v>
      </c>
      <c r="C73" s="137" t="s">
        <v>266</v>
      </c>
      <c r="D73" s="129"/>
      <c r="E73" s="62"/>
      <c r="F73" s="208">
        <f t="shared" si="3"/>
        <v>0</v>
      </c>
      <c r="G73" s="62"/>
      <c r="H73" s="62"/>
      <c r="I73" s="280">
        <f t="shared" si="4"/>
        <v>0</v>
      </c>
      <c r="J73" s="149">
        <f t="shared" si="5"/>
        <v>0</v>
      </c>
      <c r="K73" s="129"/>
      <c r="L73" s="62"/>
      <c r="M73" s="49">
        <f t="shared" si="6"/>
        <v>0</v>
      </c>
      <c r="N73" s="128"/>
      <c r="O73" s="62"/>
      <c r="P73" s="49">
        <f t="shared" si="7"/>
        <v>0</v>
      </c>
      <c r="Q73" s="152">
        <f t="shared" si="8"/>
        <v>0</v>
      </c>
    </row>
    <row r="74" spans="1:17" ht="24" x14ac:dyDescent="0.2">
      <c r="A74" s="56">
        <v>63</v>
      </c>
      <c r="B74" s="224" t="s">
        <v>132</v>
      </c>
      <c r="C74" s="137" t="s">
        <v>267</v>
      </c>
      <c r="D74" s="129"/>
      <c r="E74" s="62"/>
      <c r="F74" s="208">
        <f t="shared" si="3"/>
        <v>0</v>
      </c>
      <c r="G74" s="62"/>
      <c r="H74" s="62"/>
      <c r="I74" s="280">
        <f t="shared" si="4"/>
        <v>0</v>
      </c>
      <c r="J74" s="149">
        <f t="shared" si="5"/>
        <v>0</v>
      </c>
      <c r="K74" s="129"/>
      <c r="L74" s="62"/>
      <c r="M74" s="49">
        <f t="shared" si="6"/>
        <v>0</v>
      </c>
      <c r="N74" s="128"/>
      <c r="O74" s="62"/>
      <c r="P74" s="49">
        <f t="shared" si="7"/>
        <v>0</v>
      </c>
      <c r="Q74" s="152">
        <f t="shared" si="8"/>
        <v>0</v>
      </c>
    </row>
    <row r="75" spans="1:17" x14ac:dyDescent="0.2">
      <c r="A75" s="56">
        <v>64</v>
      </c>
      <c r="B75" s="223" t="s">
        <v>133</v>
      </c>
      <c r="C75" s="137" t="s">
        <v>268</v>
      </c>
      <c r="D75" s="129"/>
      <c r="E75" s="62"/>
      <c r="F75" s="208">
        <f t="shared" si="3"/>
        <v>0</v>
      </c>
      <c r="G75" s="62"/>
      <c r="H75" s="62"/>
      <c r="I75" s="280">
        <f t="shared" si="4"/>
        <v>0</v>
      </c>
      <c r="J75" s="149">
        <f t="shared" si="5"/>
        <v>0</v>
      </c>
      <c r="K75" s="129"/>
      <c r="L75" s="62"/>
      <c r="M75" s="49">
        <f t="shared" si="6"/>
        <v>0</v>
      </c>
      <c r="N75" s="128"/>
      <c r="O75" s="62"/>
      <c r="P75" s="49">
        <f t="shared" si="7"/>
        <v>0</v>
      </c>
      <c r="Q75" s="152">
        <f t="shared" si="8"/>
        <v>0</v>
      </c>
    </row>
    <row r="76" spans="1:17" x14ac:dyDescent="0.2">
      <c r="A76" s="56">
        <v>65</v>
      </c>
      <c r="B76" s="223" t="s">
        <v>134</v>
      </c>
      <c r="C76" s="137" t="s">
        <v>52</v>
      </c>
      <c r="D76" s="129"/>
      <c r="E76" s="62"/>
      <c r="F76" s="208">
        <f t="shared" si="3"/>
        <v>0</v>
      </c>
      <c r="G76" s="62"/>
      <c r="H76" s="62"/>
      <c r="I76" s="280">
        <f t="shared" si="4"/>
        <v>0</v>
      </c>
      <c r="J76" s="149">
        <f t="shared" si="5"/>
        <v>0</v>
      </c>
      <c r="K76" s="129"/>
      <c r="L76" s="62"/>
      <c r="M76" s="49">
        <f t="shared" si="6"/>
        <v>0</v>
      </c>
      <c r="N76" s="128"/>
      <c r="O76" s="62"/>
      <c r="P76" s="49">
        <f t="shared" si="7"/>
        <v>0</v>
      </c>
      <c r="Q76" s="152">
        <f t="shared" si="8"/>
        <v>0</v>
      </c>
    </row>
    <row r="77" spans="1:17" x14ac:dyDescent="0.2">
      <c r="A77" s="56">
        <v>66</v>
      </c>
      <c r="B77" s="223" t="s">
        <v>135</v>
      </c>
      <c r="C77" s="137" t="s">
        <v>269</v>
      </c>
      <c r="D77" s="129"/>
      <c r="E77" s="62"/>
      <c r="F77" s="208">
        <f t="shared" ref="F77:F140" si="9">SUM(D77:E77)</f>
        <v>0</v>
      </c>
      <c r="G77" s="62"/>
      <c r="H77" s="62"/>
      <c r="I77" s="280">
        <f t="shared" ref="I77:I140" si="10">SUM(G77:H77)</f>
        <v>0</v>
      </c>
      <c r="J77" s="149">
        <f t="shared" ref="J77:J140" si="11">F77+I77</f>
        <v>0</v>
      </c>
      <c r="K77" s="129"/>
      <c r="L77" s="62"/>
      <c r="M77" s="49">
        <f t="shared" ref="M77:M140" si="12">SUM(K77:L77)</f>
        <v>0</v>
      </c>
      <c r="N77" s="128"/>
      <c r="O77" s="62"/>
      <c r="P77" s="49">
        <f t="shared" ref="P77:P140" si="13">SUM(N77:O77)</f>
        <v>0</v>
      </c>
      <c r="Q77" s="152">
        <f t="shared" ref="Q77:Q140" si="14">J77+M77+P77</f>
        <v>0</v>
      </c>
    </row>
    <row r="78" spans="1:17" ht="24" x14ac:dyDescent="0.2">
      <c r="A78" s="56">
        <v>67</v>
      </c>
      <c r="B78" s="223" t="s">
        <v>136</v>
      </c>
      <c r="C78" s="137" t="s">
        <v>270</v>
      </c>
      <c r="D78" s="129"/>
      <c r="E78" s="62"/>
      <c r="F78" s="208">
        <f t="shared" si="9"/>
        <v>0</v>
      </c>
      <c r="G78" s="62"/>
      <c r="H78" s="62"/>
      <c r="I78" s="280">
        <f t="shared" si="10"/>
        <v>0</v>
      </c>
      <c r="J78" s="149">
        <f t="shared" si="11"/>
        <v>0</v>
      </c>
      <c r="K78" s="129"/>
      <c r="L78" s="62"/>
      <c r="M78" s="49">
        <f t="shared" si="12"/>
        <v>0</v>
      </c>
      <c r="N78" s="128"/>
      <c r="O78" s="62"/>
      <c r="P78" s="49">
        <f t="shared" si="13"/>
        <v>0</v>
      </c>
      <c r="Q78" s="152">
        <f t="shared" si="14"/>
        <v>0</v>
      </c>
    </row>
    <row r="79" spans="1:17" ht="24" x14ac:dyDescent="0.2">
      <c r="A79" s="56">
        <v>68</v>
      </c>
      <c r="B79" s="223" t="s">
        <v>137</v>
      </c>
      <c r="C79" s="137" t="s">
        <v>271</v>
      </c>
      <c r="D79" s="129"/>
      <c r="E79" s="62"/>
      <c r="F79" s="208">
        <f t="shared" si="9"/>
        <v>0</v>
      </c>
      <c r="G79" s="62"/>
      <c r="H79" s="62"/>
      <c r="I79" s="280">
        <f t="shared" si="10"/>
        <v>0</v>
      </c>
      <c r="J79" s="149">
        <f t="shared" si="11"/>
        <v>0</v>
      </c>
      <c r="K79" s="129"/>
      <c r="L79" s="62"/>
      <c r="M79" s="49">
        <f t="shared" si="12"/>
        <v>0</v>
      </c>
      <c r="N79" s="128"/>
      <c r="O79" s="62"/>
      <c r="P79" s="49">
        <f t="shared" si="13"/>
        <v>0</v>
      </c>
      <c r="Q79" s="152">
        <f t="shared" si="14"/>
        <v>0</v>
      </c>
    </row>
    <row r="80" spans="1:17" ht="24" x14ac:dyDescent="0.2">
      <c r="A80" s="56">
        <v>69</v>
      </c>
      <c r="B80" s="223" t="s">
        <v>138</v>
      </c>
      <c r="C80" s="137" t="s">
        <v>272</v>
      </c>
      <c r="D80" s="129"/>
      <c r="E80" s="62"/>
      <c r="F80" s="208">
        <f t="shared" si="9"/>
        <v>0</v>
      </c>
      <c r="G80" s="62"/>
      <c r="H80" s="62"/>
      <c r="I80" s="280">
        <f t="shared" si="10"/>
        <v>0</v>
      </c>
      <c r="J80" s="149">
        <f t="shared" si="11"/>
        <v>0</v>
      </c>
      <c r="K80" s="129"/>
      <c r="L80" s="62"/>
      <c r="M80" s="49">
        <f t="shared" si="12"/>
        <v>0</v>
      </c>
      <c r="N80" s="128"/>
      <c r="O80" s="62"/>
      <c r="P80" s="49">
        <f t="shared" si="13"/>
        <v>0</v>
      </c>
      <c r="Q80" s="152">
        <f t="shared" si="14"/>
        <v>0</v>
      </c>
    </row>
    <row r="81" spans="1:17" ht="24" x14ac:dyDescent="0.2">
      <c r="A81" s="56">
        <v>70</v>
      </c>
      <c r="B81" s="223" t="s">
        <v>139</v>
      </c>
      <c r="C81" s="137" t="s">
        <v>273</v>
      </c>
      <c r="D81" s="129"/>
      <c r="E81" s="62"/>
      <c r="F81" s="208">
        <f t="shared" si="9"/>
        <v>0</v>
      </c>
      <c r="G81" s="62"/>
      <c r="H81" s="62"/>
      <c r="I81" s="280">
        <f t="shared" si="10"/>
        <v>0</v>
      </c>
      <c r="J81" s="149">
        <f t="shared" si="11"/>
        <v>0</v>
      </c>
      <c r="K81" s="129"/>
      <c r="L81" s="62"/>
      <c r="M81" s="49">
        <f t="shared" si="12"/>
        <v>0</v>
      </c>
      <c r="N81" s="128"/>
      <c r="O81" s="62"/>
      <c r="P81" s="49">
        <f t="shared" si="13"/>
        <v>0</v>
      </c>
      <c r="Q81" s="152">
        <f t="shared" si="14"/>
        <v>0</v>
      </c>
    </row>
    <row r="82" spans="1:17" ht="24" x14ac:dyDescent="0.2">
      <c r="A82" s="56">
        <v>71</v>
      </c>
      <c r="B82" s="224" t="s">
        <v>140</v>
      </c>
      <c r="C82" s="137" t="s">
        <v>274</v>
      </c>
      <c r="D82" s="129"/>
      <c r="E82" s="62"/>
      <c r="F82" s="208">
        <f t="shared" si="9"/>
        <v>0</v>
      </c>
      <c r="G82" s="62"/>
      <c r="H82" s="62"/>
      <c r="I82" s="280">
        <f t="shared" si="10"/>
        <v>0</v>
      </c>
      <c r="J82" s="149">
        <f t="shared" si="11"/>
        <v>0</v>
      </c>
      <c r="K82" s="129"/>
      <c r="L82" s="62"/>
      <c r="M82" s="49">
        <f t="shared" si="12"/>
        <v>0</v>
      </c>
      <c r="N82" s="128"/>
      <c r="O82" s="62"/>
      <c r="P82" s="49">
        <f t="shared" si="13"/>
        <v>0</v>
      </c>
      <c r="Q82" s="152">
        <f t="shared" si="14"/>
        <v>0</v>
      </c>
    </row>
    <row r="83" spans="1:17" ht="24" x14ac:dyDescent="0.2">
      <c r="A83" s="56">
        <v>72</v>
      </c>
      <c r="B83" s="223" t="s">
        <v>141</v>
      </c>
      <c r="C83" s="136" t="s">
        <v>275</v>
      </c>
      <c r="D83" s="129"/>
      <c r="E83" s="62"/>
      <c r="F83" s="208">
        <f t="shared" si="9"/>
        <v>0</v>
      </c>
      <c r="G83" s="62"/>
      <c r="H83" s="62"/>
      <c r="I83" s="280">
        <f t="shared" si="10"/>
        <v>0</v>
      </c>
      <c r="J83" s="149">
        <f t="shared" si="11"/>
        <v>0</v>
      </c>
      <c r="K83" s="129"/>
      <c r="L83" s="62"/>
      <c r="M83" s="49">
        <f t="shared" si="12"/>
        <v>0</v>
      </c>
      <c r="N83" s="128"/>
      <c r="O83" s="62"/>
      <c r="P83" s="49">
        <f t="shared" si="13"/>
        <v>0</v>
      </c>
      <c r="Q83" s="152">
        <f t="shared" si="14"/>
        <v>0</v>
      </c>
    </row>
    <row r="84" spans="1:17" ht="24" x14ac:dyDescent="0.2">
      <c r="A84" s="56">
        <v>73</v>
      </c>
      <c r="B84" s="224" t="s">
        <v>142</v>
      </c>
      <c r="C84" s="137" t="s">
        <v>276</v>
      </c>
      <c r="D84" s="129"/>
      <c r="E84" s="62"/>
      <c r="F84" s="208">
        <f t="shared" si="9"/>
        <v>0</v>
      </c>
      <c r="G84" s="62"/>
      <c r="H84" s="62"/>
      <c r="I84" s="280">
        <f t="shared" si="10"/>
        <v>0</v>
      </c>
      <c r="J84" s="149">
        <f t="shared" si="11"/>
        <v>0</v>
      </c>
      <c r="K84" s="129"/>
      <c r="L84" s="62"/>
      <c r="M84" s="49">
        <f t="shared" si="12"/>
        <v>0</v>
      </c>
      <c r="N84" s="128"/>
      <c r="O84" s="62"/>
      <c r="P84" s="49">
        <f t="shared" si="13"/>
        <v>0</v>
      </c>
      <c r="Q84" s="152">
        <f t="shared" si="14"/>
        <v>0</v>
      </c>
    </row>
    <row r="85" spans="1:17" x14ac:dyDescent="0.2">
      <c r="A85" s="56">
        <v>74</v>
      </c>
      <c r="B85" s="223" t="s">
        <v>143</v>
      </c>
      <c r="C85" s="137" t="s">
        <v>144</v>
      </c>
      <c r="D85" s="129"/>
      <c r="E85" s="62"/>
      <c r="F85" s="208">
        <f t="shared" si="9"/>
        <v>0</v>
      </c>
      <c r="G85" s="62"/>
      <c r="H85" s="62"/>
      <c r="I85" s="280">
        <f t="shared" si="10"/>
        <v>0</v>
      </c>
      <c r="J85" s="149">
        <f t="shared" si="11"/>
        <v>0</v>
      </c>
      <c r="K85" s="129"/>
      <c r="L85" s="62"/>
      <c r="M85" s="49">
        <f t="shared" si="12"/>
        <v>0</v>
      </c>
      <c r="N85" s="128"/>
      <c r="O85" s="62"/>
      <c r="P85" s="49">
        <f t="shared" si="13"/>
        <v>0</v>
      </c>
      <c r="Q85" s="152">
        <f t="shared" si="14"/>
        <v>0</v>
      </c>
    </row>
    <row r="86" spans="1:17" x14ac:dyDescent="0.2">
      <c r="A86" s="56">
        <v>75</v>
      </c>
      <c r="B86" s="224" t="s">
        <v>145</v>
      </c>
      <c r="C86" s="137" t="s">
        <v>277</v>
      </c>
      <c r="D86" s="129">
        <v>27558</v>
      </c>
      <c r="E86" s="62"/>
      <c r="F86" s="208">
        <f t="shared" si="9"/>
        <v>27558</v>
      </c>
      <c r="G86" s="62"/>
      <c r="H86" s="62"/>
      <c r="I86" s="280">
        <f t="shared" si="10"/>
        <v>0</v>
      </c>
      <c r="J86" s="149">
        <f t="shared" si="11"/>
        <v>27558</v>
      </c>
      <c r="K86" s="129"/>
      <c r="L86" s="62"/>
      <c r="M86" s="49">
        <f t="shared" si="12"/>
        <v>0</v>
      </c>
      <c r="N86" s="128"/>
      <c r="O86" s="62"/>
      <c r="P86" s="49">
        <f t="shared" si="13"/>
        <v>0</v>
      </c>
      <c r="Q86" s="152">
        <f t="shared" si="14"/>
        <v>27558</v>
      </c>
    </row>
    <row r="87" spans="1:17" x14ac:dyDescent="0.2">
      <c r="A87" s="56">
        <v>76</v>
      </c>
      <c r="B87" s="224" t="s">
        <v>146</v>
      </c>
      <c r="C87" s="137" t="s">
        <v>35</v>
      </c>
      <c r="D87" s="129"/>
      <c r="E87" s="62"/>
      <c r="F87" s="208">
        <f t="shared" si="9"/>
        <v>0</v>
      </c>
      <c r="G87" s="62"/>
      <c r="H87" s="62"/>
      <c r="I87" s="280">
        <f t="shared" si="10"/>
        <v>0</v>
      </c>
      <c r="J87" s="149">
        <f t="shared" si="11"/>
        <v>0</v>
      </c>
      <c r="K87" s="129"/>
      <c r="L87" s="62"/>
      <c r="M87" s="49">
        <f t="shared" si="12"/>
        <v>0</v>
      </c>
      <c r="N87" s="128"/>
      <c r="O87" s="62"/>
      <c r="P87" s="49">
        <f t="shared" si="13"/>
        <v>0</v>
      </c>
      <c r="Q87" s="152">
        <f t="shared" si="14"/>
        <v>0</v>
      </c>
    </row>
    <row r="88" spans="1:17" x14ac:dyDescent="0.2">
      <c r="A88" s="56">
        <v>77</v>
      </c>
      <c r="B88" s="223" t="s">
        <v>147</v>
      </c>
      <c r="C88" s="137" t="s">
        <v>37</v>
      </c>
      <c r="D88" s="129"/>
      <c r="E88" s="62"/>
      <c r="F88" s="208">
        <f t="shared" si="9"/>
        <v>0</v>
      </c>
      <c r="G88" s="62"/>
      <c r="H88" s="62"/>
      <c r="I88" s="280">
        <f t="shared" si="10"/>
        <v>0</v>
      </c>
      <c r="J88" s="149">
        <f t="shared" si="11"/>
        <v>0</v>
      </c>
      <c r="K88" s="129"/>
      <c r="L88" s="62"/>
      <c r="M88" s="49">
        <f t="shared" si="12"/>
        <v>0</v>
      </c>
      <c r="N88" s="128"/>
      <c r="O88" s="62"/>
      <c r="P88" s="49">
        <f t="shared" si="13"/>
        <v>0</v>
      </c>
      <c r="Q88" s="152">
        <f t="shared" si="14"/>
        <v>0</v>
      </c>
    </row>
    <row r="89" spans="1:17" x14ac:dyDescent="0.2">
      <c r="A89" s="56">
        <v>78</v>
      </c>
      <c r="B89" s="223" t="s">
        <v>148</v>
      </c>
      <c r="C89" s="137" t="s">
        <v>36</v>
      </c>
      <c r="D89" s="129"/>
      <c r="E89" s="62"/>
      <c r="F89" s="208">
        <f t="shared" si="9"/>
        <v>0</v>
      </c>
      <c r="G89" s="62"/>
      <c r="H89" s="62"/>
      <c r="I89" s="280">
        <f t="shared" si="10"/>
        <v>0</v>
      </c>
      <c r="J89" s="149">
        <f t="shared" si="11"/>
        <v>0</v>
      </c>
      <c r="K89" s="129"/>
      <c r="L89" s="62"/>
      <c r="M89" s="49">
        <f t="shared" si="12"/>
        <v>0</v>
      </c>
      <c r="N89" s="128"/>
      <c r="O89" s="62"/>
      <c r="P89" s="49">
        <f t="shared" si="13"/>
        <v>0</v>
      </c>
      <c r="Q89" s="152">
        <f t="shared" si="14"/>
        <v>0</v>
      </c>
    </row>
    <row r="90" spans="1:17" x14ac:dyDescent="0.2">
      <c r="A90" s="56">
        <v>79</v>
      </c>
      <c r="B90" s="223" t="s">
        <v>149</v>
      </c>
      <c r="C90" s="137" t="s">
        <v>51</v>
      </c>
      <c r="D90" s="129"/>
      <c r="E90" s="62"/>
      <c r="F90" s="208">
        <f t="shared" si="9"/>
        <v>0</v>
      </c>
      <c r="G90" s="62"/>
      <c r="H90" s="62"/>
      <c r="I90" s="280">
        <f t="shared" si="10"/>
        <v>0</v>
      </c>
      <c r="J90" s="149">
        <f t="shared" si="11"/>
        <v>0</v>
      </c>
      <c r="K90" s="129"/>
      <c r="L90" s="62"/>
      <c r="M90" s="49">
        <f t="shared" si="12"/>
        <v>0</v>
      </c>
      <c r="N90" s="128"/>
      <c r="O90" s="62"/>
      <c r="P90" s="49">
        <f t="shared" si="13"/>
        <v>0</v>
      </c>
      <c r="Q90" s="152">
        <f t="shared" si="14"/>
        <v>0</v>
      </c>
    </row>
    <row r="91" spans="1:17" x14ac:dyDescent="0.2">
      <c r="A91" s="56">
        <v>80</v>
      </c>
      <c r="B91" s="223" t="s">
        <v>150</v>
      </c>
      <c r="C91" s="137" t="s">
        <v>256</v>
      </c>
      <c r="D91" s="129"/>
      <c r="E91" s="62"/>
      <c r="F91" s="208">
        <f t="shared" si="9"/>
        <v>0</v>
      </c>
      <c r="G91" s="62"/>
      <c r="H91" s="62"/>
      <c r="I91" s="280">
        <f t="shared" si="10"/>
        <v>0</v>
      </c>
      <c r="J91" s="149">
        <f t="shared" si="11"/>
        <v>0</v>
      </c>
      <c r="K91" s="129"/>
      <c r="L91" s="62"/>
      <c r="M91" s="49">
        <f t="shared" si="12"/>
        <v>0</v>
      </c>
      <c r="N91" s="128"/>
      <c r="O91" s="62"/>
      <c r="P91" s="49">
        <f t="shared" si="13"/>
        <v>0</v>
      </c>
      <c r="Q91" s="152">
        <f t="shared" si="14"/>
        <v>0</v>
      </c>
    </row>
    <row r="92" spans="1:17" x14ac:dyDescent="0.2">
      <c r="A92" s="56">
        <v>81</v>
      </c>
      <c r="B92" s="223" t="s">
        <v>151</v>
      </c>
      <c r="C92" s="212" t="s">
        <v>337</v>
      </c>
      <c r="D92" s="129"/>
      <c r="E92" s="62"/>
      <c r="F92" s="208">
        <f t="shared" si="9"/>
        <v>0</v>
      </c>
      <c r="G92" s="62"/>
      <c r="H92" s="62"/>
      <c r="I92" s="280">
        <f t="shared" si="10"/>
        <v>0</v>
      </c>
      <c r="J92" s="149">
        <f t="shared" si="11"/>
        <v>0</v>
      </c>
      <c r="K92" s="129"/>
      <c r="L92" s="62"/>
      <c r="M92" s="49">
        <f t="shared" si="12"/>
        <v>0</v>
      </c>
      <c r="N92" s="128"/>
      <c r="O92" s="62"/>
      <c r="P92" s="49">
        <f t="shared" si="13"/>
        <v>0</v>
      </c>
      <c r="Q92" s="152">
        <f t="shared" si="14"/>
        <v>0</v>
      </c>
    </row>
    <row r="93" spans="1:17" x14ac:dyDescent="0.2">
      <c r="A93" s="56">
        <v>82</v>
      </c>
      <c r="B93" s="57" t="s">
        <v>152</v>
      </c>
      <c r="C93" s="125" t="s">
        <v>294</v>
      </c>
      <c r="D93" s="129"/>
      <c r="E93" s="62"/>
      <c r="F93" s="208">
        <f t="shared" si="9"/>
        <v>0</v>
      </c>
      <c r="G93" s="62"/>
      <c r="H93" s="62"/>
      <c r="I93" s="280">
        <f t="shared" si="10"/>
        <v>0</v>
      </c>
      <c r="J93" s="149">
        <f t="shared" si="11"/>
        <v>0</v>
      </c>
      <c r="K93" s="129"/>
      <c r="L93" s="62"/>
      <c r="M93" s="49">
        <f t="shared" si="12"/>
        <v>0</v>
      </c>
      <c r="N93" s="128"/>
      <c r="O93" s="62"/>
      <c r="P93" s="49">
        <f t="shared" si="13"/>
        <v>0</v>
      </c>
      <c r="Q93" s="152">
        <f t="shared" si="14"/>
        <v>0</v>
      </c>
    </row>
    <row r="94" spans="1:17" ht="24" x14ac:dyDescent="0.2">
      <c r="A94" s="554">
        <v>83</v>
      </c>
      <c r="B94" s="545" t="s">
        <v>153</v>
      </c>
      <c r="C94" s="125" t="s">
        <v>278</v>
      </c>
      <c r="D94" s="129"/>
      <c r="E94" s="62"/>
      <c r="F94" s="208">
        <f t="shared" si="9"/>
        <v>0</v>
      </c>
      <c r="G94" s="62"/>
      <c r="H94" s="62"/>
      <c r="I94" s="280">
        <f t="shared" si="10"/>
        <v>0</v>
      </c>
      <c r="J94" s="149">
        <f t="shared" si="11"/>
        <v>0</v>
      </c>
      <c r="K94" s="129"/>
      <c r="L94" s="62"/>
      <c r="M94" s="49">
        <f t="shared" si="12"/>
        <v>0</v>
      </c>
      <c r="N94" s="128"/>
      <c r="O94" s="62"/>
      <c r="P94" s="49">
        <f t="shared" si="13"/>
        <v>0</v>
      </c>
      <c r="Q94" s="152">
        <f t="shared" si="14"/>
        <v>0</v>
      </c>
    </row>
    <row r="95" spans="1:17" ht="36" x14ac:dyDescent="0.2">
      <c r="A95" s="555"/>
      <c r="B95" s="546"/>
      <c r="C95" s="212" t="s">
        <v>333</v>
      </c>
      <c r="D95" s="129"/>
      <c r="E95" s="62"/>
      <c r="F95" s="208">
        <f t="shared" si="9"/>
        <v>0</v>
      </c>
      <c r="G95" s="62"/>
      <c r="H95" s="62"/>
      <c r="I95" s="280">
        <f t="shared" si="10"/>
        <v>0</v>
      </c>
      <c r="J95" s="149">
        <f t="shared" si="11"/>
        <v>0</v>
      </c>
      <c r="K95" s="129"/>
      <c r="L95" s="62"/>
      <c r="M95" s="49">
        <f t="shared" si="12"/>
        <v>0</v>
      </c>
      <c r="N95" s="128"/>
      <c r="O95" s="62"/>
      <c r="P95" s="49">
        <f t="shared" si="13"/>
        <v>0</v>
      </c>
      <c r="Q95" s="152">
        <f t="shared" si="14"/>
        <v>0</v>
      </c>
    </row>
    <row r="96" spans="1:17" ht="24" x14ac:dyDescent="0.2">
      <c r="A96" s="555"/>
      <c r="B96" s="546"/>
      <c r="C96" s="212" t="s">
        <v>279</v>
      </c>
      <c r="D96" s="129"/>
      <c r="E96" s="62"/>
      <c r="F96" s="208">
        <f t="shared" si="9"/>
        <v>0</v>
      </c>
      <c r="G96" s="62"/>
      <c r="H96" s="62"/>
      <c r="I96" s="280">
        <f t="shared" si="10"/>
        <v>0</v>
      </c>
      <c r="J96" s="149">
        <f t="shared" si="11"/>
        <v>0</v>
      </c>
      <c r="K96" s="129"/>
      <c r="L96" s="62"/>
      <c r="M96" s="49">
        <f t="shared" si="12"/>
        <v>0</v>
      </c>
      <c r="N96" s="128"/>
      <c r="O96" s="62"/>
      <c r="P96" s="49">
        <f t="shared" si="13"/>
        <v>0</v>
      </c>
      <c r="Q96" s="152">
        <f t="shared" si="14"/>
        <v>0</v>
      </c>
    </row>
    <row r="97" spans="1:17" ht="36" x14ac:dyDescent="0.2">
      <c r="A97" s="556"/>
      <c r="B97" s="547"/>
      <c r="C97" s="249" t="s">
        <v>334</v>
      </c>
      <c r="D97" s="129"/>
      <c r="E97" s="62"/>
      <c r="F97" s="208">
        <f t="shared" si="9"/>
        <v>0</v>
      </c>
      <c r="G97" s="62"/>
      <c r="H97" s="62"/>
      <c r="I97" s="280">
        <f t="shared" si="10"/>
        <v>0</v>
      </c>
      <c r="J97" s="149">
        <f t="shared" si="11"/>
        <v>0</v>
      </c>
      <c r="K97" s="129"/>
      <c r="L97" s="62"/>
      <c r="M97" s="49">
        <f t="shared" si="12"/>
        <v>0</v>
      </c>
      <c r="N97" s="128"/>
      <c r="O97" s="62"/>
      <c r="P97" s="49">
        <f t="shared" si="13"/>
        <v>0</v>
      </c>
      <c r="Q97" s="152">
        <f t="shared" si="14"/>
        <v>0</v>
      </c>
    </row>
    <row r="98" spans="1:17" ht="24" x14ac:dyDescent="0.2">
      <c r="A98" s="56">
        <v>84</v>
      </c>
      <c r="B98" s="224" t="s">
        <v>154</v>
      </c>
      <c r="C98" s="137" t="s">
        <v>50</v>
      </c>
      <c r="D98" s="129"/>
      <c r="E98" s="62"/>
      <c r="F98" s="208">
        <f t="shared" si="9"/>
        <v>0</v>
      </c>
      <c r="G98" s="62"/>
      <c r="H98" s="62"/>
      <c r="I98" s="280">
        <f t="shared" si="10"/>
        <v>0</v>
      </c>
      <c r="J98" s="149">
        <f t="shared" si="11"/>
        <v>0</v>
      </c>
      <c r="K98" s="129"/>
      <c r="L98" s="62"/>
      <c r="M98" s="49">
        <f t="shared" si="12"/>
        <v>0</v>
      </c>
      <c r="N98" s="128"/>
      <c r="O98" s="62"/>
      <c r="P98" s="49">
        <f t="shared" si="13"/>
        <v>0</v>
      </c>
      <c r="Q98" s="152">
        <f t="shared" si="14"/>
        <v>0</v>
      </c>
    </row>
    <row r="99" spans="1:17" x14ac:dyDescent="0.2">
      <c r="A99" s="56">
        <v>85</v>
      </c>
      <c r="B99" s="223" t="s">
        <v>155</v>
      </c>
      <c r="C99" s="137" t="s">
        <v>156</v>
      </c>
      <c r="D99" s="129"/>
      <c r="E99" s="62"/>
      <c r="F99" s="208">
        <f t="shared" si="9"/>
        <v>0</v>
      </c>
      <c r="G99" s="62"/>
      <c r="H99" s="62"/>
      <c r="I99" s="280">
        <f t="shared" si="10"/>
        <v>0</v>
      </c>
      <c r="J99" s="149">
        <f t="shared" si="11"/>
        <v>0</v>
      </c>
      <c r="K99" s="129"/>
      <c r="L99" s="62"/>
      <c r="M99" s="49">
        <f t="shared" si="12"/>
        <v>0</v>
      </c>
      <c r="N99" s="128"/>
      <c r="O99" s="62"/>
      <c r="P99" s="49">
        <f t="shared" si="13"/>
        <v>0</v>
      </c>
      <c r="Q99" s="152">
        <f t="shared" si="14"/>
        <v>0</v>
      </c>
    </row>
    <row r="100" spans="1:17" x14ac:dyDescent="0.2">
      <c r="A100" s="56">
        <v>86</v>
      </c>
      <c r="B100" s="224" t="s">
        <v>157</v>
      </c>
      <c r="C100" s="137" t="s">
        <v>158</v>
      </c>
      <c r="D100" s="129"/>
      <c r="E100" s="62"/>
      <c r="F100" s="208">
        <f t="shared" si="9"/>
        <v>0</v>
      </c>
      <c r="G100" s="62"/>
      <c r="H100" s="62"/>
      <c r="I100" s="280">
        <f t="shared" si="10"/>
        <v>0</v>
      </c>
      <c r="J100" s="149">
        <f t="shared" si="11"/>
        <v>0</v>
      </c>
      <c r="K100" s="129"/>
      <c r="L100" s="62"/>
      <c r="M100" s="49">
        <f t="shared" si="12"/>
        <v>0</v>
      </c>
      <c r="N100" s="128"/>
      <c r="O100" s="62"/>
      <c r="P100" s="49">
        <f t="shared" si="13"/>
        <v>0</v>
      </c>
      <c r="Q100" s="152">
        <f t="shared" si="14"/>
        <v>0</v>
      </c>
    </row>
    <row r="101" spans="1:17" x14ac:dyDescent="0.2">
      <c r="A101" s="56">
        <v>87</v>
      </c>
      <c r="B101" s="94" t="s">
        <v>159</v>
      </c>
      <c r="C101" s="124" t="s">
        <v>28</v>
      </c>
      <c r="D101" s="129">
        <v>536094.96</v>
      </c>
      <c r="E101" s="62"/>
      <c r="F101" s="208">
        <f t="shared" si="9"/>
        <v>536094.96</v>
      </c>
      <c r="G101" s="62">
        <v>146222.56</v>
      </c>
      <c r="H101" s="62"/>
      <c r="I101" s="280">
        <f t="shared" si="10"/>
        <v>146222.56</v>
      </c>
      <c r="J101" s="149">
        <f t="shared" si="11"/>
        <v>682317.52</v>
      </c>
      <c r="K101" s="129">
        <v>6240712.5</v>
      </c>
      <c r="L101" s="62"/>
      <c r="M101" s="49">
        <f t="shared" si="12"/>
        <v>6240712.5</v>
      </c>
      <c r="N101" s="128"/>
      <c r="O101" s="62"/>
      <c r="P101" s="49">
        <f t="shared" si="13"/>
        <v>0</v>
      </c>
      <c r="Q101" s="152">
        <f t="shared" si="14"/>
        <v>6923030.0199999996</v>
      </c>
    </row>
    <row r="102" spans="1:17" x14ac:dyDescent="0.2">
      <c r="A102" s="56">
        <v>88</v>
      </c>
      <c r="B102" s="223" t="s">
        <v>160</v>
      </c>
      <c r="C102" s="137" t="s">
        <v>12</v>
      </c>
      <c r="D102" s="129">
        <v>536094.96</v>
      </c>
      <c r="E102" s="62"/>
      <c r="F102" s="208">
        <f t="shared" si="9"/>
        <v>536094.96</v>
      </c>
      <c r="G102" s="62">
        <v>146222.56</v>
      </c>
      <c r="H102" s="62"/>
      <c r="I102" s="280">
        <f t="shared" si="10"/>
        <v>146222.56</v>
      </c>
      <c r="J102" s="149">
        <f t="shared" si="11"/>
        <v>682317.52</v>
      </c>
      <c r="K102" s="129"/>
      <c r="L102" s="62"/>
      <c r="M102" s="49">
        <f t="shared" si="12"/>
        <v>0</v>
      </c>
      <c r="N102" s="128"/>
      <c r="O102" s="62"/>
      <c r="P102" s="49">
        <f t="shared" si="13"/>
        <v>0</v>
      </c>
      <c r="Q102" s="152">
        <f t="shared" si="14"/>
        <v>682317.52</v>
      </c>
    </row>
    <row r="103" spans="1:17" x14ac:dyDescent="0.2">
      <c r="A103" s="56">
        <v>89</v>
      </c>
      <c r="B103" s="223" t="s">
        <v>161</v>
      </c>
      <c r="C103" s="137" t="s">
        <v>27</v>
      </c>
      <c r="D103" s="129"/>
      <c r="E103" s="62"/>
      <c r="F103" s="208">
        <f t="shared" si="9"/>
        <v>0</v>
      </c>
      <c r="G103" s="62"/>
      <c r="H103" s="62"/>
      <c r="I103" s="280">
        <f t="shared" si="10"/>
        <v>0</v>
      </c>
      <c r="J103" s="149">
        <f t="shared" si="11"/>
        <v>0</v>
      </c>
      <c r="K103" s="129"/>
      <c r="L103" s="62"/>
      <c r="M103" s="49">
        <f t="shared" si="12"/>
        <v>0</v>
      </c>
      <c r="N103" s="128"/>
      <c r="O103" s="62"/>
      <c r="P103" s="49">
        <f t="shared" si="13"/>
        <v>0</v>
      </c>
      <c r="Q103" s="152">
        <f t="shared" si="14"/>
        <v>0</v>
      </c>
    </row>
    <row r="104" spans="1:17" x14ac:dyDescent="0.2">
      <c r="A104" s="56">
        <v>90</v>
      </c>
      <c r="B104" s="94" t="s">
        <v>162</v>
      </c>
      <c r="C104" s="124" t="s">
        <v>44</v>
      </c>
      <c r="D104" s="129"/>
      <c r="E104" s="62"/>
      <c r="F104" s="208">
        <f t="shared" si="9"/>
        <v>0</v>
      </c>
      <c r="G104" s="62"/>
      <c r="H104" s="62"/>
      <c r="I104" s="280">
        <f t="shared" si="10"/>
        <v>0</v>
      </c>
      <c r="J104" s="149">
        <f t="shared" si="11"/>
        <v>0</v>
      </c>
      <c r="K104" s="129"/>
      <c r="L104" s="62"/>
      <c r="M104" s="49">
        <f t="shared" si="12"/>
        <v>0</v>
      </c>
      <c r="N104" s="128"/>
      <c r="O104" s="62"/>
      <c r="P104" s="49">
        <f t="shared" si="13"/>
        <v>0</v>
      </c>
      <c r="Q104" s="152">
        <f t="shared" si="14"/>
        <v>0</v>
      </c>
    </row>
    <row r="105" spans="1:17" x14ac:dyDescent="0.2">
      <c r="A105" s="56">
        <v>91</v>
      </c>
      <c r="B105" s="223" t="s">
        <v>163</v>
      </c>
      <c r="C105" s="137" t="s">
        <v>33</v>
      </c>
      <c r="D105" s="129"/>
      <c r="E105" s="62"/>
      <c r="F105" s="208">
        <f t="shared" si="9"/>
        <v>0</v>
      </c>
      <c r="G105" s="62"/>
      <c r="H105" s="62"/>
      <c r="I105" s="280">
        <f t="shared" si="10"/>
        <v>0</v>
      </c>
      <c r="J105" s="149">
        <f t="shared" si="11"/>
        <v>0</v>
      </c>
      <c r="K105" s="129"/>
      <c r="L105" s="62"/>
      <c r="M105" s="49">
        <f t="shared" si="12"/>
        <v>0</v>
      </c>
      <c r="N105" s="128"/>
      <c r="O105" s="62"/>
      <c r="P105" s="49">
        <f t="shared" si="13"/>
        <v>0</v>
      </c>
      <c r="Q105" s="152">
        <f t="shared" si="14"/>
        <v>0</v>
      </c>
    </row>
    <row r="106" spans="1:17" x14ac:dyDescent="0.2">
      <c r="A106" s="56">
        <v>92</v>
      </c>
      <c r="B106" s="94" t="s">
        <v>164</v>
      </c>
      <c r="C106" s="124" t="s">
        <v>29</v>
      </c>
      <c r="D106" s="129"/>
      <c r="E106" s="62"/>
      <c r="F106" s="208">
        <f t="shared" si="9"/>
        <v>0</v>
      </c>
      <c r="G106" s="62"/>
      <c r="H106" s="62"/>
      <c r="I106" s="280">
        <f t="shared" si="10"/>
        <v>0</v>
      </c>
      <c r="J106" s="149">
        <f t="shared" si="11"/>
        <v>0</v>
      </c>
      <c r="K106" s="129"/>
      <c r="L106" s="62"/>
      <c r="M106" s="49">
        <f t="shared" si="12"/>
        <v>0</v>
      </c>
      <c r="N106" s="128"/>
      <c r="O106" s="62"/>
      <c r="P106" s="49">
        <f t="shared" si="13"/>
        <v>0</v>
      </c>
      <c r="Q106" s="152">
        <f t="shared" si="14"/>
        <v>0</v>
      </c>
    </row>
    <row r="107" spans="1:17" x14ac:dyDescent="0.2">
      <c r="A107" s="56">
        <v>93</v>
      </c>
      <c r="B107" s="223" t="s">
        <v>165</v>
      </c>
      <c r="C107" s="137" t="s">
        <v>30</v>
      </c>
      <c r="D107" s="129"/>
      <c r="E107" s="62"/>
      <c r="F107" s="208">
        <f t="shared" si="9"/>
        <v>0</v>
      </c>
      <c r="G107" s="62"/>
      <c r="H107" s="62"/>
      <c r="I107" s="280">
        <f t="shared" si="10"/>
        <v>0</v>
      </c>
      <c r="J107" s="149">
        <f t="shared" si="11"/>
        <v>0</v>
      </c>
      <c r="K107" s="129"/>
      <c r="L107" s="62"/>
      <c r="M107" s="49">
        <f t="shared" si="12"/>
        <v>0</v>
      </c>
      <c r="N107" s="128"/>
      <c r="O107" s="62"/>
      <c r="P107" s="49">
        <f t="shared" si="13"/>
        <v>0</v>
      </c>
      <c r="Q107" s="152">
        <f t="shared" si="14"/>
        <v>0</v>
      </c>
    </row>
    <row r="108" spans="1:17" x14ac:dyDescent="0.2">
      <c r="A108" s="56">
        <v>94</v>
      </c>
      <c r="B108" s="224" t="s">
        <v>166</v>
      </c>
      <c r="C108" s="137" t="s">
        <v>14</v>
      </c>
      <c r="D108" s="129">
        <v>536462.4</v>
      </c>
      <c r="E108" s="62"/>
      <c r="F108" s="208">
        <f t="shared" si="9"/>
        <v>536462.4</v>
      </c>
      <c r="G108" s="62">
        <v>182778.2</v>
      </c>
      <c r="H108" s="62"/>
      <c r="I108" s="280">
        <f t="shared" si="10"/>
        <v>182778.2</v>
      </c>
      <c r="J108" s="149">
        <f t="shared" si="11"/>
        <v>719240.60000000009</v>
      </c>
      <c r="K108" s="129">
        <v>12481425</v>
      </c>
      <c r="L108" s="62"/>
      <c r="M108" s="49">
        <f t="shared" si="12"/>
        <v>12481425</v>
      </c>
      <c r="N108" s="128"/>
      <c r="O108" s="62"/>
      <c r="P108" s="49">
        <f t="shared" si="13"/>
        <v>0</v>
      </c>
      <c r="Q108" s="152">
        <f t="shared" si="14"/>
        <v>13200665.6</v>
      </c>
    </row>
    <row r="109" spans="1:17" x14ac:dyDescent="0.2">
      <c r="A109" s="56">
        <v>95</v>
      </c>
      <c r="B109" s="223" t="s">
        <v>167</v>
      </c>
      <c r="C109" s="136" t="s">
        <v>31</v>
      </c>
      <c r="D109" s="129"/>
      <c r="E109" s="62"/>
      <c r="F109" s="208">
        <f t="shared" si="9"/>
        <v>0</v>
      </c>
      <c r="G109" s="62"/>
      <c r="H109" s="62"/>
      <c r="I109" s="280">
        <f t="shared" si="10"/>
        <v>0</v>
      </c>
      <c r="J109" s="149">
        <f t="shared" si="11"/>
        <v>0</v>
      </c>
      <c r="K109" s="129"/>
      <c r="L109" s="62"/>
      <c r="M109" s="49">
        <f t="shared" si="12"/>
        <v>0</v>
      </c>
      <c r="N109" s="128"/>
      <c r="O109" s="62"/>
      <c r="P109" s="49">
        <f t="shared" si="13"/>
        <v>0</v>
      </c>
      <c r="Q109" s="152">
        <f t="shared" si="14"/>
        <v>0</v>
      </c>
    </row>
    <row r="110" spans="1:17" x14ac:dyDescent="0.2">
      <c r="A110" s="56">
        <v>96</v>
      </c>
      <c r="B110" s="223" t="s">
        <v>168</v>
      </c>
      <c r="C110" s="124" t="s">
        <v>15</v>
      </c>
      <c r="D110" s="129"/>
      <c r="E110" s="62"/>
      <c r="F110" s="208">
        <f t="shared" si="9"/>
        <v>0</v>
      </c>
      <c r="G110" s="62"/>
      <c r="H110" s="62"/>
      <c r="I110" s="280">
        <f t="shared" si="10"/>
        <v>0</v>
      </c>
      <c r="J110" s="149">
        <f t="shared" si="11"/>
        <v>0</v>
      </c>
      <c r="K110" s="129"/>
      <c r="L110" s="62"/>
      <c r="M110" s="49">
        <f t="shared" si="12"/>
        <v>0</v>
      </c>
      <c r="N110" s="128"/>
      <c r="O110" s="62"/>
      <c r="P110" s="49">
        <f t="shared" si="13"/>
        <v>0</v>
      </c>
      <c r="Q110" s="152">
        <f t="shared" si="14"/>
        <v>0</v>
      </c>
    </row>
    <row r="111" spans="1:17" x14ac:dyDescent="0.2">
      <c r="A111" s="56">
        <v>97</v>
      </c>
      <c r="B111" s="224" t="s">
        <v>169</v>
      </c>
      <c r="C111" s="137" t="s">
        <v>13</v>
      </c>
      <c r="D111" s="129"/>
      <c r="E111" s="62"/>
      <c r="F111" s="208">
        <f t="shared" si="9"/>
        <v>0</v>
      </c>
      <c r="G111" s="62"/>
      <c r="H111" s="62"/>
      <c r="I111" s="280">
        <f t="shared" si="10"/>
        <v>0</v>
      </c>
      <c r="J111" s="149">
        <f t="shared" si="11"/>
        <v>0</v>
      </c>
      <c r="K111" s="129"/>
      <c r="L111" s="62"/>
      <c r="M111" s="49">
        <f t="shared" si="12"/>
        <v>0</v>
      </c>
      <c r="N111" s="128"/>
      <c r="O111" s="62"/>
      <c r="P111" s="49">
        <f t="shared" si="13"/>
        <v>0</v>
      </c>
      <c r="Q111" s="152">
        <f t="shared" si="14"/>
        <v>0</v>
      </c>
    </row>
    <row r="112" spans="1:17" x14ac:dyDescent="0.2">
      <c r="A112" s="56">
        <v>98</v>
      </c>
      <c r="B112" s="223" t="s">
        <v>170</v>
      </c>
      <c r="C112" s="136" t="s">
        <v>32</v>
      </c>
      <c r="D112" s="129"/>
      <c r="E112" s="62"/>
      <c r="F112" s="208">
        <f t="shared" si="9"/>
        <v>0</v>
      </c>
      <c r="G112" s="62"/>
      <c r="H112" s="62"/>
      <c r="I112" s="280">
        <f t="shared" si="10"/>
        <v>0</v>
      </c>
      <c r="J112" s="149">
        <f t="shared" si="11"/>
        <v>0</v>
      </c>
      <c r="K112" s="129"/>
      <c r="L112" s="62"/>
      <c r="M112" s="49">
        <f t="shared" si="12"/>
        <v>0</v>
      </c>
      <c r="N112" s="128"/>
      <c r="O112" s="62"/>
      <c r="P112" s="49">
        <f t="shared" si="13"/>
        <v>0</v>
      </c>
      <c r="Q112" s="152">
        <f t="shared" si="14"/>
        <v>0</v>
      </c>
    </row>
    <row r="113" spans="1:17" x14ac:dyDescent="0.2">
      <c r="A113" s="56">
        <v>99</v>
      </c>
      <c r="B113" s="224" t="s">
        <v>171</v>
      </c>
      <c r="C113" s="137" t="s">
        <v>54</v>
      </c>
      <c r="D113" s="129">
        <v>536094.96</v>
      </c>
      <c r="E113" s="62"/>
      <c r="F113" s="208">
        <f t="shared" si="9"/>
        <v>536094.96</v>
      </c>
      <c r="G113" s="62">
        <v>146222.56</v>
      </c>
      <c r="H113" s="62"/>
      <c r="I113" s="280">
        <f t="shared" si="10"/>
        <v>146222.56</v>
      </c>
      <c r="J113" s="149">
        <f t="shared" si="11"/>
        <v>682317.52</v>
      </c>
      <c r="K113" s="129"/>
      <c r="L113" s="62"/>
      <c r="M113" s="49">
        <f t="shared" si="12"/>
        <v>0</v>
      </c>
      <c r="N113" s="128">
        <v>1751965</v>
      </c>
      <c r="O113" s="62"/>
      <c r="P113" s="49">
        <f t="shared" si="13"/>
        <v>1751965</v>
      </c>
      <c r="Q113" s="152">
        <f t="shared" si="14"/>
        <v>2434282.52</v>
      </c>
    </row>
    <row r="114" spans="1:17" x14ac:dyDescent="0.2">
      <c r="A114" s="56">
        <v>100</v>
      </c>
      <c r="B114" s="224" t="s">
        <v>172</v>
      </c>
      <c r="C114" s="137" t="s">
        <v>34</v>
      </c>
      <c r="D114" s="129"/>
      <c r="E114" s="62"/>
      <c r="F114" s="208">
        <f t="shared" si="9"/>
        <v>0</v>
      </c>
      <c r="G114" s="62"/>
      <c r="H114" s="62"/>
      <c r="I114" s="280">
        <f t="shared" si="10"/>
        <v>0</v>
      </c>
      <c r="J114" s="149">
        <f t="shared" si="11"/>
        <v>0</v>
      </c>
      <c r="K114" s="129"/>
      <c r="L114" s="62"/>
      <c r="M114" s="49">
        <f t="shared" si="12"/>
        <v>0</v>
      </c>
      <c r="N114" s="128"/>
      <c r="O114" s="62"/>
      <c r="P114" s="49">
        <f t="shared" si="13"/>
        <v>0</v>
      </c>
      <c r="Q114" s="152">
        <f t="shared" si="14"/>
        <v>0</v>
      </c>
    </row>
    <row r="115" spans="1:17" x14ac:dyDescent="0.2">
      <c r="A115" s="56">
        <v>101</v>
      </c>
      <c r="B115" s="223" t="s">
        <v>173</v>
      </c>
      <c r="C115" s="124" t="s">
        <v>243</v>
      </c>
      <c r="D115" s="129"/>
      <c r="E115" s="62"/>
      <c r="F115" s="208">
        <f t="shared" si="9"/>
        <v>0</v>
      </c>
      <c r="G115" s="62"/>
      <c r="H115" s="62"/>
      <c r="I115" s="280">
        <f t="shared" si="10"/>
        <v>0</v>
      </c>
      <c r="J115" s="149">
        <f t="shared" si="11"/>
        <v>0</v>
      </c>
      <c r="K115" s="129"/>
      <c r="L115" s="62"/>
      <c r="M115" s="49">
        <f t="shared" si="12"/>
        <v>0</v>
      </c>
      <c r="N115" s="128"/>
      <c r="O115" s="62"/>
      <c r="P115" s="49">
        <f t="shared" si="13"/>
        <v>0</v>
      </c>
      <c r="Q115" s="152">
        <f t="shared" si="14"/>
        <v>0</v>
      </c>
    </row>
    <row r="116" spans="1:17" x14ac:dyDescent="0.2">
      <c r="A116" s="56">
        <v>102</v>
      </c>
      <c r="B116" s="223" t="s">
        <v>174</v>
      </c>
      <c r="C116" s="136" t="s">
        <v>175</v>
      </c>
      <c r="D116" s="129"/>
      <c r="E116" s="62"/>
      <c r="F116" s="208">
        <f t="shared" si="9"/>
        <v>0</v>
      </c>
      <c r="G116" s="62"/>
      <c r="H116" s="62"/>
      <c r="I116" s="280">
        <f t="shared" si="10"/>
        <v>0</v>
      </c>
      <c r="J116" s="149">
        <f t="shared" si="11"/>
        <v>0</v>
      </c>
      <c r="K116" s="129"/>
      <c r="L116" s="62"/>
      <c r="M116" s="49">
        <f t="shared" si="12"/>
        <v>0</v>
      </c>
      <c r="N116" s="128"/>
      <c r="O116" s="62"/>
      <c r="P116" s="49">
        <f t="shared" si="13"/>
        <v>0</v>
      </c>
      <c r="Q116" s="152">
        <f t="shared" si="14"/>
        <v>0</v>
      </c>
    </row>
    <row r="117" spans="1:17" x14ac:dyDescent="0.2">
      <c r="A117" s="56">
        <v>103</v>
      </c>
      <c r="B117" s="223" t="s">
        <v>176</v>
      </c>
      <c r="C117" s="136" t="s">
        <v>177</v>
      </c>
      <c r="D117" s="129"/>
      <c r="E117" s="62"/>
      <c r="F117" s="208">
        <f t="shared" si="9"/>
        <v>0</v>
      </c>
      <c r="G117" s="62"/>
      <c r="H117" s="62"/>
      <c r="I117" s="280">
        <f t="shared" si="10"/>
        <v>0</v>
      </c>
      <c r="J117" s="149">
        <f t="shared" si="11"/>
        <v>0</v>
      </c>
      <c r="K117" s="129"/>
      <c r="L117" s="62"/>
      <c r="M117" s="49">
        <f t="shared" si="12"/>
        <v>0</v>
      </c>
      <c r="N117" s="128"/>
      <c r="O117" s="62"/>
      <c r="P117" s="49">
        <f t="shared" si="13"/>
        <v>0</v>
      </c>
      <c r="Q117" s="152">
        <f t="shared" si="14"/>
        <v>0</v>
      </c>
    </row>
    <row r="118" spans="1:17" x14ac:dyDescent="0.2">
      <c r="A118" s="56">
        <v>104</v>
      </c>
      <c r="B118" s="223" t="s">
        <v>178</v>
      </c>
      <c r="C118" s="136" t="s">
        <v>179</v>
      </c>
      <c r="D118" s="129"/>
      <c r="E118" s="62"/>
      <c r="F118" s="208">
        <f t="shared" si="9"/>
        <v>0</v>
      </c>
      <c r="G118" s="62"/>
      <c r="H118" s="62"/>
      <c r="I118" s="280">
        <f t="shared" si="10"/>
        <v>0</v>
      </c>
      <c r="J118" s="149">
        <f t="shared" si="11"/>
        <v>0</v>
      </c>
      <c r="K118" s="129"/>
      <c r="L118" s="62"/>
      <c r="M118" s="49">
        <f t="shared" si="12"/>
        <v>0</v>
      </c>
      <c r="N118" s="128"/>
      <c r="O118" s="62"/>
      <c r="P118" s="49">
        <f t="shared" si="13"/>
        <v>0</v>
      </c>
      <c r="Q118" s="152">
        <f t="shared" si="14"/>
        <v>0</v>
      </c>
    </row>
    <row r="119" spans="1:17" x14ac:dyDescent="0.2">
      <c r="A119" s="56">
        <v>105</v>
      </c>
      <c r="B119" s="224" t="s">
        <v>180</v>
      </c>
      <c r="C119" s="137" t="s">
        <v>181</v>
      </c>
      <c r="D119" s="129"/>
      <c r="E119" s="62"/>
      <c r="F119" s="208">
        <f t="shared" si="9"/>
        <v>0</v>
      </c>
      <c r="G119" s="62"/>
      <c r="H119" s="62"/>
      <c r="I119" s="280">
        <f t="shared" si="10"/>
        <v>0</v>
      </c>
      <c r="J119" s="149">
        <f t="shared" si="11"/>
        <v>0</v>
      </c>
      <c r="K119" s="129"/>
      <c r="L119" s="62"/>
      <c r="M119" s="49">
        <f t="shared" si="12"/>
        <v>0</v>
      </c>
      <c r="N119" s="128"/>
      <c r="O119" s="62"/>
      <c r="P119" s="49">
        <f t="shared" si="13"/>
        <v>0</v>
      </c>
      <c r="Q119" s="152">
        <f t="shared" si="14"/>
        <v>0</v>
      </c>
    </row>
    <row r="120" spans="1:17" x14ac:dyDescent="0.2">
      <c r="A120" s="56">
        <v>106</v>
      </c>
      <c r="B120" s="94" t="s">
        <v>182</v>
      </c>
      <c r="C120" s="124" t="s">
        <v>183</v>
      </c>
      <c r="D120" s="129"/>
      <c r="E120" s="62"/>
      <c r="F120" s="208">
        <f t="shared" si="9"/>
        <v>0</v>
      </c>
      <c r="G120" s="62"/>
      <c r="H120" s="62"/>
      <c r="I120" s="280">
        <f t="shared" si="10"/>
        <v>0</v>
      </c>
      <c r="J120" s="149">
        <f t="shared" si="11"/>
        <v>0</v>
      </c>
      <c r="K120" s="129"/>
      <c r="L120" s="62"/>
      <c r="M120" s="49">
        <f t="shared" si="12"/>
        <v>0</v>
      </c>
      <c r="N120" s="128"/>
      <c r="O120" s="62"/>
      <c r="P120" s="49">
        <f t="shared" si="13"/>
        <v>0</v>
      </c>
      <c r="Q120" s="152">
        <f t="shared" si="14"/>
        <v>0</v>
      </c>
    </row>
    <row r="121" spans="1:17" x14ac:dyDescent="0.2">
      <c r="A121" s="56">
        <v>107</v>
      </c>
      <c r="B121" s="223" t="s">
        <v>184</v>
      </c>
      <c r="C121" s="136" t="s">
        <v>185</v>
      </c>
      <c r="D121" s="129"/>
      <c r="E121" s="62"/>
      <c r="F121" s="208">
        <f t="shared" si="9"/>
        <v>0</v>
      </c>
      <c r="G121" s="62"/>
      <c r="H121" s="62"/>
      <c r="I121" s="280">
        <f t="shared" si="10"/>
        <v>0</v>
      </c>
      <c r="J121" s="149">
        <f t="shared" si="11"/>
        <v>0</v>
      </c>
      <c r="K121" s="129"/>
      <c r="L121" s="62"/>
      <c r="M121" s="49">
        <f t="shared" si="12"/>
        <v>0</v>
      </c>
      <c r="N121" s="128"/>
      <c r="O121" s="62"/>
      <c r="P121" s="49">
        <f t="shared" si="13"/>
        <v>0</v>
      </c>
      <c r="Q121" s="152">
        <f t="shared" si="14"/>
        <v>0</v>
      </c>
    </row>
    <row r="122" spans="1:17" x14ac:dyDescent="0.2">
      <c r="A122" s="56">
        <v>108</v>
      </c>
      <c r="B122" s="223" t="s">
        <v>186</v>
      </c>
      <c r="C122" s="136" t="s">
        <v>187</v>
      </c>
      <c r="D122" s="129"/>
      <c r="E122" s="62"/>
      <c r="F122" s="208">
        <f t="shared" si="9"/>
        <v>0</v>
      </c>
      <c r="G122" s="62"/>
      <c r="H122" s="62"/>
      <c r="I122" s="280">
        <f t="shared" si="10"/>
        <v>0</v>
      </c>
      <c r="J122" s="149">
        <f t="shared" si="11"/>
        <v>0</v>
      </c>
      <c r="K122" s="129"/>
      <c r="L122" s="62"/>
      <c r="M122" s="49">
        <f t="shared" si="12"/>
        <v>0</v>
      </c>
      <c r="N122" s="128"/>
      <c r="O122" s="62"/>
      <c r="P122" s="49">
        <f t="shared" si="13"/>
        <v>0</v>
      </c>
      <c r="Q122" s="152">
        <f t="shared" si="14"/>
        <v>0</v>
      </c>
    </row>
    <row r="123" spans="1:17" x14ac:dyDescent="0.2">
      <c r="A123" s="56">
        <v>109</v>
      </c>
      <c r="B123" s="224" t="s">
        <v>188</v>
      </c>
      <c r="C123" s="137" t="s">
        <v>189</v>
      </c>
      <c r="D123" s="129"/>
      <c r="E123" s="62"/>
      <c r="F123" s="208">
        <f t="shared" si="9"/>
        <v>0</v>
      </c>
      <c r="G123" s="62"/>
      <c r="H123" s="62"/>
      <c r="I123" s="280">
        <f t="shared" si="10"/>
        <v>0</v>
      </c>
      <c r="J123" s="149">
        <f t="shared" si="11"/>
        <v>0</v>
      </c>
      <c r="K123" s="129"/>
      <c r="L123" s="62"/>
      <c r="M123" s="49">
        <f t="shared" si="12"/>
        <v>0</v>
      </c>
      <c r="N123" s="128"/>
      <c r="O123" s="62"/>
      <c r="P123" s="49">
        <f t="shared" si="13"/>
        <v>0</v>
      </c>
      <c r="Q123" s="152">
        <f t="shared" si="14"/>
        <v>0</v>
      </c>
    </row>
    <row r="124" spans="1:17" x14ac:dyDescent="0.2">
      <c r="A124" s="56">
        <v>110</v>
      </c>
      <c r="B124" s="224" t="s">
        <v>190</v>
      </c>
      <c r="C124" s="137" t="s">
        <v>191</v>
      </c>
      <c r="D124" s="129"/>
      <c r="E124" s="62"/>
      <c r="F124" s="208">
        <f t="shared" si="9"/>
        <v>0</v>
      </c>
      <c r="G124" s="62"/>
      <c r="H124" s="62"/>
      <c r="I124" s="280">
        <f t="shared" si="10"/>
        <v>0</v>
      </c>
      <c r="J124" s="149">
        <f t="shared" si="11"/>
        <v>0</v>
      </c>
      <c r="K124" s="129"/>
      <c r="L124" s="62"/>
      <c r="M124" s="49">
        <f t="shared" si="12"/>
        <v>0</v>
      </c>
      <c r="N124" s="128"/>
      <c r="O124" s="62"/>
      <c r="P124" s="49">
        <f t="shared" si="13"/>
        <v>0</v>
      </c>
      <c r="Q124" s="152">
        <f t="shared" si="14"/>
        <v>0</v>
      </c>
    </row>
    <row r="125" spans="1:17" x14ac:dyDescent="0.2">
      <c r="A125" s="56">
        <v>111</v>
      </c>
      <c r="B125" s="228" t="s">
        <v>280</v>
      </c>
      <c r="C125" s="136" t="s">
        <v>252</v>
      </c>
      <c r="D125" s="129"/>
      <c r="E125" s="62"/>
      <c r="F125" s="208">
        <f t="shared" si="9"/>
        <v>0</v>
      </c>
      <c r="G125" s="62"/>
      <c r="H125" s="62"/>
      <c r="I125" s="280">
        <f t="shared" si="10"/>
        <v>0</v>
      </c>
      <c r="J125" s="149">
        <f t="shared" si="11"/>
        <v>0</v>
      </c>
      <c r="K125" s="129"/>
      <c r="L125" s="62"/>
      <c r="M125" s="49">
        <f t="shared" si="12"/>
        <v>0</v>
      </c>
      <c r="N125" s="128"/>
      <c r="O125" s="62"/>
      <c r="P125" s="49">
        <f t="shared" si="13"/>
        <v>0</v>
      </c>
      <c r="Q125" s="152">
        <f t="shared" si="14"/>
        <v>0</v>
      </c>
    </row>
    <row r="126" spans="1:17" x14ac:dyDescent="0.2">
      <c r="A126" s="56">
        <v>112</v>
      </c>
      <c r="B126" s="223" t="s">
        <v>192</v>
      </c>
      <c r="C126" s="136" t="s">
        <v>193</v>
      </c>
      <c r="D126" s="129"/>
      <c r="E126" s="62"/>
      <c r="F126" s="208">
        <f t="shared" si="9"/>
        <v>0</v>
      </c>
      <c r="G126" s="62"/>
      <c r="H126" s="62"/>
      <c r="I126" s="280">
        <f t="shared" si="10"/>
        <v>0</v>
      </c>
      <c r="J126" s="149">
        <f t="shared" si="11"/>
        <v>0</v>
      </c>
      <c r="K126" s="129"/>
      <c r="L126" s="62"/>
      <c r="M126" s="49">
        <f t="shared" si="12"/>
        <v>0</v>
      </c>
      <c r="N126" s="128"/>
      <c r="O126" s="62"/>
      <c r="P126" s="49">
        <f t="shared" si="13"/>
        <v>0</v>
      </c>
      <c r="Q126" s="152">
        <f t="shared" si="14"/>
        <v>0</v>
      </c>
    </row>
    <row r="127" spans="1:17" x14ac:dyDescent="0.2">
      <c r="A127" s="56">
        <v>113</v>
      </c>
      <c r="B127" s="223" t="s">
        <v>194</v>
      </c>
      <c r="C127" s="137" t="s">
        <v>195</v>
      </c>
      <c r="D127" s="129"/>
      <c r="E127" s="62"/>
      <c r="F127" s="208">
        <f t="shared" si="9"/>
        <v>0</v>
      </c>
      <c r="G127" s="62"/>
      <c r="H127" s="62"/>
      <c r="I127" s="280">
        <f t="shared" si="10"/>
        <v>0</v>
      </c>
      <c r="J127" s="149">
        <f t="shared" si="11"/>
        <v>0</v>
      </c>
      <c r="K127" s="129"/>
      <c r="L127" s="62"/>
      <c r="M127" s="49">
        <f t="shared" si="12"/>
        <v>0</v>
      </c>
      <c r="N127" s="128"/>
      <c r="O127" s="62"/>
      <c r="P127" s="49">
        <f t="shared" si="13"/>
        <v>0</v>
      </c>
      <c r="Q127" s="152">
        <f t="shared" si="14"/>
        <v>0</v>
      </c>
    </row>
    <row r="128" spans="1:17" x14ac:dyDescent="0.2">
      <c r="A128" s="56">
        <v>114</v>
      </c>
      <c r="B128" s="223" t="s">
        <v>196</v>
      </c>
      <c r="C128" s="136" t="s">
        <v>197</v>
      </c>
      <c r="D128" s="129"/>
      <c r="E128" s="62"/>
      <c r="F128" s="208">
        <f t="shared" si="9"/>
        <v>0</v>
      </c>
      <c r="G128" s="62"/>
      <c r="H128" s="62"/>
      <c r="I128" s="280">
        <f t="shared" si="10"/>
        <v>0</v>
      </c>
      <c r="J128" s="149">
        <f t="shared" si="11"/>
        <v>0</v>
      </c>
      <c r="K128" s="129"/>
      <c r="L128" s="62"/>
      <c r="M128" s="49">
        <f t="shared" si="12"/>
        <v>0</v>
      </c>
      <c r="N128" s="128"/>
      <c r="O128" s="62"/>
      <c r="P128" s="49">
        <f t="shared" si="13"/>
        <v>0</v>
      </c>
      <c r="Q128" s="152">
        <f t="shared" si="14"/>
        <v>0</v>
      </c>
    </row>
    <row r="129" spans="1:17" x14ac:dyDescent="0.2">
      <c r="A129" s="56">
        <v>115</v>
      </c>
      <c r="B129" s="392" t="s">
        <v>198</v>
      </c>
      <c r="C129" s="125" t="s">
        <v>297</v>
      </c>
      <c r="D129" s="129"/>
      <c r="E129" s="62"/>
      <c r="F129" s="208">
        <f t="shared" si="9"/>
        <v>0</v>
      </c>
      <c r="G129" s="62"/>
      <c r="H129" s="62"/>
      <c r="I129" s="280">
        <f t="shared" si="10"/>
        <v>0</v>
      </c>
      <c r="J129" s="149">
        <f t="shared" si="11"/>
        <v>0</v>
      </c>
      <c r="K129" s="129"/>
      <c r="L129" s="62"/>
      <c r="M129" s="49">
        <f t="shared" si="12"/>
        <v>0</v>
      </c>
      <c r="N129" s="128"/>
      <c r="O129" s="62"/>
      <c r="P129" s="49">
        <f t="shared" si="13"/>
        <v>0</v>
      </c>
      <c r="Q129" s="152">
        <f t="shared" si="14"/>
        <v>0</v>
      </c>
    </row>
    <row r="130" spans="1:17" x14ac:dyDescent="0.2">
      <c r="A130" s="56">
        <v>116</v>
      </c>
      <c r="B130" s="224" t="s">
        <v>199</v>
      </c>
      <c r="C130" s="137" t="s">
        <v>281</v>
      </c>
      <c r="D130" s="129"/>
      <c r="E130" s="62"/>
      <c r="F130" s="208">
        <f t="shared" si="9"/>
        <v>0</v>
      </c>
      <c r="G130" s="62"/>
      <c r="H130" s="62"/>
      <c r="I130" s="280">
        <f t="shared" si="10"/>
        <v>0</v>
      </c>
      <c r="J130" s="149">
        <f t="shared" si="11"/>
        <v>0</v>
      </c>
      <c r="K130" s="129"/>
      <c r="L130" s="62"/>
      <c r="M130" s="49">
        <f t="shared" si="12"/>
        <v>0</v>
      </c>
      <c r="N130" s="128"/>
      <c r="O130" s="62"/>
      <c r="P130" s="49">
        <f t="shared" si="13"/>
        <v>0</v>
      </c>
      <c r="Q130" s="152">
        <f t="shared" si="14"/>
        <v>0</v>
      </c>
    </row>
    <row r="131" spans="1:17" x14ac:dyDescent="0.2">
      <c r="A131" s="56">
        <v>117</v>
      </c>
      <c r="B131" s="224" t="s">
        <v>200</v>
      </c>
      <c r="C131" s="137" t="s">
        <v>201</v>
      </c>
      <c r="D131" s="129"/>
      <c r="E131" s="62"/>
      <c r="F131" s="208">
        <f t="shared" si="9"/>
        <v>0</v>
      </c>
      <c r="G131" s="62"/>
      <c r="H131" s="62"/>
      <c r="I131" s="280">
        <f t="shared" si="10"/>
        <v>0</v>
      </c>
      <c r="J131" s="149">
        <f t="shared" si="11"/>
        <v>0</v>
      </c>
      <c r="K131" s="129"/>
      <c r="L131" s="62"/>
      <c r="M131" s="49">
        <f t="shared" si="12"/>
        <v>0</v>
      </c>
      <c r="N131" s="128"/>
      <c r="O131" s="62"/>
      <c r="P131" s="49">
        <f t="shared" si="13"/>
        <v>0</v>
      </c>
      <c r="Q131" s="152">
        <f t="shared" si="14"/>
        <v>0</v>
      </c>
    </row>
    <row r="132" spans="1:17" x14ac:dyDescent="0.2">
      <c r="A132" s="56">
        <v>118</v>
      </c>
      <c r="B132" s="224" t="s">
        <v>202</v>
      </c>
      <c r="C132" s="137" t="s">
        <v>203</v>
      </c>
      <c r="D132" s="129"/>
      <c r="E132" s="62"/>
      <c r="F132" s="208">
        <f t="shared" si="9"/>
        <v>0</v>
      </c>
      <c r="G132" s="62"/>
      <c r="H132" s="62"/>
      <c r="I132" s="280">
        <f t="shared" si="10"/>
        <v>0</v>
      </c>
      <c r="J132" s="149">
        <f t="shared" si="11"/>
        <v>0</v>
      </c>
      <c r="K132" s="129"/>
      <c r="L132" s="62"/>
      <c r="M132" s="49">
        <f t="shared" si="12"/>
        <v>0</v>
      </c>
      <c r="N132" s="128"/>
      <c r="O132" s="62"/>
      <c r="P132" s="49">
        <f t="shared" si="13"/>
        <v>0</v>
      </c>
      <c r="Q132" s="152">
        <f t="shared" si="14"/>
        <v>0</v>
      </c>
    </row>
    <row r="133" spans="1:17" x14ac:dyDescent="0.2">
      <c r="A133" s="56">
        <v>119</v>
      </c>
      <c r="B133" s="224" t="s">
        <v>204</v>
      </c>
      <c r="C133" s="137" t="s">
        <v>205</v>
      </c>
      <c r="D133" s="129"/>
      <c r="E133" s="62"/>
      <c r="F133" s="208">
        <f t="shared" si="9"/>
        <v>0</v>
      </c>
      <c r="G133" s="62"/>
      <c r="H133" s="62"/>
      <c r="I133" s="280">
        <f t="shared" si="10"/>
        <v>0</v>
      </c>
      <c r="J133" s="149">
        <f t="shared" si="11"/>
        <v>0</v>
      </c>
      <c r="K133" s="129"/>
      <c r="L133" s="62"/>
      <c r="M133" s="49">
        <f t="shared" si="12"/>
        <v>0</v>
      </c>
      <c r="N133" s="128"/>
      <c r="O133" s="62"/>
      <c r="P133" s="49">
        <f t="shared" si="13"/>
        <v>0</v>
      </c>
      <c r="Q133" s="152">
        <f t="shared" si="14"/>
        <v>0</v>
      </c>
    </row>
    <row r="134" spans="1:17" x14ac:dyDescent="0.2">
      <c r="A134" s="56">
        <v>120</v>
      </c>
      <c r="B134" s="229" t="s">
        <v>206</v>
      </c>
      <c r="C134" s="141" t="s">
        <v>207</v>
      </c>
      <c r="D134" s="129"/>
      <c r="E134" s="62"/>
      <c r="F134" s="208">
        <f t="shared" si="9"/>
        <v>0</v>
      </c>
      <c r="G134" s="62"/>
      <c r="H134" s="62"/>
      <c r="I134" s="280">
        <f t="shared" si="10"/>
        <v>0</v>
      </c>
      <c r="J134" s="149">
        <f t="shared" si="11"/>
        <v>0</v>
      </c>
      <c r="K134" s="129"/>
      <c r="L134" s="62"/>
      <c r="M134" s="49">
        <f t="shared" si="12"/>
        <v>0</v>
      </c>
      <c r="N134" s="128"/>
      <c r="O134" s="62"/>
      <c r="P134" s="49">
        <f t="shared" si="13"/>
        <v>0</v>
      </c>
      <c r="Q134" s="152">
        <f t="shared" si="14"/>
        <v>0</v>
      </c>
    </row>
    <row r="135" spans="1:17" x14ac:dyDescent="0.2">
      <c r="A135" s="56">
        <v>121</v>
      </c>
      <c r="B135" s="223" t="s">
        <v>208</v>
      </c>
      <c r="C135" s="136" t="s">
        <v>209</v>
      </c>
      <c r="D135" s="129"/>
      <c r="E135" s="62"/>
      <c r="F135" s="208">
        <f t="shared" si="9"/>
        <v>0</v>
      </c>
      <c r="G135" s="62"/>
      <c r="H135" s="62"/>
      <c r="I135" s="280">
        <f t="shared" si="10"/>
        <v>0</v>
      </c>
      <c r="J135" s="149">
        <f t="shared" si="11"/>
        <v>0</v>
      </c>
      <c r="K135" s="129"/>
      <c r="L135" s="62"/>
      <c r="M135" s="49">
        <f t="shared" si="12"/>
        <v>0</v>
      </c>
      <c r="N135" s="128"/>
      <c r="O135" s="62"/>
      <c r="P135" s="49">
        <f t="shared" si="13"/>
        <v>0</v>
      </c>
      <c r="Q135" s="152">
        <f t="shared" si="14"/>
        <v>0</v>
      </c>
    </row>
    <row r="136" spans="1:17" x14ac:dyDescent="0.2">
      <c r="A136" s="56">
        <v>122</v>
      </c>
      <c r="B136" s="224" t="s">
        <v>210</v>
      </c>
      <c r="C136" s="137" t="s">
        <v>211</v>
      </c>
      <c r="D136" s="129"/>
      <c r="E136" s="62"/>
      <c r="F136" s="208">
        <f t="shared" si="9"/>
        <v>0</v>
      </c>
      <c r="G136" s="62"/>
      <c r="H136" s="62"/>
      <c r="I136" s="280">
        <f t="shared" si="10"/>
        <v>0</v>
      </c>
      <c r="J136" s="149">
        <f t="shared" si="11"/>
        <v>0</v>
      </c>
      <c r="K136" s="129"/>
      <c r="L136" s="62"/>
      <c r="M136" s="49">
        <f t="shared" si="12"/>
        <v>0</v>
      </c>
      <c r="N136" s="128"/>
      <c r="O136" s="62"/>
      <c r="P136" s="49">
        <f t="shared" si="13"/>
        <v>0</v>
      </c>
      <c r="Q136" s="152">
        <f t="shared" si="14"/>
        <v>0</v>
      </c>
    </row>
    <row r="137" spans="1:17" x14ac:dyDescent="0.2">
      <c r="A137" s="56">
        <v>123</v>
      </c>
      <c r="B137" s="223" t="s">
        <v>212</v>
      </c>
      <c r="C137" s="137" t="s">
        <v>249</v>
      </c>
      <c r="D137" s="129"/>
      <c r="E137" s="62"/>
      <c r="F137" s="208">
        <f t="shared" si="9"/>
        <v>0</v>
      </c>
      <c r="G137" s="62"/>
      <c r="H137" s="62"/>
      <c r="I137" s="280">
        <f t="shared" si="10"/>
        <v>0</v>
      </c>
      <c r="J137" s="149">
        <f t="shared" si="11"/>
        <v>0</v>
      </c>
      <c r="K137" s="129"/>
      <c r="L137" s="62"/>
      <c r="M137" s="49">
        <f t="shared" si="12"/>
        <v>0</v>
      </c>
      <c r="N137" s="128"/>
      <c r="O137" s="62"/>
      <c r="P137" s="49">
        <f t="shared" si="13"/>
        <v>0</v>
      </c>
      <c r="Q137" s="152">
        <f t="shared" si="14"/>
        <v>0</v>
      </c>
    </row>
    <row r="138" spans="1:17" x14ac:dyDescent="0.2">
      <c r="A138" s="56">
        <v>124</v>
      </c>
      <c r="B138" s="224" t="s">
        <v>213</v>
      </c>
      <c r="C138" s="137" t="s">
        <v>214</v>
      </c>
      <c r="D138" s="129"/>
      <c r="E138" s="62"/>
      <c r="F138" s="208">
        <f t="shared" si="9"/>
        <v>0</v>
      </c>
      <c r="G138" s="62"/>
      <c r="H138" s="62"/>
      <c r="I138" s="280">
        <f t="shared" si="10"/>
        <v>0</v>
      </c>
      <c r="J138" s="149">
        <f t="shared" si="11"/>
        <v>0</v>
      </c>
      <c r="K138" s="129"/>
      <c r="L138" s="62"/>
      <c r="M138" s="49">
        <f t="shared" si="12"/>
        <v>0</v>
      </c>
      <c r="N138" s="128"/>
      <c r="O138" s="62"/>
      <c r="P138" s="49">
        <f t="shared" si="13"/>
        <v>0</v>
      </c>
      <c r="Q138" s="152">
        <f t="shared" si="14"/>
        <v>0</v>
      </c>
    </row>
    <row r="139" spans="1:17" x14ac:dyDescent="0.2">
      <c r="A139" s="56">
        <v>125</v>
      </c>
      <c r="B139" s="224" t="s">
        <v>215</v>
      </c>
      <c r="C139" s="137" t="s">
        <v>41</v>
      </c>
      <c r="D139" s="129"/>
      <c r="E139" s="62"/>
      <c r="F139" s="208">
        <f t="shared" si="9"/>
        <v>0</v>
      </c>
      <c r="G139" s="62"/>
      <c r="H139" s="62"/>
      <c r="I139" s="280">
        <f t="shared" si="10"/>
        <v>0</v>
      </c>
      <c r="J139" s="149">
        <f t="shared" si="11"/>
        <v>0</v>
      </c>
      <c r="K139" s="129"/>
      <c r="L139" s="62"/>
      <c r="M139" s="49">
        <f t="shared" si="12"/>
        <v>0</v>
      </c>
      <c r="N139" s="128"/>
      <c r="O139" s="62"/>
      <c r="P139" s="49">
        <f t="shared" si="13"/>
        <v>0</v>
      </c>
      <c r="Q139" s="152">
        <f t="shared" si="14"/>
        <v>0</v>
      </c>
    </row>
    <row r="140" spans="1:17" x14ac:dyDescent="0.2">
      <c r="A140" s="56">
        <v>126</v>
      </c>
      <c r="B140" s="223" t="s">
        <v>216</v>
      </c>
      <c r="C140" s="137" t="s">
        <v>47</v>
      </c>
      <c r="D140" s="129"/>
      <c r="E140" s="62"/>
      <c r="F140" s="208">
        <f t="shared" si="9"/>
        <v>0</v>
      </c>
      <c r="G140" s="62"/>
      <c r="H140" s="62"/>
      <c r="I140" s="280">
        <f t="shared" si="10"/>
        <v>0</v>
      </c>
      <c r="J140" s="149">
        <f t="shared" si="11"/>
        <v>0</v>
      </c>
      <c r="K140" s="129"/>
      <c r="L140" s="62"/>
      <c r="M140" s="49">
        <f t="shared" si="12"/>
        <v>0</v>
      </c>
      <c r="N140" s="128"/>
      <c r="O140" s="62"/>
      <c r="P140" s="49">
        <f t="shared" si="13"/>
        <v>0</v>
      </c>
      <c r="Q140" s="152">
        <f t="shared" si="14"/>
        <v>0</v>
      </c>
    </row>
    <row r="141" spans="1:17" x14ac:dyDescent="0.2">
      <c r="A141" s="56">
        <v>127</v>
      </c>
      <c r="B141" s="224" t="s">
        <v>217</v>
      </c>
      <c r="C141" s="137" t="s">
        <v>253</v>
      </c>
      <c r="D141" s="129"/>
      <c r="E141" s="62"/>
      <c r="F141" s="208">
        <f t="shared" ref="F141:F154" si="15">SUM(D141:E141)</f>
        <v>0</v>
      </c>
      <c r="G141" s="62"/>
      <c r="H141" s="62"/>
      <c r="I141" s="280">
        <f t="shared" ref="I141:I154" si="16">SUM(G141:H141)</f>
        <v>0</v>
      </c>
      <c r="J141" s="149">
        <f t="shared" ref="J141:J154" si="17">F141+I141</f>
        <v>0</v>
      </c>
      <c r="K141" s="129"/>
      <c r="L141" s="62"/>
      <c r="M141" s="49">
        <f t="shared" ref="M141:M154" si="18">SUM(K141:L141)</f>
        <v>0</v>
      </c>
      <c r="N141" s="128"/>
      <c r="O141" s="62"/>
      <c r="P141" s="49">
        <f t="shared" ref="P141:P154" si="19">SUM(N141:O141)</f>
        <v>0</v>
      </c>
      <c r="Q141" s="152">
        <f t="shared" ref="Q141:Q154" si="20">J141+M141+P141</f>
        <v>0</v>
      </c>
    </row>
    <row r="142" spans="1:17" x14ac:dyDescent="0.2">
      <c r="A142" s="56">
        <v>128</v>
      </c>
      <c r="B142" s="223" t="s">
        <v>218</v>
      </c>
      <c r="C142" s="136" t="s">
        <v>49</v>
      </c>
      <c r="D142" s="129"/>
      <c r="E142" s="62"/>
      <c r="F142" s="208">
        <f t="shared" si="15"/>
        <v>0</v>
      </c>
      <c r="G142" s="62"/>
      <c r="H142" s="62"/>
      <c r="I142" s="280">
        <f t="shared" si="16"/>
        <v>0</v>
      </c>
      <c r="J142" s="149">
        <f t="shared" si="17"/>
        <v>0</v>
      </c>
      <c r="K142" s="129"/>
      <c r="L142" s="62"/>
      <c r="M142" s="49">
        <f t="shared" si="18"/>
        <v>0</v>
      </c>
      <c r="N142" s="128"/>
      <c r="O142" s="62"/>
      <c r="P142" s="49">
        <f t="shared" si="19"/>
        <v>0</v>
      </c>
      <c r="Q142" s="152">
        <f t="shared" si="20"/>
        <v>0</v>
      </c>
    </row>
    <row r="143" spans="1:17" x14ac:dyDescent="0.2">
      <c r="A143" s="56">
        <v>129</v>
      </c>
      <c r="B143" s="223" t="s">
        <v>219</v>
      </c>
      <c r="C143" s="136" t="s">
        <v>48</v>
      </c>
      <c r="D143" s="129"/>
      <c r="E143" s="62"/>
      <c r="F143" s="208">
        <f t="shared" si="15"/>
        <v>0</v>
      </c>
      <c r="G143" s="62"/>
      <c r="H143" s="62"/>
      <c r="I143" s="280">
        <f t="shared" si="16"/>
        <v>0</v>
      </c>
      <c r="J143" s="149">
        <f t="shared" si="17"/>
        <v>0</v>
      </c>
      <c r="K143" s="129"/>
      <c r="L143" s="62"/>
      <c r="M143" s="49">
        <f t="shared" si="18"/>
        <v>0</v>
      </c>
      <c r="N143" s="128"/>
      <c r="O143" s="62"/>
      <c r="P143" s="49">
        <f t="shared" si="19"/>
        <v>0</v>
      </c>
      <c r="Q143" s="152">
        <f t="shared" si="20"/>
        <v>0</v>
      </c>
    </row>
    <row r="144" spans="1:17" x14ac:dyDescent="0.2">
      <c r="A144" s="56">
        <v>130</v>
      </c>
      <c r="B144" s="224" t="s">
        <v>220</v>
      </c>
      <c r="C144" s="137" t="s">
        <v>221</v>
      </c>
      <c r="D144" s="129"/>
      <c r="E144" s="62"/>
      <c r="F144" s="208">
        <f t="shared" si="15"/>
        <v>0</v>
      </c>
      <c r="G144" s="62"/>
      <c r="H144" s="62"/>
      <c r="I144" s="280">
        <f t="shared" si="16"/>
        <v>0</v>
      </c>
      <c r="J144" s="149">
        <f t="shared" si="17"/>
        <v>0</v>
      </c>
      <c r="K144" s="129"/>
      <c r="L144" s="62"/>
      <c r="M144" s="49">
        <f t="shared" si="18"/>
        <v>0</v>
      </c>
      <c r="N144" s="128"/>
      <c r="O144" s="62"/>
      <c r="P144" s="49">
        <f t="shared" si="19"/>
        <v>0</v>
      </c>
      <c r="Q144" s="152">
        <f t="shared" si="20"/>
        <v>0</v>
      </c>
    </row>
    <row r="145" spans="1:21" x14ac:dyDescent="0.2">
      <c r="A145" s="56">
        <v>131</v>
      </c>
      <c r="B145" s="224" t="s">
        <v>222</v>
      </c>
      <c r="C145" s="137" t="s">
        <v>42</v>
      </c>
      <c r="D145" s="129"/>
      <c r="E145" s="62"/>
      <c r="F145" s="208">
        <f t="shared" si="15"/>
        <v>0</v>
      </c>
      <c r="G145" s="62"/>
      <c r="H145" s="62"/>
      <c r="I145" s="280">
        <f t="shared" si="16"/>
        <v>0</v>
      </c>
      <c r="J145" s="149">
        <f t="shared" si="17"/>
        <v>0</v>
      </c>
      <c r="K145" s="129"/>
      <c r="L145" s="62"/>
      <c r="M145" s="49">
        <f t="shared" si="18"/>
        <v>0</v>
      </c>
      <c r="N145" s="128"/>
      <c r="O145" s="62"/>
      <c r="P145" s="49">
        <f t="shared" si="19"/>
        <v>0</v>
      </c>
      <c r="Q145" s="152">
        <f t="shared" si="20"/>
        <v>0</v>
      </c>
    </row>
    <row r="146" spans="1:21" x14ac:dyDescent="0.2">
      <c r="A146" s="56">
        <v>132</v>
      </c>
      <c r="B146" s="224" t="s">
        <v>223</v>
      </c>
      <c r="C146" s="137" t="s">
        <v>251</v>
      </c>
      <c r="D146" s="129"/>
      <c r="E146" s="62"/>
      <c r="F146" s="208">
        <f t="shared" si="15"/>
        <v>0</v>
      </c>
      <c r="G146" s="62"/>
      <c r="H146" s="62"/>
      <c r="I146" s="280">
        <f t="shared" si="16"/>
        <v>0</v>
      </c>
      <c r="J146" s="149">
        <f t="shared" si="17"/>
        <v>0</v>
      </c>
      <c r="K146" s="129"/>
      <c r="L146" s="62"/>
      <c r="M146" s="49">
        <f t="shared" si="18"/>
        <v>0</v>
      </c>
      <c r="N146" s="128"/>
      <c r="O146" s="62"/>
      <c r="P146" s="49">
        <f t="shared" si="19"/>
        <v>0</v>
      </c>
      <c r="Q146" s="152">
        <f t="shared" si="20"/>
        <v>0</v>
      </c>
    </row>
    <row r="147" spans="1:21" x14ac:dyDescent="0.2">
      <c r="A147" s="56">
        <v>133</v>
      </c>
      <c r="B147" s="224" t="s">
        <v>224</v>
      </c>
      <c r="C147" s="137" t="s">
        <v>225</v>
      </c>
      <c r="D147" s="129"/>
      <c r="E147" s="62"/>
      <c r="F147" s="208">
        <f t="shared" si="15"/>
        <v>0</v>
      </c>
      <c r="G147" s="62"/>
      <c r="H147" s="62"/>
      <c r="I147" s="280">
        <f t="shared" si="16"/>
        <v>0</v>
      </c>
      <c r="J147" s="149">
        <f t="shared" si="17"/>
        <v>0</v>
      </c>
      <c r="K147" s="129"/>
      <c r="L147" s="62"/>
      <c r="M147" s="49">
        <f t="shared" si="18"/>
        <v>0</v>
      </c>
      <c r="N147" s="128"/>
      <c r="O147" s="62"/>
      <c r="P147" s="49">
        <f t="shared" si="19"/>
        <v>0</v>
      </c>
      <c r="Q147" s="152">
        <f t="shared" si="20"/>
        <v>0</v>
      </c>
    </row>
    <row r="148" spans="1:21" x14ac:dyDescent="0.2">
      <c r="A148" s="56">
        <v>134</v>
      </c>
      <c r="B148" s="224" t="s">
        <v>226</v>
      </c>
      <c r="C148" s="137" t="s">
        <v>227</v>
      </c>
      <c r="D148" s="129"/>
      <c r="E148" s="62"/>
      <c r="F148" s="208">
        <f t="shared" si="15"/>
        <v>0</v>
      </c>
      <c r="G148" s="62"/>
      <c r="H148" s="62"/>
      <c r="I148" s="280">
        <f t="shared" si="16"/>
        <v>0</v>
      </c>
      <c r="J148" s="149">
        <f t="shared" si="17"/>
        <v>0</v>
      </c>
      <c r="K148" s="129"/>
      <c r="L148" s="62"/>
      <c r="M148" s="49">
        <f t="shared" si="18"/>
        <v>0</v>
      </c>
      <c r="N148" s="128"/>
      <c r="O148" s="62"/>
      <c r="P148" s="49">
        <f t="shared" si="19"/>
        <v>0</v>
      </c>
      <c r="Q148" s="152">
        <f t="shared" si="20"/>
        <v>0</v>
      </c>
    </row>
    <row r="149" spans="1:21" x14ac:dyDescent="0.2">
      <c r="A149" s="56">
        <v>135</v>
      </c>
      <c r="B149" s="223" t="s">
        <v>228</v>
      </c>
      <c r="C149" s="136" t="s">
        <v>229</v>
      </c>
      <c r="D149" s="129"/>
      <c r="E149" s="62"/>
      <c r="F149" s="208">
        <f t="shared" si="15"/>
        <v>0</v>
      </c>
      <c r="G149" s="62"/>
      <c r="H149" s="62"/>
      <c r="I149" s="280">
        <f t="shared" si="16"/>
        <v>0</v>
      </c>
      <c r="J149" s="149">
        <f t="shared" si="17"/>
        <v>0</v>
      </c>
      <c r="K149" s="129"/>
      <c r="L149" s="62"/>
      <c r="M149" s="49">
        <f t="shared" si="18"/>
        <v>0</v>
      </c>
      <c r="N149" s="128"/>
      <c r="O149" s="62"/>
      <c r="P149" s="49">
        <f t="shared" si="19"/>
        <v>0</v>
      </c>
      <c r="Q149" s="152">
        <f t="shared" si="20"/>
        <v>0</v>
      </c>
    </row>
    <row r="150" spans="1:21" x14ac:dyDescent="0.2">
      <c r="A150" s="56">
        <v>136</v>
      </c>
      <c r="B150" s="230" t="s">
        <v>230</v>
      </c>
      <c r="C150" s="142" t="s">
        <v>231</v>
      </c>
      <c r="D150" s="129"/>
      <c r="E150" s="62"/>
      <c r="F150" s="208">
        <f t="shared" si="15"/>
        <v>0</v>
      </c>
      <c r="G150" s="62"/>
      <c r="H150" s="62"/>
      <c r="I150" s="280">
        <f t="shared" si="16"/>
        <v>0</v>
      </c>
      <c r="J150" s="149">
        <f t="shared" si="17"/>
        <v>0</v>
      </c>
      <c r="K150" s="129"/>
      <c r="L150" s="62"/>
      <c r="M150" s="49">
        <f t="shared" si="18"/>
        <v>0</v>
      </c>
      <c r="N150" s="128"/>
      <c r="O150" s="62"/>
      <c r="P150" s="49">
        <f t="shared" si="19"/>
        <v>0</v>
      </c>
      <c r="Q150" s="152">
        <f t="shared" si="20"/>
        <v>0</v>
      </c>
    </row>
    <row r="151" spans="1:21" x14ac:dyDescent="0.2">
      <c r="A151" s="56">
        <v>137</v>
      </c>
      <c r="B151" s="59" t="s">
        <v>285</v>
      </c>
      <c r="C151" s="140" t="s">
        <v>286</v>
      </c>
      <c r="D151" s="129"/>
      <c r="E151" s="62"/>
      <c r="F151" s="208">
        <f t="shared" si="15"/>
        <v>0</v>
      </c>
      <c r="G151" s="62"/>
      <c r="H151" s="62"/>
      <c r="I151" s="280">
        <f t="shared" si="16"/>
        <v>0</v>
      </c>
      <c r="J151" s="149">
        <f t="shared" si="17"/>
        <v>0</v>
      </c>
      <c r="K151" s="129"/>
      <c r="L151" s="62"/>
      <c r="M151" s="49">
        <f t="shared" si="18"/>
        <v>0</v>
      </c>
      <c r="N151" s="128"/>
      <c r="O151" s="62"/>
      <c r="P151" s="49">
        <f t="shared" si="19"/>
        <v>0</v>
      </c>
      <c r="Q151" s="152">
        <f t="shared" si="20"/>
        <v>0</v>
      </c>
    </row>
    <row r="152" spans="1:21" x14ac:dyDescent="0.2">
      <c r="A152" s="360">
        <v>138</v>
      </c>
      <c r="B152" s="60" t="s">
        <v>287</v>
      </c>
      <c r="C152" s="411" t="s">
        <v>288</v>
      </c>
      <c r="D152" s="128"/>
      <c r="E152" s="62">
        <v>28095606</v>
      </c>
      <c r="F152" s="208">
        <f t="shared" si="15"/>
        <v>28095606</v>
      </c>
      <c r="G152" s="62"/>
      <c r="H152" s="62">
        <v>10088694</v>
      </c>
      <c r="I152" s="280">
        <f t="shared" si="16"/>
        <v>10088694</v>
      </c>
      <c r="J152" s="149">
        <f t="shared" si="17"/>
        <v>38184300</v>
      </c>
      <c r="K152" s="129"/>
      <c r="L152" s="62">
        <v>206860218.24000001</v>
      </c>
      <c r="M152" s="49">
        <f t="shared" si="18"/>
        <v>206860218.24000001</v>
      </c>
      <c r="N152" s="129"/>
      <c r="O152" s="62">
        <v>35214496.5</v>
      </c>
      <c r="P152" s="49">
        <f t="shared" si="19"/>
        <v>35214496.5</v>
      </c>
      <c r="Q152" s="152">
        <f t="shared" si="20"/>
        <v>280259014.74000001</v>
      </c>
    </row>
    <row r="153" spans="1:21" x14ac:dyDescent="0.2">
      <c r="A153" s="360">
        <v>139</v>
      </c>
      <c r="B153" s="215" t="s">
        <v>289</v>
      </c>
      <c r="C153" s="216" t="s">
        <v>290</v>
      </c>
      <c r="D153" s="128"/>
      <c r="E153" s="62"/>
      <c r="F153" s="208">
        <f t="shared" si="15"/>
        <v>0</v>
      </c>
      <c r="G153" s="62"/>
      <c r="H153" s="62"/>
      <c r="I153" s="280">
        <f t="shared" si="16"/>
        <v>0</v>
      </c>
      <c r="J153" s="149">
        <f t="shared" si="17"/>
        <v>0</v>
      </c>
      <c r="K153" s="147"/>
      <c r="L153" s="145"/>
      <c r="M153" s="374">
        <f t="shared" si="18"/>
        <v>0</v>
      </c>
      <c r="N153" s="312"/>
      <c r="O153" s="145"/>
      <c r="P153" s="154">
        <f t="shared" si="19"/>
        <v>0</v>
      </c>
      <c r="Q153" s="413">
        <f t="shared" si="20"/>
        <v>0</v>
      </c>
    </row>
    <row r="154" spans="1:21" x14ac:dyDescent="0.2">
      <c r="A154" s="402">
        <v>140</v>
      </c>
      <c r="B154" s="403" t="s">
        <v>295</v>
      </c>
      <c r="C154" s="311" t="s">
        <v>296</v>
      </c>
      <c r="D154" s="312"/>
      <c r="E154" s="145"/>
      <c r="F154" s="245">
        <f t="shared" si="15"/>
        <v>0</v>
      </c>
      <c r="G154" s="145"/>
      <c r="H154" s="145"/>
      <c r="I154" s="335">
        <f t="shared" si="16"/>
        <v>0</v>
      </c>
      <c r="J154" s="331">
        <f t="shared" si="17"/>
        <v>0</v>
      </c>
      <c r="K154" s="147"/>
      <c r="L154" s="145"/>
      <c r="M154" s="248">
        <f t="shared" si="18"/>
        <v>0</v>
      </c>
      <c r="N154" s="312"/>
      <c r="O154" s="145"/>
      <c r="P154" s="247">
        <f t="shared" si="19"/>
        <v>0</v>
      </c>
      <c r="Q154" s="414">
        <f t="shared" si="20"/>
        <v>0</v>
      </c>
    </row>
    <row r="155" spans="1:21" x14ac:dyDescent="0.2">
      <c r="A155" s="360">
        <v>141</v>
      </c>
      <c r="B155" s="410" t="s">
        <v>342</v>
      </c>
      <c r="C155" s="412" t="s">
        <v>341</v>
      </c>
      <c r="D155" s="357"/>
      <c r="E155" s="62"/>
      <c r="F155" s="208">
        <f t="shared" ref="F155" si="21">SUM(D155:E155)</f>
        <v>0</v>
      </c>
      <c r="G155" s="62"/>
      <c r="H155" s="62"/>
      <c r="I155" s="280">
        <f t="shared" ref="I155" si="22">SUM(G155:H155)</f>
        <v>0</v>
      </c>
      <c r="J155" s="149">
        <f t="shared" ref="J155" si="23">F155+I155</f>
        <v>0</v>
      </c>
      <c r="K155" s="357"/>
      <c r="L155" s="62"/>
      <c r="M155" s="374">
        <f t="shared" ref="M155" si="24">SUM(K155:L155)</f>
        <v>0</v>
      </c>
      <c r="N155" s="128"/>
      <c r="O155" s="62"/>
      <c r="P155" s="154">
        <f t="shared" ref="P155" si="25">SUM(N155:O155)</f>
        <v>0</v>
      </c>
      <c r="Q155" s="413">
        <f t="shared" ref="Q155" si="26">J155+M155+P155</f>
        <v>0</v>
      </c>
    </row>
    <row r="156" spans="1:21" ht="12.75" thickBot="1" x14ac:dyDescent="0.25">
      <c r="A156" s="336">
        <v>142</v>
      </c>
      <c r="B156" s="391" t="s">
        <v>345</v>
      </c>
      <c r="C156" s="373" t="s">
        <v>344</v>
      </c>
      <c r="D156" s="342"/>
      <c r="E156" s="337"/>
      <c r="F156" s="338">
        <f t="shared" ref="F156" si="27">SUM(D156:E156)</f>
        <v>0</v>
      </c>
      <c r="G156" s="337"/>
      <c r="H156" s="337"/>
      <c r="I156" s="339">
        <f t="shared" ref="I156" si="28">SUM(G156:H156)</f>
        <v>0</v>
      </c>
      <c r="J156" s="340">
        <f t="shared" ref="J156" si="29">F156+I156</f>
        <v>0</v>
      </c>
      <c r="K156" s="342"/>
      <c r="L156" s="337"/>
      <c r="M156" s="341">
        <f t="shared" ref="M156" si="30">SUM(K156:L156)</f>
        <v>0</v>
      </c>
      <c r="N156" s="344"/>
      <c r="O156" s="337"/>
      <c r="P156" s="376">
        <f t="shared" ref="P156" si="31">SUM(N156:O156)</f>
        <v>0</v>
      </c>
      <c r="Q156" s="415">
        <f t="shared" ref="Q156" si="32">J156+M156+P156</f>
        <v>0</v>
      </c>
    </row>
    <row r="157" spans="1:21" s="64" customFormat="1" x14ac:dyDescent="0.2">
      <c r="D157" s="63"/>
      <c r="E157" s="63"/>
      <c r="F157" s="134"/>
      <c r="G157" s="63"/>
      <c r="H157" s="63"/>
      <c r="I157" s="134"/>
      <c r="J157" s="134"/>
      <c r="K157" s="63"/>
      <c r="L157" s="63"/>
      <c r="M157" s="134"/>
      <c r="N157" s="63"/>
      <c r="O157" s="63"/>
      <c r="P157" s="134"/>
      <c r="Q157" s="134"/>
      <c r="R157" s="302"/>
      <c r="S157" s="302"/>
      <c r="T157" s="302"/>
      <c r="U157" s="302"/>
    </row>
    <row r="158" spans="1:21" x14ac:dyDescent="0.2">
      <c r="F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60" spans="1:21" s="47" customFormat="1" x14ac:dyDescent="0.2">
      <c r="D160" s="46"/>
      <c r="E160" s="46"/>
      <c r="F160" s="50"/>
      <c r="G160" s="46"/>
      <c r="H160" s="46"/>
      <c r="I160" s="50"/>
      <c r="J160" s="50"/>
      <c r="K160" s="55"/>
      <c r="L160" s="55"/>
      <c r="M160" s="84"/>
      <c r="N160" s="55"/>
      <c r="O160" s="55"/>
      <c r="P160" s="84"/>
      <c r="Q160" s="84"/>
      <c r="R160" s="46"/>
      <c r="S160" s="46"/>
      <c r="T160" s="46"/>
      <c r="U160" s="46"/>
    </row>
  </sheetData>
  <mergeCells count="15">
    <mergeCell ref="A1:P1"/>
    <mergeCell ref="A3:A5"/>
    <mergeCell ref="B3:B5"/>
    <mergeCell ref="C3:C5"/>
    <mergeCell ref="D3:J3"/>
    <mergeCell ref="D4:F4"/>
    <mergeCell ref="G4:I4"/>
    <mergeCell ref="J4:J5"/>
    <mergeCell ref="A6:C6"/>
    <mergeCell ref="A11:C11"/>
    <mergeCell ref="A94:A97"/>
    <mergeCell ref="B94:B97"/>
    <mergeCell ref="Q3:Q5"/>
    <mergeCell ref="K3:M4"/>
    <mergeCell ref="N3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8"/>
  <sheetViews>
    <sheetView zoomScale="90" zoomScaleNormal="90" workbookViewId="0">
      <pane xSplit="3" ySplit="11" topLeftCell="H129" activePane="bottomRight" state="frozen"/>
      <selection activeCell="C173" sqref="C173"/>
      <selection pane="topRight" activeCell="C173" sqref="C173"/>
      <selection pane="bottomLeft" activeCell="C173" sqref="C173"/>
      <selection pane="bottomRight" activeCell="E11" sqref="E11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34" customWidth="1"/>
    <col min="4" max="4" width="13.42578125" style="35" customWidth="1"/>
    <col min="5" max="5" width="14" style="35" customWidth="1"/>
    <col min="6" max="6" width="13.42578125" style="36" customWidth="1"/>
    <col min="7" max="7" width="12.85546875" style="35" customWidth="1"/>
    <col min="8" max="8" width="12.42578125" style="35" customWidth="1"/>
    <col min="9" max="9" width="13.5703125" style="36" customWidth="1"/>
    <col min="10" max="10" width="13.42578125" style="118" customWidth="1"/>
    <col min="11" max="11" width="14.140625" style="36" customWidth="1"/>
    <col min="12" max="12" width="13.85546875" style="36" customWidth="1"/>
    <col min="13" max="13" width="13.7109375" style="118" customWidth="1"/>
    <col min="14" max="14" width="13.140625" style="36" customWidth="1"/>
    <col min="15" max="15" width="11.42578125" style="36" customWidth="1"/>
    <col min="16" max="16" width="12.5703125" style="118" customWidth="1"/>
    <col min="17" max="17" width="14.140625" style="118" customWidth="1"/>
    <col min="18" max="18" width="15.28515625" style="36" customWidth="1"/>
    <col min="19" max="19" width="13.42578125" style="36" customWidth="1"/>
    <col min="20" max="20" width="11" style="36" customWidth="1"/>
    <col min="21" max="21" width="10.28515625" style="36" customWidth="1"/>
    <col min="22" max="22" width="13.28515625" style="1" customWidth="1"/>
    <col min="23" max="16384" width="9.140625" style="1"/>
  </cols>
  <sheetData>
    <row r="1" spans="1:24" ht="15.75" x14ac:dyDescent="0.2">
      <c r="A1" s="588" t="s">
        <v>324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</row>
    <row r="2" spans="1:24" ht="12.75" thickBot="1" x14ac:dyDescent="0.25"/>
    <row r="3" spans="1:24" s="120" customFormat="1" ht="15" customHeight="1" x14ac:dyDescent="0.2">
      <c r="A3" s="466" t="s">
        <v>45</v>
      </c>
      <c r="B3" s="469" t="s">
        <v>298</v>
      </c>
      <c r="C3" s="472" t="s">
        <v>46</v>
      </c>
      <c r="D3" s="494" t="s">
        <v>293</v>
      </c>
      <c r="E3" s="590"/>
      <c r="F3" s="590"/>
      <c r="G3" s="590"/>
      <c r="H3" s="590"/>
      <c r="I3" s="590"/>
      <c r="J3" s="591"/>
      <c r="K3" s="594" t="s">
        <v>304</v>
      </c>
      <c r="L3" s="565"/>
      <c r="M3" s="565"/>
      <c r="N3" s="595" t="s">
        <v>305</v>
      </c>
      <c r="O3" s="565"/>
      <c r="P3" s="503"/>
      <c r="Q3" s="500" t="s">
        <v>292</v>
      </c>
      <c r="R3" s="66"/>
      <c r="S3" s="66"/>
      <c r="T3" s="66"/>
      <c r="U3" s="66"/>
    </row>
    <row r="4" spans="1:24" s="120" customFormat="1" ht="15" customHeight="1" x14ac:dyDescent="0.2">
      <c r="A4" s="570"/>
      <c r="B4" s="589"/>
      <c r="C4" s="574"/>
      <c r="D4" s="578" t="s">
        <v>254</v>
      </c>
      <c r="E4" s="579"/>
      <c r="F4" s="580"/>
      <c r="G4" s="581" t="s">
        <v>255</v>
      </c>
      <c r="H4" s="582"/>
      <c r="I4" s="583"/>
      <c r="J4" s="592" t="s">
        <v>259</v>
      </c>
      <c r="K4" s="564"/>
      <c r="L4" s="564"/>
      <c r="M4" s="564"/>
      <c r="N4" s="563"/>
      <c r="O4" s="564"/>
      <c r="P4" s="505"/>
      <c r="Q4" s="586"/>
      <c r="R4" s="66"/>
      <c r="S4" s="66"/>
      <c r="T4" s="66"/>
      <c r="U4" s="66"/>
    </row>
    <row r="5" spans="1:24" s="120" customFormat="1" ht="54.75" customHeight="1" thickBot="1" x14ac:dyDescent="0.25">
      <c r="A5" s="468"/>
      <c r="B5" s="471"/>
      <c r="C5" s="474"/>
      <c r="D5" s="51" t="s">
        <v>326</v>
      </c>
      <c r="E5" s="52" t="s">
        <v>328</v>
      </c>
      <c r="F5" s="133" t="s">
        <v>259</v>
      </c>
      <c r="G5" s="52" t="s">
        <v>327</v>
      </c>
      <c r="H5" s="52" t="s">
        <v>286</v>
      </c>
      <c r="I5" s="52" t="s">
        <v>306</v>
      </c>
      <c r="J5" s="593"/>
      <c r="K5" s="53" t="s">
        <v>327</v>
      </c>
      <c r="L5" s="133" t="s">
        <v>286</v>
      </c>
      <c r="M5" s="153" t="s">
        <v>259</v>
      </c>
      <c r="N5" s="51" t="s">
        <v>327</v>
      </c>
      <c r="O5" s="133" t="s">
        <v>286</v>
      </c>
      <c r="P5" s="155" t="s">
        <v>259</v>
      </c>
      <c r="Q5" s="587"/>
      <c r="R5" s="301"/>
      <c r="S5" s="300"/>
      <c r="T5" s="300"/>
      <c r="U5" s="300"/>
    </row>
    <row r="6" spans="1:24" s="119" customFormat="1" ht="17.25" customHeight="1" x14ac:dyDescent="0.2">
      <c r="A6" s="458" t="s">
        <v>248</v>
      </c>
      <c r="B6" s="459"/>
      <c r="C6" s="460"/>
      <c r="D6" s="213">
        <f>SUM(D7:D11)</f>
        <v>95114584.419999972</v>
      </c>
      <c r="E6" s="214">
        <f t="shared" ref="E6:Q6" si="0">SUM(E7:E11)</f>
        <v>77505688.590000004</v>
      </c>
      <c r="F6" s="214">
        <f t="shared" si="0"/>
        <v>172621135.25</v>
      </c>
      <c r="G6" s="214">
        <f t="shared" si="0"/>
        <v>57878961.87000002</v>
      </c>
      <c r="H6" s="214">
        <f t="shared" si="0"/>
        <v>47163811.259999998</v>
      </c>
      <c r="I6" s="214">
        <f t="shared" si="0"/>
        <v>105042828.83000003</v>
      </c>
      <c r="J6" s="132">
        <f t="shared" si="0"/>
        <v>277663964.07999998</v>
      </c>
      <c r="K6" s="238">
        <f t="shared" si="0"/>
        <v>243198110.78</v>
      </c>
      <c r="L6" s="239">
        <f t="shared" si="0"/>
        <v>315548662.44999999</v>
      </c>
      <c r="M6" s="240">
        <f t="shared" si="0"/>
        <v>558748357.76999998</v>
      </c>
      <c r="N6" s="238">
        <f t="shared" si="0"/>
        <v>5649795.9400000004</v>
      </c>
      <c r="O6" s="239">
        <f t="shared" si="0"/>
        <v>3621222.16</v>
      </c>
      <c r="P6" s="241">
        <f t="shared" si="0"/>
        <v>9271051.3200000022</v>
      </c>
      <c r="Q6" s="242">
        <f t="shared" si="0"/>
        <v>845683373.18000007</v>
      </c>
      <c r="R6" s="118"/>
      <c r="S6" s="118"/>
      <c r="T6" s="118"/>
      <c r="U6" s="118"/>
    </row>
    <row r="7" spans="1:24" ht="12" customHeight="1" x14ac:dyDescent="0.2">
      <c r="A7" s="39"/>
      <c r="B7" s="56"/>
      <c r="C7" s="123" t="s">
        <v>55</v>
      </c>
      <c r="D7" s="234"/>
      <c r="E7" s="87"/>
      <c r="F7" s="208">
        <v>0</v>
      </c>
      <c r="G7" s="87"/>
      <c r="H7" s="87"/>
      <c r="I7" s="87">
        <v>0</v>
      </c>
      <c r="J7" s="81">
        <v>0</v>
      </c>
      <c r="K7" s="234"/>
      <c r="L7" s="87"/>
      <c r="M7" s="154">
        <v>0</v>
      </c>
      <c r="N7" s="234"/>
      <c r="O7" s="87"/>
      <c r="P7" s="49">
        <v>0</v>
      </c>
      <c r="Q7" s="151">
        <f>J7+M7+P7</f>
        <v>0</v>
      </c>
      <c r="R7" s="118"/>
      <c r="S7" s="118"/>
      <c r="T7" s="118"/>
      <c r="U7" s="118"/>
    </row>
    <row r="8" spans="1:24" ht="12.75" customHeight="1" x14ac:dyDescent="0.2">
      <c r="A8" s="39"/>
      <c r="B8" s="56"/>
      <c r="C8" s="123" t="s">
        <v>56</v>
      </c>
      <c r="D8" s="234"/>
      <c r="E8" s="87"/>
      <c r="F8" s="208">
        <v>862.24</v>
      </c>
      <c r="G8" s="87"/>
      <c r="H8" s="87"/>
      <c r="I8" s="87">
        <v>55.7</v>
      </c>
      <c r="J8" s="81">
        <f t="shared" ref="J8" si="1">F8+I8</f>
        <v>917.94</v>
      </c>
      <c r="K8" s="234"/>
      <c r="L8" s="87"/>
      <c r="M8" s="154">
        <v>1584.54</v>
      </c>
      <c r="N8" s="234"/>
      <c r="O8" s="87"/>
      <c r="P8" s="49">
        <v>33.22</v>
      </c>
      <c r="Q8" s="151">
        <f>J8+M8+P8+0.01</f>
        <v>2535.71</v>
      </c>
      <c r="R8" s="118"/>
      <c r="S8" s="118"/>
      <c r="T8" s="118"/>
      <c r="U8" s="118"/>
    </row>
    <row r="9" spans="1:24" x14ac:dyDescent="0.2">
      <c r="A9" s="39"/>
      <c r="B9" s="56"/>
      <c r="C9" s="123" t="s">
        <v>57</v>
      </c>
      <c r="D9" s="234"/>
      <c r="E9" s="87"/>
      <c r="F9" s="208">
        <v>0</v>
      </c>
      <c r="G9" s="87"/>
      <c r="H9" s="87"/>
      <c r="I9" s="87">
        <v>0</v>
      </c>
      <c r="J9" s="81">
        <v>0</v>
      </c>
      <c r="K9" s="234"/>
      <c r="L9" s="87"/>
      <c r="M9" s="154">
        <v>0</v>
      </c>
      <c r="N9" s="234"/>
      <c r="O9" s="87"/>
      <c r="P9" s="49">
        <v>0</v>
      </c>
      <c r="Q9" s="151">
        <f t="shared" ref="Q9:Q10" si="2">J9+M9+P9</f>
        <v>0</v>
      </c>
      <c r="R9" s="118"/>
      <c r="S9" s="118"/>
      <c r="T9" s="118"/>
      <c r="U9" s="118"/>
    </row>
    <row r="10" spans="1:24" x14ac:dyDescent="0.2">
      <c r="A10" s="39"/>
      <c r="B10" s="56"/>
      <c r="C10" s="123" t="s">
        <v>284</v>
      </c>
      <c r="D10" s="243"/>
      <c r="E10" s="244"/>
      <c r="F10" s="245">
        <v>0</v>
      </c>
      <c r="G10" s="244"/>
      <c r="H10" s="244"/>
      <c r="I10" s="244">
        <v>0</v>
      </c>
      <c r="J10" s="246">
        <v>0</v>
      </c>
      <c r="K10" s="243"/>
      <c r="L10" s="244"/>
      <c r="M10" s="247">
        <v>0</v>
      </c>
      <c r="N10" s="243"/>
      <c r="O10" s="244"/>
      <c r="P10" s="248">
        <v>0</v>
      </c>
      <c r="Q10" s="369">
        <f t="shared" si="2"/>
        <v>0</v>
      </c>
      <c r="R10" s="118"/>
      <c r="S10" s="118"/>
      <c r="T10" s="118"/>
      <c r="U10" s="118"/>
    </row>
    <row r="11" spans="1:24" s="119" customFormat="1" ht="15" customHeight="1" x14ac:dyDescent="0.2">
      <c r="A11" s="461" t="s">
        <v>247</v>
      </c>
      <c r="B11" s="462"/>
      <c r="C11" s="463"/>
      <c r="D11" s="263">
        <f>SUM(D12:D156)-D94</f>
        <v>95114584.419999972</v>
      </c>
      <c r="E11" s="400">
        <f t="shared" ref="E11:Q11" si="3">SUM(E12:E156)-E94</f>
        <v>77505688.590000004</v>
      </c>
      <c r="F11" s="400">
        <f t="shared" si="3"/>
        <v>172620273.00999999</v>
      </c>
      <c r="G11" s="400">
        <f t="shared" si="3"/>
        <v>57878961.87000002</v>
      </c>
      <c r="H11" s="400">
        <f t="shared" si="3"/>
        <v>47163811.259999998</v>
      </c>
      <c r="I11" s="400">
        <f t="shared" si="3"/>
        <v>105042773.13000003</v>
      </c>
      <c r="J11" s="390">
        <f t="shared" si="3"/>
        <v>277663046.13999999</v>
      </c>
      <c r="K11" s="263">
        <f t="shared" si="3"/>
        <v>243198110.78</v>
      </c>
      <c r="L11" s="400">
        <f t="shared" si="3"/>
        <v>315548662.44999999</v>
      </c>
      <c r="M11" s="390">
        <f t="shared" si="3"/>
        <v>558746773.23000002</v>
      </c>
      <c r="N11" s="263">
        <f t="shared" si="3"/>
        <v>5649795.9400000004</v>
      </c>
      <c r="O11" s="400">
        <f t="shared" si="3"/>
        <v>3621222.16</v>
      </c>
      <c r="P11" s="390">
        <f t="shared" si="3"/>
        <v>9271018.1000000015</v>
      </c>
      <c r="Q11" s="372">
        <f t="shared" si="3"/>
        <v>845680837.47000003</v>
      </c>
      <c r="R11" s="118"/>
      <c r="S11" s="118"/>
      <c r="T11" s="118"/>
      <c r="U11" s="118"/>
      <c r="X11" s="118"/>
    </row>
    <row r="12" spans="1:24" x14ac:dyDescent="0.2">
      <c r="A12" s="406">
        <v>1</v>
      </c>
      <c r="B12" s="94" t="s">
        <v>59</v>
      </c>
      <c r="C12" s="124" t="s">
        <v>43</v>
      </c>
      <c r="D12" s="129">
        <v>841900.94</v>
      </c>
      <c r="E12" s="62"/>
      <c r="F12" s="208">
        <f>SUM(D12:E12)</f>
        <v>841900.94</v>
      </c>
      <c r="G12" s="62">
        <v>332799.27</v>
      </c>
      <c r="H12" s="62"/>
      <c r="I12" s="87">
        <f>SUM(G12:H12)</f>
        <v>332799.27</v>
      </c>
      <c r="J12" s="81">
        <f>F12+I12</f>
        <v>1174700.21</v>
      </c>
      <c r="K12" s="129"/>
      <c r="L12" s="62"/>
      <c r="M12" s="154">
        <f>SUM(K12:L12)</f>
        <v>0</v>
      </c>
      <c r="N12" s="129"/>
      <c r="O12" s="62"/>
      <c r="P12" s="49">
        <f>SUM(N12:O12)</f>
        <v>0</v>
      </c>
      <c r="Q12" s="369">
        <f>J12+M12+P12</f>
        <v>1174700.21</v>
      </c>
      <c r="X12" s="118"/>
    </row>
    <row r="13" spans="1:24" x14ac:dyDescent="0.2">
      <c r="A13" s="406">
        <v>2</v>
      </c>
      <c r="B13" s="94" t="s">
        <v>60</v>
      </c>
      <c r="C13" s="124" t="s">
        <v>232</v>
      </c>
      <c r="D13" s="129">
        <v>993564.44</v>
      </c>
      <c r="E13" s="62"/>
      <c r="F13" s="208">
        <f t="shared" ref="F13:F76" si="4">SUM(D13:E13)</f>
        <v>993564.44</v>
      </c>
      <c r="G13" s="62">
        <v>339146.94</v>
      </c>
      <c r="H13" s="62"/>
      <c r="I13" s="87">
        <f t="shared" ref="I13:I76" si="5">SUM(G13:H13)</f>
        <v>339146.94</v>
      </c>
      <c r="J13" s="81">
        <f t="shared" ref="J13:J76" si="6">F13+I13</f>
        <v>1332711.3799999999</v>
      </c>
      <c r="K13" s="129"/>
      <c r="L13" s="62"/>
      <c r="M13" s="154">
        <f t="shared" ref="M13:M76" si="7">SUM(K13:L13)</f>
        <v>0</v>
      </c>
      <c r="N13" s="129"/>
      <c r="O13" s="62"/>
      <c r="P13" s="49">
        <f t="shared" ref="P13:P76" si="8">SUM(N13:O13)</f>
        <v>0</v>
      </c>
      <c r="Q13" s="211">
        <f t="shared" ref="Q13:Q76" si="9">J13+M13+P13</f>
        <v>1332711.3799999999</v>
      </c>
      <c r="X13" s="118"/>
    </row>
    <row r="14" spans="1:24" x14ac:dyDescent="0.2">
      <c r="A14" s="406">
        <v>3</v>
      </c>
      <c r="B14" s="59" t="s">
        <v>61</v>
      </c>
      <c r="C14" s="124" t="s">
        <v>5</v>
      </c>
      <c r="D14" s="129">
        <v>1628865.99</v>
      </c>
      <c r="E14" s="62"/>
      <c r="F14" s="208">
        <f t="shared" si="4"/>
        <v>1628865.99</v>
      </c>
      <c r="G14" s="62">
        <v>2022186.3</v>
      </c>
      <c r="H14" s="62"/>
      <c r="I14" s="87">
        <f t="shared" si="5"/>
        <v>2022186.3</v>
      </c>
      <c r="J14" s="81">
        <f t="shared" si="6"/>
        <v>3651052.29</v>
      </c>
      <c r="K14" s="129">
        <v>6160924.6000000006</v>
      </c>
      <c r="L14" s="62"/>
      <c r="M14" s="154">
        <f t="shared" si="7"/>
        <v>6160924.6000000006</v>
      </c>
      <c r="N14" s="129">
        <v>1023917.8</v>
      </c>
      <c r="O14" s="62"/>
      <c r="P14" s="49">
        <f t="shared" si="8"/>
        <v>1023917.8</v>
      </c>
      <c r="Q14" s="151">
        <f t="shared" si="9"/>
        <v>10835894.690000001</v>
      </c>
      <c r="X14" s="118"/>
    </row>
    <row r="15" spans="1:24" x14ac:dyDescent="0.2">
      <c r="A15" s="406">
        <v>4</v>
      </c>
      <c r="B15" s="94" t="s">
        <v>62</v>
      </c>
      <c r="C15" s="124" t="s">
        <v>233</v>
      </c>
      <c r="D15" s="129">
        <v>1118939.6000000001</v>
      </c>
      <c r="E15" s="62"/>
      <c r="F15" s="208">
        <f t="shared" si="4"/>
        <v>1118939.6000000001</v>
      </c>
      <c r="G15" s="62">
        <v>66197.13</v>
      </c>
      <c r="H15" s="62"/>
      <c r="I15" s="87">
        <f t="shared" si="5"/>
        <v>66197.13</v>
      </c>
      <c r="J15" s="81">
        <f t="shared" si="6"/>
        <v>1185136.73</v>
      </c>
      <c r="K15" s="129"/>
      <c r="L15" s="62"/>
      <c r="M15" s="154">
        <f t="shared" si="7"/>
        <v>0</v>
      </c>
      <c r="N15" s="129"/>
      <c r="O15" s="62"/>
      <c r="P15" s="49">
        <f t="shared" si="8"/>
        <v>0</v>
      </c>
      <c r="Q15" s="151">
        <f t="shared" si="9"/>
        <v>1185136.73</v>
      </c>
      <c r="X15" s="118"/>
    </row>
    <row r="16" spans="1:24" x14ac:dyDescent="0.2">
      <c r="A16" s="406">
        <v>5</v>
      </c>
      <c r="B16" s="94" t="s">
        <v>63</v>
      </c>
      <c r="C16" s="124" t="s">
        <v>8</v>
      </c>
      <c r="D16" s="129">
        <v>1135117.04</v>
      </c>
      <c r="E16" s="62"/>
      <c r="F16" s="208">
        <f t="shared" si="4"/>
        <v>1135117.04</v>
      </c>
      <c r="G16" s="62">
        <v>66197.13</v>
      </c>
      <c r="H16" s="62"/>
      <c r="I16" s="87">
        <f t="shared" si="5"/>
        <v>66197.13</v>
      </c>
      <c r="J16" s="81">
        <f t="shared" si="6"/>
        <v>1201314.17</v>
      </c>
      <c r="K16" s="129"/>
      <c r="L16" s="62"/>
      <c r="M16" s="154">
        <f t="shared" si="7"/>
        <v>0</v>
      </c>
      <c r="N16" s="129"/>
      <c r="O16" s="62"/>
      <c r="P16" s="49">
        <f t="shared" si="8"/>
        <v>0</v>
      </c>
      <c r="Q16" s="151">
        <f t="shared" si="9"/>
        <v>1201314.17</v>
      </c>
      <c r="X16" s="118"/>
    </row>
    <row r="17" spans="1:24" x14ac:dyDescent="0.2">
      <c r="A17" s="406">
        <v>6</v>
      </c>
      <c r="B17" s="59" t="s">
        <v>64</v>
      </c>
      <c r="C17" s="124" t="s">
        <v>65</v>
      </c>
      <c r="D17" s="129">
        <v>3709689.21</v>
      </c>
      <c r="E17" s="62"/>
      <c r="F17" s="208">
        <f t="shared" si="4"/>
        <v>3709689.21</v>
      </c>
      <c r="G17" s="62">
        <v>5040956.79</v>
      </c>
      <c r="H17" s="62"/>
      <c r="I17" s="87">
        <f t="shared" si="5"/>
        <v>5040956.79</v>
      </c>
      <c r="J17" s="81">
        <f t="shared" si="6"/>
        <v>8750646</v>
      </c>
      <c r="K17" s="129">
        <v>17550368.779999997</v>
      </c>
      <c r="L17" s="62"/>
      <c r="M17" s="154">
        <f t="shared" si="7"/>
        <v>17550368.779999997</v>
      </c>
      <c r="N17" s="129">
        <v>689370.4</v>
      </c>
      <c r="O17" s="62"/>
      <c r="P17" s="49">
        <f t="shared" si="8"/>
        <v>689370.4</v>
      </c>
      <c r="Q17" s="151">
        <f t="shared" si="9"/>
        <v>26990385.179999996</v>
      </c>
      <c r="X17" s="118"/>
    </row>
    <row r="18" spans="1:24" x14ac:dyDescent="0.2">
      <c r="A18" s="406">
        <v>7</v>
      </c>
      <c r="B18" s="94" t="s">
        <v>66</v>
      </c>
      <c r="C18" s="124" t="s">
        <v>234</v>
      </c>
      <c r="D18" s="129">
        <v>2507166.17</v>
      </c>
      <c r="E18" s="62"/>
      <c r="F18" s="208">
        <f t="shared" si="4"/>
        <v>2507166.17</v>
      </c>
      <c r="G18" s="62">
        <v>719100.33</v>
      </c>
      <c r="H18" s="62"/>
      <c r="I18" s="87">
        <f t="shared" si="5"/>
        <v>719100.33</v>
      </c>
      <c r="J18" s="81">
        <f t="shared" si="6"/>
        <v>3226266.5</v>
      </c>
      <c r="K18" s="129"/>
      <c r="L18" s="62"/>
      <c r="M18" s="154">
        <f t="shared" si="7"/>
        <v>0</v>
      </c>
      <c r="N18" s="129"/>
      <c r="O18" s="62"/>
      <c r="P18" s="49">
        <f t="shared" si="8"/>
        <v>0</v>
      </c>
      <c r="Q18" s="151">
        <f t="shared" si="9"/>
        <v>3226266.5</v>
      </c>
      <c r="X18" s="118"/>
    </row>
    <row r="19" spans="1:24" x14ac:dyDescent="0.2">
      <c r="A19" s="406">
        <v>8</v>
      </c>
      <c r="B19" s="59" t="s">
        <v>67</v>
      </c>
      <c r="C19" s="124" t="s">
        <v>17</v>
      </c>
      <c r="D19" s="129">
        <v>2387857.5499999998</v>
      </c>
      <c r="E19" s="62"/>
      <c r="F19" s="208">
        <f t="shared" si="4"/>
        <v>2387857.5499999998</v>
      </c>
      <c r="G19" s="62">
        <v>47154.12</v>
      </c>
      <c r="H19" s="62"/>
      <c r="I19" s="87">
        <f t="shared" si="5"/>
        <v>47154.12</v>
      </c>
      <c r="J19" s="81">
        <f t="shared" si="6"/>
        <v>2435011.67</v>
      </c>
      <c r="K19" s="129"/>
      <c r="L19" s="62"/>
      <c r="M19" s="154">
        <f t="shared" si="7"/>
        <v>0</v>
      </c>
      <c r="N19" s="129"/>
      <c r="O19" s="62"/>
      <c r="P19" s="49">
        <f t="shared" si="8"/>
        <v>0</v>
      </c>
      <c r="Q19" s="151">
        <f t="shared" si="9"/>
        <v>2435011.67</v>
      </c>
      <c r="X19" s="118"/>
    </row>
    <row r="20" spans="1:24" x14ac:dyDescent="0.2">
      <c r="A20" s="406">
        <v>9</v>
      </c>
      <c r="B20" s="59" t="s">
        <v>68</v>
      </c>
      <c r="C20" s="124" t="s">
        <v>6</v>
      </c>
      <c r="D20" s="129">
        <v>1073103.52</v>
      </c>
      <c r="E20" s="62"/>
      <c r="F20" s="208">
        <f t="shared" si="4"/>
        <v>1073103.52</v>
      </c>
      <c r="G20" s="62">
        <v>444336.9</v>
      </c>
      <c r="H20" s="62"/>
      <c r="I20" s="87">
        <f t="shared" si="5"/>
        <v>444336.9</v>
      </c>
      <c r="J20" s="81">
        <f t="shared" si="6"/>
        <v>1517440.42</v>
      </c>
      <c r="K20" s="129">
        <v>3913985.4899999998</v>
      </c>
      <c r="L20" s="62"/>
      <c r="M20" s="154">
        <f t="shared" si="7"/>
        <v>3913985.4899999998</v>
      </c>
      <c r="N20" s="129"/>
      <c r="O20" s="62"/>
      <c r="P20" s="49">
        <f t="shared" si="8"/>
        <v>0</v>
      </c>
      <c r="Q20" s="151">
        <f t="shared" si="9"/>
        <v>5431425.9100000001</v>
      </c>
      <c r="X20" s="118"/>
    </row>
    <row r="21" spans="1:24" x14ac:dyDescent="0.2">
      <c r="A21" s="406">
        <v>10</v>
      </c>
      <c r="B21" s="59" t="s">
        <v>69</v>
      </c>
      <c r="C21" s="124" t="s">
        <v>18</v>
      </c>
      <c r="D21" s="129"/>
      <c r="E21" s="62"/>
      <c r="F21" s="208">
        <f t="shared" si="4"/>
        <v>0</v>
      </c>
      <c r="G21" s="62"/>
      <c r="H21" s="62"/>
      <c r="I21" s="87">
        <f t="shared" si="5"/>
        <v>0</v>
      </c>
      <c r="J21" s="81">
        <f t="shared" si="6"/>
        <v>0</v>
      </c>
      <c r="K21" s="129"/>
      <c r="L21" s="62"/>
      <c r="M21" s="154">
        <f t="shared" si="7"/>
        <v>0</v>
      </c>
      <c r="N21" s="129"/>
      <c r="O21" s="62"/>
      <c r="P21" s="49">
        <f t="shared" si="8"/>
        <v>0</v>
      </c>
      <c r="Q21" s="151">
        <f t="shared" si="9"/>
        <v>0</v>
      </c>
      <c r="X21" s="118"/>
    </row>
    <row r="22" spans="1:24" x14ac:dyDescent="0.2">
      <c r="A22" s="406">
        <v>11</v>
      </c>
      <c r="B22" s="59" t="s">
        <v>70</v>
      </c>
      <c r="C22" s="124" t="s">
        <v>7</v>
      </c>
      <c r="D22" s="129">
        <v>1133094.8600000001</v>
      </c>
      <c r="E22" s="62"/>
      <c r="F22" s="208">
        <f t="shared" si="4"/>
        <v>1133094.8600000001</v>
      </c>
      <c r="G22" s="62">
        <v>66197.13</v>
      </c>
      <c r="H22" s="62"/>
      <c r="I22" s="87">
        <f t="shared" si="5"/>
        <v>66197.13</v>
      </c>
      <c r="J22" s="81">
        <f t="shared" si="6"/>
        <v>1199291.9900000002</v>
      </c>
      <c r="K22" s="129"/>
      <c r="L22" s="62"/>
      <c r="M22" s="154">
        <f t="shared" si="7"/>
        <v>0</v>
      </c>
      <c r="N22" s="129"/>
      <c r="O22" s="62"/>
      <c r="P22" s="49">
        <f t="shared" si="8"/>
        <v>0</v>
      </c>
      <c r="Q22" s="151">
        <f t="shared" si="9"/>
        <v>1199291.9900000002</v>
      </c>
      <c r="X22" s="118"/>
    </row>
    <row r="23" spans="1:24" x14ac:dyDescent="0.2">
      <c r="A23" s="406">
        <v>12</v>
      </c>
      <c r="B23" s="59" t="s">
        <v>71</v>
      </c>
      <c r="C23" s="124" t="s">
        <v>19</v>
      </c>
      <c r="D23" s="129">
        <v>1857035.3</v>
      </c>
      <c r="E23" s="62"/>
      <c r="F23" s="208">
        <f t="shared" si="4"/>
        <v>1857035.3</v>
      </c>
      <c r="G23" s="62">
        <v>770788.5</v>
      </c>
      <c r="H23" s="62"/>
      <c r="I23" s="87">
        <f t="shared" si="5"/>
        <v>770788.5</v>
      </c>
      <c r="J23" s="81">
        <f t="shared" si="6"/>
        <v>2627823.7999999998</v>
      </c>
      <c r="K23" s="129"/>
      <c r="L23" s="62"/>
      <c r="M23" s="154">
        <f t="shared" si="7"/>
        <v>0</v>
      </c>
      <c r="N23" s="129"/>
      <c r="O23" s="62"/>
      <c r="P23" s="49">
        <f t="shared" si="8"/>
        <v>0</v>
      </c>
      <c r="Q23" s="151">
        <f t="shared" si="9"/>
        <v>2627823.7999999998</v>
      </c>
      <c r="X23" s="118"/>
    </row>
    <row r="24" spans="1:24" ht="12" customHeight="1" x14ac:dyDescent="0.2">
      <c r="A24" s="406">
        <v>13</v>
      </c>
      <c r="B24" s="405" t="s">
        <v>260</v>
      </c>
      <c r="C24" s="125" t="s">
        <v>261</v>
      </c>
      <c r="D24" s="129"/>
      <c r="E24" s="62"/>
      <c r="F24" s="208">
        <f t="shared" si="4"/>
        <v>0</v>
      </c>
      <c r="G24" s="62"/>
      <c r="H24" s="62"/>
      <c r="I24" s="87">
        <f t="shared" si="5"/>
        <v>0</v>
      </c>
      <c r="J24" s="81">
        <f t="shared" si="6"/>
        <v>0</v>
      </c>
      <c r="K24" s="129"/>
      <c r="L24" s="62"/>
      <c r="M24" s="154">
        <f t="shared" si="7"/>
        <v>0</v>
      </c>
      <c r="N24" s="129"/>
      <c r="O24" s="62"/>
      <c r="P24" s="49">
        <f t="shared" si="8"/>
        <v>0</v>
      </c>
      <c r="Q24" s="151">
        <f t="shared" si="9"/>
        <v>0</v>
      </c>
      <c r="X24" s="118"/>
    </row>
    <row r="25" spans="1:24" ht="12" customHeight="1" x14ac:dyDescent="0.2">
      <c r="A25" s="406">
        <v>14</v>
      </c>
      <c r="B25" s="76" t="s">
        <v>72</v>
      </c>
      <c r="C25" s="125" t="s">
        <v>73</v>
      </c>
      <c r="D25" s="129"/>
      <c r="E25" s="62"/>
      <c r="F25" s="208">
        <f t="shared" si="4"/>
        <v>0</v>
      </c>
      <c r="G25" s="62"/>
      <c r="H25" s="62"/>
      <c r="I25" s="87">
        <f t="shared" si="5"/>
        <v>0</v>
      </c>
      <c r="J25" s="81">
        <f t="shared" si="6"/>
        <v>0</v>
      </c>
      <c r="K25" s="129"/>
      <c r="L25" s="62"/>
      <c r="M25" s="154">
        <f t="shared" si="7"/>
        <v>0</v>
      </c>
      <c r="N25" s="129"/>
      <c r="O25" s="62"/>
      <c r="P25" s="49">
        <f t="shared" si="8"/>
        <v>0</v>
      </c>
      <c r="Q25" s="151">
        <f t="shared" si="9"/>
        <v>0</v>
      </c>
      <c r="X25" s="118"/>
    </row>
    <row r="26" spans="1:24" x14ac:dyDescent="0.2">
      <c r="A26" s="406">
        <v>15</v>
      </c>
      <c r="B26" s="59" t="s">
        <v>74</v>
      </c>
      <c r="C26" s="124" t="s">
        <v>22</v>
      </c>
      <c r="D26" s="129">
        <v>1508883.31</v>
      </c>
      <c r="E26" s="62"/>
      <c r="F26" s="208">
        <f t="shared" si="4"/>
        <v>1508883.31</v>
      </c>
      <c r="G26" s="62">
        <v>66197.13</v>
      </c>
      <c r="H26" s="62"/>
      <c r="I26" s="87">
        <f t="shared" si="5"/>
        <v>66197.13</v>
      </c>
      <c r="J26" s="81">
        <f t="shared" si="6"/>
        <v>1575080.44</v>
      </c>
      <c r="K26" s="129"/>
      <c r="L26" s="62"/>
      <c r="M26" s="154">
        <f t="shared" si="7"/>
        <v>0</v>
      </c>
      <c r="N26" s="129"/>
      <c r="O26" s="62"/>
      <c r="P26" s="49">
        <f t="shared" si="8"/>
        <v>0</v>
      </c>
      <c r="Q26" s="151">
        <f t="shared" si="9"/>
        <v>1575080.44</v>
      </c>
      <c r="X26" s="118"/>
    </row>
    <row r="27" spans="1:24" x14ac:dyDescent="0.2">
      <c r="A27" s="406">
        <v>16</v>
      </c>
      <c r="B27" s="59" t="s">
        <v>75</v>
      </c>
      <c r="C27" s="124" t="s">
        <v>10</v>
      </c>
      <c r="D27" s="129">
        <v>2081497.28</v>
      </c>
      <c r="E27" s="62"/>
      <c r="F27" s="208">
        <f t="shared" si="4"/>
        <v>2081497.28</v>
      </c>
      <c r="G27" s="62">
        <v>66197.13</v>
      </c>
      <c r="H27" s="62"/>
      <c r="I27" s="87">
        <f t="shared" si="5"/>
        <v>66197.13</v>
      </c>
      <c r="J27" s="81">
        <f t="shared" si="6"/>
        <v>2147694.41</v>
      </c>
      <c r="K27" s="129">
        <v>8362642.3899999987</v>
      </c>
      <c r="L27" s="62"/>
      <c r="M27" s="154">
        <f t="shared" si="7"/>
        <v>8362642.3899999987</v>
      </c>
      <c r="N27" s="129"/>
      <c r="O27" s="62"/>
      <c r="P27" s="49">
        <f t="shared" si="8"/>
        <v>0</v>
      </c>
      <c r="Q27" s="151">
        <f t="shared" si="9"/>
        <v>10510336.799999999</v>
      </c>
      <c r="X27" s="118"/>
    </row>
    <row r="28" spans="1:24" x14ac:dyDescent="0.2">
      <c r="A28" s="406">
        <v>17</v>
      </c>
      <c r="B28" s="59" t="s">
        <v>76</v>
      </c>
      <c r="C28" s="124" t="s">
        <v>235</v>
      </c>
      <c r="D28" s="129">
        <v>2275626.56</v>
      </c>
      <c r="E28" s="62"/>
      <c r="F28" s="208">
        <f t="shared" si="4"/>
        <v>2275626.56</v>
      </c>
      <c r="G28" s="62">
        <v>1031949.78</v>
      </c>
      <c r="H28" s="62"/>
      <c r="I28" s="87">
        <f t="shared" si="5"/>
        <v>1031949.78</v>
      </c>
      <c r="J28" s="81">
        <f t="shared" si="6"/>
        <v>3307576.34</v>
      </c>
      <c r="K28" s="129">
        <v>4455663.0200000005</v>
      </c>
      <c r="L28" s="62"/>
      <c r="M28" s="154">
        <f t="shared" si="7"/>
        <v>4455663.0200000005</v>
      </c>
      <c r="N28" s="129"/>
      <c r="O28" s="62"/>
      <c r="P28" s="49">
        <f t="shared" si="8"/>
        <v>0</v>
      </c>
      <c r="Q28" s="151">
        <f t="shared" si="9"/>
        <v>7763239.3600000003</v>
      </c>
      <c r="X28" s="118"/>
    </row>
    <row r="29" spans="1:24" x14ac:dyDescent="0.2">
      <c r="A29" s="406">
        <v>18</v>
      </c>
      <c r="B29" s="59" t="s">
        <v>77</v>
      </c>
      <c r="C29" s="124" t="s">
        <v>9</v>
      </c>
      <c r="D29" s="129">
        <v>2760949.7599999998</v>
      </c>
      <c r="E29" s="62"/>
      <c r="F29" s="208">
        <f t="shared" si="4"/>
        <v>2760949.7599999998</v>
      </c>
      <c r="G29" s="62">
        <v>3680741.79</v>
      </c>
      <c r="H29" s="62"/>
      <c r="I29" s="87">
        <f t="shared" si="5"/>
        <v>3680741.79</v>
      </c>
      <c r="J29" s="81">
        <f t="shared" si="6"/>
        <v>6441691.5499999998</v>
      </c>
      <c r="K29" s="129">
        <v>10869740.389999999</v>
      </c>
      <c r="L29" s="62"/>
      <c r="M29" s="154">
        <f t="shared" si="7"/>
        <v>10869740.389999999</v>
      </c>
      <c r="N29" s="129"/>
      <c r="O29" s="62"/>
      <c r="P29" s="49">
        <f t="shared" si="8"/>
        <v>0</v>
      </c>
      <c r="Q29" s="151">
        <f t="shared" si="9"/>
        <v>17311431.939999998</v>
      </c>
      <c r="X29" s="118"/>
    </row>
    <row r="30" spans="1:24" x14ac:dyDescent="0.2">
      <c r="A30" s="406">
        <v>19</v>
      </c>
      <c r="B30" s="94" t="s">
        <v>78</v>
      </c>
      <c r="C30" s="124" t="s">
        <v>11</v>
      </c>
      <c r="D30" s="129">
        <v>837182.52</v>
      </c>
      <c r="E30" s="62"/>
      <c r="F30" s="208">
        <f t="shared" si="4"/>
        <v>837182.52</v>
      </c>
      <c r="G30" s="62">
        <v>52594.98</v>
      </c>
      <c r="H30" s="62"/>
      <c r="I30" s="87">
        <f t="shared" si="5"/>
        <v>52594.98</v>
      </c>
      <c r="J30" s="81">
        <f t="shared" si="6"/>
        <v>889777.5</v>
      </c>
      <c r="K30" s="129"/>
      <c r="L30" s="62"/>
      <c r="M30" s="154">
        <f t="shared" si="7"/>
        <v>0</v>
      </c>
      <c r="N30" s="129"/>
      <c r="O30" s="62"/>
      <c r="P30" s="49">
        <f t="shared" si="8"/>
        <v>0</v>
      </c>
      <c r="Q30" s="151">
        <f t="shared" si="9"/>
        <v>889777.5</v>
      </c>
      <c r="X30" s="118"/>
    </row>
    <row r="31" spans="1:24" x14ac:dyDescent="0.2">
      <c r="A31" s="406">
        <v>20</v>
      </c>
      <c r="B31" s="94" t="s">
        <v>79</v>
      </c>
      <c r="C31" s="124" t="s">
        <v>236</v>
      </c>
      <c r="D31" s="129">
        <v>742140.06</v>
      </c>
      <c r="E31" s="62"/>
      <c r="F31" s="208">
        <f t="shared" si="4"/>
        <v>742140.06</v>
      </c>
      <c r="G31" s="62">
        <v>66197.13</v>
      </c>
      <c r="H31" s="62"/>
      <c r="I31" s="87">
        <f t="shared" si="5"/>
        <v>66197.13</v>
      </c>
      <c r="J31" s="81">
        <f t="shared" si="6"/>
        <v>808337.19000000006</v>
      </c>
      <c r="K31" s="129"/>
      <c r="L31" s="62"/>
      <c r="M31" s="154">
        <f t="shared" si="7"/>
        <v>0</v>
      </c>
      <c r="N31" s="129"/>
      <c r="O31" s="62"/>
      <c r="P31" s="49">
        <f t="shared" si="8"/>
        <v>0</v>
      </c>
      <c r="Q31" s="151">
        <f t="shared" si="9"/>
        <v>808337.19000000006</v>
      </c>
      <c r="X31" s="118"/>
    </row>
    <row r="32" spans="1:24" x14ac:dyDescent="0.2">
      <c r="A32" s="406">
        <v>21</v>
      </c>
      <c r="B32" s="94" t="s">
        <v>80</v>
      </c>
      <c r="C32" s="124" t="s">
        <v>81</v>
      </c>
      <c r="D32" s="129">
        <v>1914667.43</v>
      </c>
      <c r="E32" s="62"/>
      <c r="F32" s="208">
        <f t="shared" si="4"/>
        <v>1914667.43</v>
      </c>
      <c r="G32" s="62">
        <v>2493727.5</v>
      </c>
      <c r="H32" s="62"/>
      <c r="I32" s="87">
        <f t="shared" si="5"/>
        <v>2493727.5</v>
      </c>
      <c r="J32" s="81">
        <f t="shared" si="6"/>
        <v>4408394.93</v>
      </c>
      <c r="K32" s="129">
        <v>8735854.5800000001</v>
      </c>
      <c r="L32" s="62"/>
      <c r="M32" s="154">
        <f t="shared" si="7"/>
        <v>8735854.5800000001</v>
      </c>
      <c r="N32" s="129"/>
      <c r="O32" s="62"/>
      <c r="P32" s="49">
        <f t="shared" si="8"/>
        <v>0</v>
      </c>
      <c r="Q32" s="151">
        <f t="shared" si="9"/>
        <v>13144249.51</v>
      </c>
      <c r="X32" s="118"/>
    </row>
    <row r="33" spans="1:24" x14ac:dyDescent="0.2">
      <c r="A33" s="406">
        <v>22</v>
      </c>
      <c r="B33" s="94" t="s">
        <v>82</v>
      </c>
      <c r="C33" s="124" t="s">
        <v>39</v>
      </c>
      <c r="D33" s="129">
        <v>1331268.5</v>
      </c>
      <c r="E33" s="62"/>
      <c r="F33" s="208">
        <f t="shared" si="4"/>
        <v>1331268.5</v>
      </c>
      <c r="G33" s="62">
        <v>1298551.92</v>
      </c>
      <c r="H33" s="62"/>
      <c r="I33" s="87">
        <f t="shared" si="5"/>
        <v>1298551.92</v>
      </c>
      <c r="J33" s="81">
        <f t="shared" si="6"/>
        <v>2629820.42</v>
      </c>
      <c r="K33" s="129">
        <v>22007305.640000001</v>
      </c>
      <c r="L33" s="62"/>
      <c r="M33" s="154">
        <f t="shared" si="7"/>
        <v>22007305.640000001</v>
      </c>
      <c r="N33" s="129"/>
      <c r="O33" s="62"/>
      <c r="P33" s="49">
        <f t="shared" si="8"/>
        <v>0</v>
      </c>
      <c r="Q33" s="151">
        <f t="shared" si="9"/>
        <v>24637126.060000002</v>
      </c>
      <c r="X33" s="118"/>
    </row>
    <row r="34" spans="1:24" x14ac:dyDescent="0.2">
      <c r="A34" s="406">
        <v>23</v>
      </c>
      <c r="B34" s="59" t="s">
        <v>83</v>
      </c>
      <c r="C34" s="124" t="s">
        <v>84</v>
      </c>
      <c r="D34" s="129"/>
      <c r="E34" s="62"/>
      <c r="F34" s="208">
        <f t="shared" si="4"/>
        <v>0</v>
      </c>
      <c r="G34" s="62"/>
      <c r="H34" s="62"/>
      <c r="I34" s="87">
        <f t="shared" si="5"/>
        <v>0</v>
      </c>
      <c r="J34" s="81">
        <f t="shared" si="6"/>
        <v>0</v>
      </c>
      <c r="K34" s="129"/>
      <c r="L34" s="62"/>
      <c r="M34" s="154">
        <f t="shared" si="7"/>
        <v>0</v>
      </c>
      <c r="N34" s="129"/>
      <c r="O34" s="62"/>
      <c r="P34" s="49">
        <f t="shared" si="8"/>
        <v>0</v>
      </c>
      <c r="Q34" s="151">
        <f t="shared" si="9"/>
        <v>0</v>
      </c>
      <c r="X34" s="118"/>
    </row>
    <row r="35" spans="1:24" x14ac:dyDescent="0.2">
      <c r="A35" s="406">
        <v>24</v>
      </c>
      <c r="B35" s="59" t="s">
        <v>85</v>
      </c>
      <c r="C35" s="124" t="s">
        <v>86</v>
      </c>
      <c r="D35" s="129"/>
      <c r="E35" s="62"/>
      <c r="F35" s="208">
        <f t="shared" si="4"/>
        <v>0</v>
      </c>
      <c r="G35" s="62"/>
      <c r="H35" s="62"/>
      <c r="I35" s="87">
        <f t="shared" si="5"/>
        <v>0</v>
      </c>
      <c r="J35" s="81">
        <f t="shared" si="6"/>
        <v>0</v>
      </c>
      <c r="K35" s="129"/>
      <c r="L35" s="62"/>
      <c r="M35" s="154">
        <f t="shared" si="7"/>
        <v>0</v>
      </c>
      <c r="N35" s="129"/>
      <c r="O35" s="62"/>
      <c r="P35" s="49">
        <f t="shared" si="8"/>
        <v>0</v>
      </c>
      <c r="Q35" s="151">
        <f t="shared" si="9"/>
        <v>0</v>
      </c>
      <c r="X35" s="118"/>
    </row>
    <row r="36" spans="1:24" ht="24" x14ac:dyDescent="0.2">
      <c r="A36" s="406">
        <v>25</v>
      </c>
      <c r="B36" s="59" t="s">
        <v>87</v>
      </c>
      <c r="C36" s="124" t="s">
        <v>88</v>
      </c>
      <c r="D36" s="129"/>
      <c r="E36" s="62"/>
      <c r="F36" s="208">
        <f t="shared" si="4"/>
        <v>0</v>
      </c>
      <c r="G36" s="62"/>
      <c r="H36" s="62"/>
      <c r="I36" s="87">
        <f t="shared" si="5"/>
        <v>0</v>
      </c>
      <c r="J36" s="81">
        <f t="shared" si="6"/>
        <v>0</v>
      </c>
      <c r="K36" s="129"/>
      <c r="L36" s="62"/>
      <c r="M36" s="154">
        <f t="shared" si="7"/>
        <v>0</v>
      </c>
      <c r="N36" s="129"/>
      <c r="O36" s="62"/>
      <c r="P36" s="49">
        <f t="shared" si="8"/>
        <v>0</v>
      </c>
      <c r="Q36" s="151">
        <f t="shared" si="9"/>
        <v>0</v>
      </c>
      <c r="X36" s="118"/>
    </row>
    <row r="37" spans="1:24" x14ac:dyDescent="0.2">
      <c r="A37" s="406">
        <v>26</v>
      </c>
      <c r="B37" s="94" t="s">
        <v>89</v>
      </c>
      <c r="C37" s="124" t="s">
        <v>90</v>
      </c>
      <c r="D37" s="129">
        <v>911329.12</v>
      </c>
      <c r="E37" s="62"/>
      <c r="F37" s="208">
        <f t="shared" si="4"/>
        <v>911329.12</v>
      </c>
      <c r="G37" s="62">
        <v>2720.43</v>
      </c>
      <c r="H37" s="62"/>
      <c r="I37" s="87">
        <f t="shared" si="5"/>
        <v>2720.43</v>
      </c>
      <c r="J37" s="81">
        <f t="shared" si="6"/>
        <v>914049.55</v>
      </c>
      <c r="K37" s="129"/>
      <c r="L37" s="62"/>
      <c r="M37" s="154">
        <f t="shared" si="7"/>
        <v>0</v>
      </c>
      <c r="N37" s="129"/>
      <c r="O37" s="62"/>
      <c r="P37" s="49">
        <f t="shared" si="8"/>
        <v>0</v>
      </c>
      <c r="Q37" s="151">
        <f t="shared" si="9"/>
        <v>914049.55</v>
      </c>
      <c r="V37" s="36"/>
      <c r="X37" s="118"/>
    </row>
    <row r="38" spans="1:24" x14ac:dyDescent="0.2">
      <c r="A38" s="406">
        <v>27</v>
      </c>
      <c r="B38" s="59" t="s">
        <v>91</v>
      </c>
      <c r="C38" s="124" t="s">
        <v>92</v>
      </c>
      <c r="D38" s="129">
        <v>673048.91</v>
      </c>
      <c r="E38" s="62"/>
      <c r="F38" s="208">
        <f t="shared" si="4"/>
        <v>673048.91</v>
      </c>
      <c r="G38" s="62">
        <v>62569.89</v>
      </c>
      <c r="H38" s="62"/>
      <c r="I38" s="87">
        <f t="shared" si="5"/>
        <v>62569.89</v>
      </c>
      <c r="J38" s="81">
        <f t="shared" si="6"/>
        <v>735618.8</v>
      </c>
      <c r="K38" s="129"/>
      <c r="L38" s="62"/>
      <c r="M38" s="154">
        <f t="shared" si="7"/>
        <v>0</v>
      </c>
      <c r="N38" s="129"/>
      <c r="O38" s="62"/>
      <c r="P38" s="49">
        <f t="shared" si="8"/>
        <v>0</v>
      </c>
      <c r="Q38" s="151">
        <f t="shared" si="9"/>
        <v>735618.8</v>
      </c>
      <c r="V38" s="36"/>
      <c r="X38" s="118"/>
    </row>
    <row r="39" spans="1:24" x14ac:dyDescent="0.2">
      <c r="A39" s="406">
        <v>28</v>
      </c>
      <c r="B39" s="59" t="s">
        <v>93</v>
      </c>
      <c r="C39" s="124" t="s">
        <v>94</v>
      </c>
      <c r="D39" s="129"/>
      <c r="E39" s="62"/>
      <c r="F39" s="208">
        <f t="shared" si="4"/>
        <v>0</v>
      </c>
      <c r="G39" s="62"/>
      <c r="H39" s="62"/>
      <c r="I39" s="87">
        <f t="shared" si="5"/>
        <v>0</v>
      </c>
      <c r="J39" s="81">
        <f t="shared" si="6"/>
        <v>0</v>
      </c>
      <c r="K39" s="129"/>
      <c r="L39" s="62"/>
      <c r="M39" s="154">
        <f t="shared" si="7"/>
        <v>0</v>
      </c>
      <c r="N39" s="129"/>
      <c r="O39" s="62"/>
      <c r="P39" s="49">
        <f t="shared" si="8"/>
        <v>0</v>
      </c>
      <c r="Q39" s="151">
        <f t="shared" si="9"/>
        <v>0</v>
      </c>
      <c r="X39" s="118"/>
    </row>
    <row r="40" spans="1:24" x14ac:dyDescent="0.2">
      <c r="A40" s="406">
        <v>29</v>
      </c>
      <c r="B40" s="94" t="s">
        <v>95</v>
      </c>
      <c r="C40" s="124" t="s">
        <v>96</v>
      </c>
      <c r="D40" s="129"/>
      <c r="E40" s="62"/>
      <c r="F40" s="208">
        <f t="shared" si="4"/>
        <v>0</v>
      </c>
      <c r="G40" s="62"/>
      <c r="H40" s="62"/>
      <c r="I40" s="87">
        <f t="shared" si="5"/>
        <v>0</v>
      </c>
      <c r="J40" s="81">
        <f t="shared" si="6"/>
        <v>0</v>
      </c>
      <c r="K40" s="129"/>
      <c r="L40" s="62"/>
      <c r="M40" s="154">
        <f t="shared" si="7"/>
        <v>0</v>
      </c>
      <c r="N40" s="129"/>
      <c r="O40" s="62"/>
      <c r="P40" s="49">
        <f t="shared" si="8"/>
        <v>0</v>
      </c>
      <c r="Q40" s="151">
        <f t="shared" si="9"/>
        <v>0</v>
      </c>
      <c r="X40" s="118"/>
    </row>
    <row r="41" spans="1:24" ht="22.5" customHeight="1" x14ac:dyDescent="0.2">
      <c r="A41" s="406">
        <v>30</v>
      </c>
      <c r="B41" s="94" t="s">
        <v>97</v>
      </c>
      <c r="C41" s="124" t="s">
        <v>23</v>
      </c>
      <c r="D41" s="129"/>
      <c r="E41" s="62"/>
      <c r="F41" s="208">
        <f t="shared" si="4"/>
        <v>0</v>
      </c>
      <c r="G41" s="62"/>
      <c r="H41" s="62"/>
      <c r="I41" s="87">
        <f t="shared" si="5"/>
        <v>0</v>
      </c>
      <c r="J41" s="81">
        <f t="shared" si="6"/>
        <v>0</v>
      </c>
      <c r="K41" s="129"/>
      <c r="L41" s="62"/>
      <c r="M41" s="154">
        <f t="shared" si="7"/>
        <v>0</v>
      </c>
      <c r="N41" s="129"/>
      <c r="O41" s="62"/>
      <c r="P41" s="49">
        <f t="shared" si="8"/>
        <v>0</v>
      </c>
      <c r="Q41" s="151">
        <f t="shared" si="9"/>
        <v>0</v>
      </c>
      <c r="X41" s="118"/>
    </row>
    <row r="42" spans="1:24" ht="15" customHeight="1" x14ac:dyDescent="0.2">
      <c r="A42" s="406">
        <v>31</v>
      </c>
      <c r="B42" s="94" t="s">
        <v>98</v>
      </c>
      <c r="C42" s="124" t="s">
        <v>58</v>
      </c>
      <c r="D42" s="129"/>
      <c r="E42" s="62"/>
      <c r="F42" s="208">
        <f t="shared" si="4"/>
        <v>0</v>
      </c>
      <c r="G42" s="62"/>
      <c r="H42" s="62"/>
      <c r="I42" s="87">
        <f t="shared" si="5"/>
        <v>0</v>
      </c>
      <c r="J42" s="81">
        <f t="shared" si="6"/>
        <v>0</v>
      </c>
      <c r="K42" s="129"/>
      <c r="L42" s="62"/>
      <c r="M42" s="154">
        <f t="shared" si="7"/>
        <v>0</v>
      </c>
      <c r="N42" s="129"/>
      <c r="O42" s="62"/>
      <c r="P42" s="49">
        <f t="shared" si="8"/>
        <v>0</v>
      </c>
      <c r="Q42" s="151">
        <f t="shared" si="9"/>
        <v>0</v>
      </c>
      <c r="X42" s="118"/>
    </row>
    <row r="43" spans="1:24" x14ac:dyDescent="0.2">
      <c r="A43" s="406">
        <v>32</v>
      </c>
      <c r="B43" s="59" t="s">
        <v>99</v>
      </c>
      <c r="C43" s="124" t="s">
        <v>40</v>
      </c>
      <c r="D43" s="129">
        <v>4570126.8</v>
      </c>
      <c r="E43" s="62"/>
      <c r="F43" s="208">
        <f t="shared" si="4"/>
        <v>4570126.8</v>
      </c>
      <c r="G43" s="62">
        <v>3529304.52</v>
      </c>
      <c r="H43" s="62"/>
      <c r="I43" s="87">
        <f t="shared" si="5"/>
        <v>3529304.52</v>
      </c>
      <c r="J43" s="81">
        <f t="shared" si="6"/>
        <v>8099431.3200000003</v>
      </c>
      <c r="K43" s="129">
        <v>13123367.16</v>
      </c>
      <c r="L43" s="62"/>
      <c r="M43" s="154">
        <f t="shared" si="7"/>
        <v>13123367.16</v>
      </c>
      <c r="N43" s="129"/>
      <c r="O43" s="62"/>
      <c r="P43" s="49">
        <f t="shared" si="8"/>
        <v>0</v>
      </c>
      <c r="Q43" s="151">
        <f t="shared" si="9"/>
        <v>21222798.48</v>
      </c>
      <c r="X43" s="118"/>
    </row>
    <row r="44" spans="1:24" x14ac:dyDescent="0.2">
      <c r="A44" s="406">
        <v>33</v>
      </c>
      <c r="B44" s="94" t="s">
        <v>100</v>
      </c>
      <c r="C44" s="124" t="s">
        <v>38</v>
      </c>
      <c r="D44" s="129">
        <v>3962461.71</v>
      </c>
      <c r="E44" s="62"/>
      <c r="F44" s="208">
        <f t="shared" si="4"/>
        <v>3962461.71</v>
      </c>
      <c r="G44" s="62">
        <v>5044584.03</v>
      </c>
      <c r="H44" s="62"/>
      <c r="I44" s="87">
        <f t="shared" si="5"/>
        <v>5044584.03</v>
      </c>
      <c r="J44" s="81">
        <f t="shared" si="6"/>
        <v>9007045.7400000002</v>
      </c>
      <c r="K44" s="129">
        <v>28319498.740000002</v>
      </c>
      <c r="L44" s="62"/>
      <c r="M44" s="154">
        <f t="shared" si="7"/>
        <v>28319498.740000002</v>
      </c>
      <c r="N44" s="129">
        <v>1535876.7</v>
      </c>
      <c r="O44" s="62"/>
      <c r="P44" s="49">
        <f t="shared" si="8"/>
        <v>1535876.7</v>
      </c>
      <c r="Q44" s="151">
        <f t="shared" si="9"/>
        <v>38862421.180000007</v>
      </c>
      <c r="X44" s="118"/>
    </row>
    <row r="45" spans="1:24" x14ac:dyDescent="0.2">
      <c r="A45" s="406">
        <v>34</v>
      </c>
      <c r="B45" s="94" t="s">
        <v>101</v>
      </c>
      <c r="C45" s="124" t="s">
        <v>16</v>
      </c>
      <c r="D45" s="129">
        <v>1071755.3999999999</v>
      </c>
      <c r="E45" s="62"/>
      <c r="F45" s="208">
        <f t="shared" si="4"/>
        <v>1071755.3999999999</v>
      </c>
      <c r="G45" s="62">
        <v>443430.09</v>
      </c>
      <c r="H45" s="62"/>
      <c r="I45" s="87">
        <f t="shared" si="5"/>
        <v>443430.09</v>
      </c>
      <c r="J45" s="81">
        <f t="shared" si="6"/>
        <v>1515185.49</v>
      </c>
      <c r="K45" s="129">
        <v>6178439.9000000004</v>
      </c>
      <c r="L45" s="62"/>
      <c r="M45" s="154">
        <f t="shared" si="7"/>
        <v>6178439.9000000004</v>
      </c>
      <c r="N45" s="129"/>
      <c r="O45" s="62"/>
      <c r="P45" s="49">
        <f t="shared" si="8"/>
        <v>0</v>
      </c>
      <c r="Q45" s="151">
        <f t="shared" si="9"/>
        <v>7693625.3900000006</v>
      </c>
      <c r="X45" s="118"/>
    </row>
    <row r="46" spans="1:24" x14ac:dyDescent="0.2">
      <c r="A46" s="406">
        <v>35</v>
      </c>
      <c r="B46" s="94" t="s">
        <v>102</v>
      </c>
      <c r="C46" s="124" t="s">
        <v>21</v>
      </c>
      <c r="D46" s="129">
        <v>2364939.5099999998</v>
      </c>
      <c r="E46" s="62"/>
      <c r="F46" s="208">
        <f t="shared" si="4"/>
        <v>2364939.5099999998</v>
      </c>
      <c r="G46" s="62">
        <v>3102197.01</v>
      </c>
      <c r="H46" s="62"/>
      <c r="I46" s="87">
        <f t="shared" si="5"/>
        <v>3102197.01</v>
      </c>
      <c r="J46" s="81">
        <f t="shared" si="6"/>
        <v>5467136.5199999996</v>
      </c>
      <c r="K46" s="129">
        <v>10998398.23</v>
      </c>
      <c r="L46" s="62"/>
      <c r="M46" s="154">
        <f t="shared" si="7"/>
        <v>10998398.23</v>
      </c>
      <c r="N46" s="129">
        <v>1021890.24</v>
      </c>
      <c r="O46" s="62"/>
      <c r="P46" s="49">
        <f t="shared" si="8"/>
        <v>1021890.24</v>
      </c>
      <c r="Q46" s="151">
        <f t="shared" si="9"/>
        <v>17487424.989999998</v>
      </c>
      <c r="X46" s="118"/>
    </row>
    <row r="47" spans="1:24" x14ac:dyDescent="0.2">
      <c r="A47" s="406">
        <v>36</v>
      </c>
      <c r="B47" s="94" t="s">
        <v>103</v>
      </c>
      <c r="C47" s="124" t="s">
        <v>25</v>
      </c>
      <c r="D47" s="129">
        <v>1533149.47</v>
      </c>
      <c r="E47" s="62"/>
      <c r="F47" s="208">
        <f t="shared" si="4"/>
        <v>1533149.47</v>
      </c>
      <c r="G47" s="62">
        <v>66197.13</v>
      </c>
      <c r="H47" s="62"/>
      <c r="I47" s="87">
        <f t="shared" si="5"/>
        <v>66197.13</v>
      </c>
      <c r="J47" s="81">
        <f t="shared" si="6"/>
        <v>1599346.6</v>
      </c>
      <c r="K47" s="129">
        <v>3905387.0700000003</v>
      </c>
      <c r="L47" s="62"/>
      <c r="M47" s="154">
        <f t="shared" si="7"/>
        <v>3905387.0700000003</v>
      </c>
      <c r="N47" s="129"/>
      <c r="O47" s="62"/>
      <c r="P47" s="49">
        <f t="shared" si="8"/>
        <v>0</v>
      </c>
      <c r="Q47" s="151">
        <f t="shared" si="9"/>
        <v>5504733.6699999999</v>
      </c>
      <c r="X47" s="118"/>
    </row>
    <row r="48" spans="1:24" x14ac:dyDescent="0.2">
      <c r="A48" s="406">
        <v>37</v>
      </c>
      <c r="B48" s="59" t="s">
        <v>104</v>
      </c>
      <c r="C48" s="124" t="s">
        <v>237</v>
      </c>
      <c r="D48" s="129">
        <v>2277985.77</v>
      </c>
      <c r="E48" s="62"/>
      <c r="F48" s="208">
        <f t="shared" si="4"/>
        <v>2277985.77</v>
      </c>
      <c r="G48" s="62">
        <v>2927182.68</v>
      </c>
      <c r="H48" s="62"/>
      <c r="I48" s="87">
        <f t="shared" si="5"/>
        <v>2927182.68</v>
      </c>
      <c r="J48" s="81">
        <f t="shared" si="6"/>
        <v>5205168.45</v>
      </c>
      <c r="K48" s="129">
        <v>13211262.120000001</v>
      </c>
      <c r="L48" s="62"/>
      <c r="M48" s="154">
        <f t="shared" si="7"/>
        <v>13211262.120000001</v>
      </c>
      <c r="N48" s="129"/>
      <c r="O48" s="62"/>
      <c r="P48" s="49">
        <f t="shared" si="8"/>
        <v>0</v>
      </c>
      <c r="Q48" s="151">
        <f t="shared" si="9"/>
        <v>18416430.57</v>
      </c>
      <c r="X48" s="118"/>
    </row>
    <row r="49" spans="1:24" x14ac:dyDescent="0.2">
      <c r="A49" s="406">
        <v>38</v>
      </c>
      <c r="B49" s="94" t="s">
        <v>105</v>
      </c>
      <c r="C49" s="124" t="s">
        <v>238</v>
      </c>
      <c r="D49" s="129">
        <v>1408785.4</v>
      </c>
      <c r="E49" s="62"/>
      <c r="F49" s="208">
        <f t="shared" si="4"/>
        <v>1408785.4</v>
      </c>
      <c r="G49" s="62">
        <v>66197.13</v>
      </c>
      <c r="H49" s="62"/>
      <c r="I49" s="87">
        <f t="shared" si="5"/>
        <v>66197.13</v>
      </c>
      <c r="J49" s="81">
        <f t="shared" si="6"/>
        <v>1474982.5299999998</v>
      </c>
      <c r="K49" s="129"/>
      <c r="L49" s="62"/>
      <c r="M49" s="154">
        <f t="shared" si="7"/>
        <v>0</v>
      </c>
      <c r="N49" s="129"/>
      <c r="O49" s="62"/>
      <c r="P49" s="49">
        <f t="shared" si="8"/>
        <v>0</v>
      </c>
      <c r="Q49" s="151">
        <f t="shared" si="9"/>
        <v>1474982.5299999998</v>
      </c>
      <c r="X49" s="118"/>
    </row>
    <row r="50" spans="1:24" x14ac:dyDescent="0.2">
      <c r="A50" s="406">
        <v>39</v>
      </c>
      <c r="B50" s="94" t="s">
        <v>106</v>
      </c>
      <c r="C50" s="124" t="s">
        <v>239</v>
      </c>
      <c r="D50" s="129">
        <v>781235.54</v>
      </c>
      <c r="E50" s="62"/>
      <c r="F50" s="208">
        <f t="shared" si="4"/>
        <v>781235.54</v>
      </c>
      <c r="G50" s="62">
        <v>47154.12</v>
      </c>
      <c r="H50" s="62"/>
      <c r="I50" s="87">
        <f t="shared" si="5"/>
        <v>47154.12</v>
      </c>
      <c r="J50" s="81">
        <f t="shared" si="6"/>
        <v>828389.66</v>
      </c>
      <c r="K50" s="129"/>
      <c r="L50" s="62"/>
      <c r="M50" s="154">
        <f t="shared" si="7"/>
        <v>0</v>
      </c>
      <c r="N50" s="129"/>
      <c r="O50" s="62"/>
      <c r="P50" s="49">
        <f t="shared" si="8"/>
        <v>0</v>
      </c>
      <c r="Q50" s="151">
        <f t="shared" si="9"/>
        <v>828389.66</v>
      </c>
      <c r="X50" s="118"/>
    </row>
    <row r="51" spans="1:24" x14ac:dyDescent="0.2">
      <c r="A51" s="406">
        <v>40</v>
      </c>
      <c r="B51" s="93" t="s">
        <v>107</v>
      </c>
      <c r="C51" s="126" t="s">
        <v>24</v>
      </c>
      <c r="D51" s="129">
        <v>1704697.74</v>
      </c>
      <c r="E51" s="62"/>
      <c r="F51" s="208">
        <f t="shared" si="4"/>
        <v>1704697.74</v>
      </c>
      <c r="G51" s="62">
        <v>377232.96</v>
      </c>
      <c r="H51" s="62"/>
      <c r="I51" s="87">
        <f t="shared" si="5"/>
        <v>377232.96</v>
      </c>
      <c r="J51" s="81">
        <f t="shared" si="6"/>
        <v>2081930.7</v>
      </c>
      <c r="K51" s="129"/>
      <c r="L51" s="62"/>
      <c r="M51" s="154">
        <f t="shared" si="7"/>
        <v>0</v>
      </c>
      <c r="N51" s="129"/>
      <c r="O51" s="62"/>
      <c r="P51" s="49">
        <f t="shared" si="8"/>
        <v>0</v>
      </c>
      <c r="Q51" s="151">
        <f t="shared" si="9"/>
        <v>2081930.7</v>
      </c>
      <c r="X51" s="118"/>
    </row>
    <row r="52" spans="1:24" x14ac:dyDescent="0.2">
      <c r="A52" s="406">
        <v>41</v>
      </c>
      <c r="B52" s="94" t="s">
        <v>108</v>
      </c>
      <c r="C52" s="124" t="s">
        <v>20</v>
      </c>
      <c r="D52" s="129">
        <v>843586.09</v>
      </c>
      <c r="E52" s="62"/>
      <c r="F52" s="208">
        <f t="shared" si="4"/>
        <v>843586.09</v>
      </c>
      <c r="G52" s="62">
        <v>141462.35999999999</v>
      </c>
      <c r="H52" s="62"/>
      <c r="I52" s="87">
        <f t="shared" si="5"/>
        <v>141462.35999999999</v>
      </c>
      <c r="J52" s="81">
        <f t="shared" si="6"/>
        <v>985048.45</v>
      </c>
      <c r="K52" s="129"/>
      <c r="L52" s="62"/>
      <c r="M52" s="154">
        <f t="shared" si="7"/>
        <v>0</v>
      </c>
      <c r="N52" s="129"/>
      <c r="O52" s="62"/>
      <c r="P52" s="49">
        <f t="shared" si="8"/>
        <v>0</v>
      </c>
      <c r="Q52" s="151">
        <f t="shared" si="9"/>
        <v>985048.45</v>
      </c>
      <c r="X52" s="118"/>
    </row>
    <row r="53" spans="1:24" x14ac:dyDescent="0.2">
      <c r="A53" s="406">
        <v>42</v>
      </c>
      <c r="B53" s="94" t="s">
        <v>109</v>
      </c>
      <c r="C53" s="124" t="s">
        <v>110</v>
      </c>
      <c r="D53" s="129"/>
      <c r="E53" s="62"/>
      <c r="F53" s="208">
        <f t="shared" si="4"/>
        <v>0</v>
      </c>
      <c r="G53" s="62"/>
      <c r="H53" s="62"/>
      <c r="I53" s="87">
        <f t="shared" si="5"/>
        <v>0</v>
      </c>
      <c r="J53" s="81">
        <f t="shared" si="6"/>
        <v>0</v>
      </c>
      <c r="K53" s="129"/>
      <c r="L53" s="62"/>
      <c r="M53" s="154">
        <f t="shared" si="7"/>
        <v>0</v>
      </c>
      <c r="N53" s="129"/>
      <c r="O53" s="62"/>
      <c r="P53" s="49">
        <f t="shared" si="8"/>
        <v>0</v>
      </c>
      <c r="Q53" s="151">
        <f t="shared" si="9"/>
        <v>0</v>
      </c>
      <c r="X53" s="118"/>
    </row>
    <row r="54" spans="1:24" x14ac:dyDescent="0.2">
      <c r="A54" s="406">
        <v>43</v>
      </c>
      <c r="B54" s="59" t="s">
        <v>111</v>
      </c>
      <c r="C54" s="124" t="s">
        <v>112</v>
      </c>
      <c r="D54" s="129">
        <v>3277616.75</v>
      </c>
      <c r="E54" s="62"/>
      <c r="F54" s="208">
        <f t="shared" si="4"/>
        <v>3277616.75</v>
      </c>
      <c r="G54" s="62">
        <v>3944623.5</v>
      </c>
      <c r="H54" s="62"/>
      <c r="I54" s="87">
        <f t="shared" si="5"/>
        <v>3944623.5</v>
      </c>
      <c r="J54" s="81">
        <f t="shared" si="6"/>
        <v>7222240.25</v>
      </c>
      <c r="K54" s="129">
        <v>11156035.93</v>
      </c>
      <c r="L54" s="62"/>
      <c r="M54" s="154">
        <f t="shared" si="7"/>
        <v>11156035.93</v>
      </c>
      <c r="N54" s="129"/>
      <c r="O54" s="62"/>
      <c r="P54" s="49">
        <f t="shared" si="8"/>
        <v>0</v>
      </c>
      <c r="Q54" s="151">
        <f t="shared" si="9"/>
        <v>18378276.18</v>
      </c>
      <c r="X54" s="118"/>
    </row>
    <row r="55" spans="1:24" x14ac:dyDescent="0.2">
      <c r="A55" s="406">
        <v>44</v>
      </c>
      <c r="B55" s="94" t="s">
        <v>113</v>
      </c>
      <c r="C55" s="124" t="s">
        <v>244</v>
      </c>
      <c r="D55" s="129">
        <v>1145227.94</v>
      </c>
      <c r="E55" s="62"/>
      <c r="F55" s="208">
        <f t="shared" si="4"/>
        <v>1145227.94</v>
      </c>
      <c r="G55" s="62">
        <v>457939.05</v>
      </c>
      <c r="H55" s="62"/>
      <c r="I55" s="87">
        <f t="shared" si="5"/>
        <v>457939.05</v>
      </c>
      <c r="J55" s="81">
        <f t="shared" si="6"/>
        <v>1603166.99</v>
      </c>
      <c r="K55" s="129"/>
      <c r="L55" s="62"/>
      <c r="M55" s="154">
        <f t="shared" si="7"/>
        <v>0</v>
      </c>
      <c r="N55" s="129"/>
      <c r="O55" s="62"/>
      <c r="P55" s="49">
        <f t="shared" si="8"/>
        <v>0</v>
      </c>
      <c r="Q55" s="151">
        <f t="shared" si="9"/>
        <v>1603166.99</v>
      </c>
      <c r="X55" s="118"/>
    </row>
    <row r="56" spans="1:24" x14ac:dyDescent="0.2">
      <c r="A56" s="406">
        <v>45</v>
      </c>
      <c r="B56" s="59" t="s">
        <v>114</v>
      </c>
      <c r="C56" s="124" t="s">
        <v>2</v>
      </c>
      <c r="D56" s="129">
        <v>2674333.0499999998</v>
      </c>
      <c r="E56" s="62"/>
      <c r="F56" s="208">
        <f t="shared" si="4"/>
        <v>2674333.0499999998</v>
      </c>
      <c r="G56" s="62">
        <v>3605476.56</v>
      </c>
      <c r="H56" s="62"/>
      <c r="I56" s="87">
        <f t="shared" si="5"/>
        <v>3605476.56</v>
      </c>
      <c r="J56" s="81">
        <f t="shared" si="6"/>
        <v>6279809.6099999994</v>
      </c>
      <c r="K56" s="129">
        <v>15371261.65</v>
      </c>
      <c r="L56" s="62"/>
      <c r="M56" s="154">
        <f t="shared" si="7"/>
        <v>15371261.65</v>
      </c>
      <c r="N56" s="129"/>
      <c r="O56" s="62"/>
      <c r="P56" s="49">
        <f t="shared" si="8"/>
        <v>0</v>
      </c>
      <c r="Q56" s="151">
        <f t="shared" si="9"/>
        <v>21651071.259999998</v>
      </c>
      <c r="X56" s="118"/>
    </row>
    <row r="57" spans="1:24" x14ac:dyDescent="0.2">
      <c r="A57" s="406">
        <v>46</v>
      </c>
      <c r="B57" s="94" t="s">
        <v>115</v>
      </c>
      <c r="C57" s="124" t="s">
        <v>3</v>
      </c>
      <c r="D57" s="129">
        <v>1160057.26</v>
      </c>
      <c r="E57" s="62"/>
      <c r="F57" s="208">
        <f t="shared" si="4"/>
        <v>1160057.26</v>
      </c>
      <c r="G57" s="62">
        <v>38086.019999999997</v>
      </c>
      <c r="H57" s="62"/>
      <c r="I57" s="87">
        <f t="shared" si="5"/>
        <v>38086.019999999997</v>
      </c>
      <c r="J57" s="81">
        <f t="shared" si="6"/>
        <v>1198143.28</v>
      </c>
      <c r="K57" s="129"/>
      <c r="L57" s="62"/>
      <c r="M57" s="154">
        <f t="shared" si="7"/>
        <v>0</v>
      </c>
      <c r="N57" s="129"/>
      <c r="O57" s="62"/>
      <c r="P57" s="49">
        <f t="shared" si="8"/>
        <v>0</v>
      </c>
      <c r="Q57" s="151">
        <f t="shared" si="9"/>
        <v>1198143.28</v>
      </c>
      <c r="X57" s="118"/>
    </row>
    <row r="58" spans="1:24" x14ac:dyDescent="0.2">
      <c r="A58" s="406">
        <v>47</v>
      </c>
      <c r="B58" s="94" t="s">
        <v>116</v>
      </c>
      <c r="C58" s="124" t="s">
        <v>240</v>
      </c>
      <c r="D58" s="129">
        <v>1335986.92</v>
      </c>
      <c r="E58" s="62"/>
      <c r="F58" s="208">
        <f t="shared" si="4"/>
        <v>1335986.92</v>
      </c>
      <c r="G58" s="62">
        <v>553154.1</v>
      </c>
      <c r="H58" s="62"/>
      <c r="I58" s="87">
        <f t="shared" si="5"/>
        <v>553154.1</v>
      </c>
      <c r="J58" s="81">
        <f t="shared" si="6"/>
        <v>1889141.02</v>
      </c>
      <c r="K58" s="129"/>
      <c r="L58" s="62"/>
      <c r="M58" s="154">
        <f t="shared" si="7"/>
        <v>0</v>
      </c>
      <c r="N58" s="129"/>
      <c r="O58" s="62"/>
      <c r="P58" s="49">
        <f t="shared" si="8"/>
        <v>0</v>
      </c>
      <c r="Q58" s="151">
        <f t="shared" si="9"/>
        <v>1889141.02</v>
      </c>
      <c r="X58" s="118"/>
    </row>
    <row r="59" spans="1:24" x14ac:dyDescent="0.2">
      <c r="A59" s="406">
        <v>48</v>
      </c>
      <c r="B59" s="59" t="s">
        <v>117</v>
      </c>
      <c r="C59" s="124" t="s">
        <v>0</v>
      </c>
      <c r="D59" s="129">
        <v>1099054.83</v>
      </c>
      <c r="E59" s="62"/>
      <c r="F59" s="208">
        <f t="shared" si="4"/>
        <v>1099054.83</v>
      </c>
      <c r="G59" s="62">
        <v>1363842.24</v>
      </c>
      <c r="H59" s="62"/>
      <c r="I59" s="87">
        <f t="shared" si="5"/>
        <v>1363842.24</v>
      </c>
      <c r="J59" s="81">
        <f t="shared" si="6"/>
        <v>2462897.0700000003</v>
      </c>
      <c r="K59" s="129">
        <v>10829318.899999999</v>
      </c>
      <c r="L59" s="62"/>
      <c r="M59" s="154">
        <f t="shared" si="7"/>
        <v>10829318.899999999</v>
      </c>
      <c r="N59" s="129">
        <v>0</v>
      </c>
      <c r="O59" s="62"/>
      <c r="P59" s="49">
        <f t="shared" si="8"/>
        <v>0</v>
      </c>
      <c r="Q59" s="151">
        <f t="shared" si="9"/>
        <v>13292215.969999999</v>
      </c>
      <c r="X59" s="118"/>
    </row>
    <row r="60" spans="1:24" x14ac:dyDescent="0.2">
      <c r="A60" s="406">
        <v>49</v>
      </c>
      <c r="B60" s="59" t="s">
        <v>118</v>
      </c>
      <c r="C60" s="124" t="s">
        <v>4</v>
      </c>
      <c r="D60" s="129">
        <v>766743.25</v>
      </c>
      <c r="E60" s="62"/>
      <c r="F60" s="208">
        <f t="shared" si="4"/>
        <v>766743.25</v>
      </c>
      <c r="G60" s="62">
        <v>141462.35999999999</v>
      </c>
      <c r="H60" s="62"/>
      <c r="I60" s="87">
        <f t="shared" si="5"/>
        <v>141462.35999999999</v>
      </c>
      <c r="J60" s="81">
        <f t="shared" si="6"/>
        <v>908205.61</v>
      </c>
      <c r="K60" s="129"/>
      <c r="L60" s="62"/>
      <c r="M60" s="154">
        <f t="shared" si="7"/>
        <v>0</v>
      </c>
      <c r="N60" s="129"/>
      <c r="O60" s="62"/>
      <c r="P60" s="49">
        <f t="shared" si="8"/>
        <v>0</v>
      </c>
      <c r="Q60" s="151">
        <f t="shared" si="9"/>
        <v>908205.61</v>
      </c>
      <c r="X60" s="118"/>
    </row>
    <row r="61" spans="1:24" x14ac:dyDescent="0.2">
      <c r="A61" s="406">
        <v>50</v>
      </c>
      <c r="B61" s="94" t="s">
        <v>119</v>
      </c>
      <c r="C61" s="124" t="s">
        <v>1</v>
      </c>
      <c r="D61" s="129">
        <v>1078496</v>
      </c>
      <c r="E61" s="62"/>
      <c r="F61" s="208">
        <f t="shared" si="4"/>
        <v>1078496</v>
      </c>
      <c r="G61" s="62">
        <v>447057.33</v>
      </c>
      <c r="H61" s="62"/>
      <c r="I61" s="87">
        <f t="shared" si="5"/>
        <v>447057.33</v>
      </c>
      <c r="J61" s="81">
        <f t="shared" si="6"/>
        <v>1525553.33</v>
      </c>
      <c r="K61" s="129"/>
      <c r="L61" s="62"/>
      <c r="M61" s="154">
        <f t="shared" si="7"/>
        <v>0</v>
      </c>
      <c r="N61" s="129"/>
      <c r="O61" s="62"/>
      <c r="P61" s="49">
        <f t="shared" si="8"/>
        <v>0</v>
      </c>
      <c r="Q61" s="151">
        <f t="shared" si="9"/>
        <v>1525553.33</v>
      </c>
      <c r="X61" s="118"/>
    </row>
    <row r="62" spans="1:24" x14ac:dyDescent="0.2">
      <c r="A62" s="406">
        <v>51</v>
      </c>
      <c r="B62" s="59" t="s">
        <v>120</v>
      </c>
      <c r="C62" s="124" t="s">
        <v>241</v>
      </c>
      <c r="D62" s="129">
        <v>1942303.89</v>
      </c>
      <c r="E62" s="62"/>
      <c r="F62" s="208">
        <f t="shared" si="4"/>
        <v>1942303.89</v>
      </c>
      <c r="G62" s="62">
        <v>85240.14</v>
      </c>
      <c r="H62" s="62"/>
      <c r="I62" s="87">
        <f t="shared" si="5"/>
        <v>85240.14</v>
      </c>
      <c r="J62" s="81">
        <f t="shared" si="6"/>
        <v>2027544.0299999998</v>
      </c>
      <c r="K62" s="129"/>
      <c r="L62" s="62"/>
      <c r="M62" s="154">
        <f t="shared" si="7"/>
        <v>0</v>
      </c>
      <c r="N62" s="129"/>
      <c r="O62" s="62"/>
      <c r="P62" s="49">
        <f t="shared" si="8"/>
        <v>0</v>
      </c>
      <c r="Q62" s="151">
        <f t="shared" si="9"/>
        <v>2027544.0299999998</v>
      </c>
      <c r="X62" s="118"/>
    </row>
    <row r="63" spans="1:24" x14ac:dyDescent="0.2">
      <c r="A63" s="406">
        <v>52</v>
      </c>
      <c r="B63" s="94" t="s">
        <v>121</v>
      </c>
      <c r="C63" s="124" t="s">
        <v>26</v>
      </c>
      <c r="D63" s="129">
        <v>3417484.2</v>
      </c>
      <c r="E63" s="62"/>
      <c r="F63" s="208">
        <f t="shared" si="4"/>
        <v>3417484.2</v>
      </c>
      <c r="G63" s="62">
        <v>4713598.38</v>
      </c>
      <c r="H63" s="62"/>
      <c r="I63" s="87">
        <f t="shared" si="5"/>
        <v>4713598.38</v>
      </c>
      <c r="J63" s="81">
        <f t="shared" si="6"/>
        <v>8131082.5800000001</v>
      </c>
      <c r="K63" s="129">
        <v>17536993.460000001</v>
      </c>
      <c r="L63" s="62"/>
      <c r="M63" s="154">
        <f t="shared" si="7"/>
        <v>17536993.460000001</v>
      </c>
      <c r="N63" s="129">
        <v>1378740.8</v>
      </c>
      <c r="O63" s="62"/>
      <c r="P63" s="49">
        <f t="shared" si="8"/>
        <v>1378740.8</v>
      </c>
      <c r="Q63" s="151">
        <f t="shared" si="9"/>
        <v>27046816.84</v>
      </c>
      <c r="X63" s="118"/>
    </row>
    <row r="64" spans="1:24" x14ac:dyDescent="0.2">
      <c r="A64" s="406">
        <v>53</v>
      </c>
      <c r="B64" s="59" t="s">
        <v>122</v>
      </c>
      <c r="C64" s="124" t="s">
        <v>242</v>
      </c>
      <c r="D64" s="129">
        <v>905262.58</v>
      </c>
      <c r="E64" s="62"/>
      <c r="F64" s="208">
        <f t="shared" si="4"/>
        <v>905262.58</v>
      </c>
      <c r="G64" s="62">
        <v>369978.48</v>
      </c>
      <c r="H64" s="62"/>
      <c r="I64" s="87">
        <f t="shared" si="5"/>
        <v>369978.48</v>
      </c>
      <c r="J64" s="81">
        <f t="shared" si="6"/>
        <v>1275241.06</v>
      </c>
      <c r="K64" s="129"/>
      <c r="L64" s="62"/>
      <c r="M64" s="154">
        <f t="shared" si="7"/>
        <v>0</v>
      </c>
      <c r="N64" s="129"/>
      <c r="O64" s="62"/>
      <c r="P64" s="49">
        <f t="shared" si="8"/>
        <v>0</v>
      </c>
      <c r="Q64" s="151">
        <f t="shared" si="9"/>
        <v>1275241.06</v>
      </c>
      <c r="X64" s="118"/>
    </row>
    <row r="65" spans="1:24" x14ac:dyDescent="0.2">
      <c r="A65" s="406">
        <v>54</v>
      </c>
      <c r="B65" s="59" t="s">
        <v>123</v>
      </c>
      <c r="C65" s="124" t="s">
        <v>124</v>
      </c>
      <c r="D65" s="129"/>
      <c r="E65" s="62"/>
      <c r="F65" s="208">
        <f t="shared" si="4"/>
        <v>0</v>
      </c>
      <c r="G65" s="62"/>
      <c r="H65" s="62"/>
      <c r="I65" s="87">
        <f t="shared" si="5"/>
        <v>0</v>
      </c>
      <c r="J65" s="81">
        <f t="shared" si="6"/>
        <v>0</v>
      </c>
      <c r="K65" s="129"/>
      <c r="L65" s="62"/>
      <c r="M65" s="154">
        <f t="shared" si="7"/>
        <v>0</v>
      </c>
      <c r="N65" s="129"/>
      <c r="O65" s="62"/>
      <c r="P65" s="49">
        <f t="shared" si="8"/>
        <v>0</v>
      </c>
      <c r="Q65" s="151">
        <f t="shared" si="9"/>
        <v>0</v>
      </c>
      <c r="X65" s="118"/>
    </row>
    <row r="66" spans="1:24" x14ac:dyDescent="0.2">
      <c r="A66" s="406">
        <v>55</v>
      </c>
      <c r="B66" s="59" t="s">
        <v>246</v>
      </c>
      <c r="C66" s="124" t="s">
        <v>245</v>
      </c>
      <c r="D66" s="129"/>
      <c r="E66" s="62"/>
      <c r="F66" s="208">
        <f t="shared" si="4"/>
        <v>0</v>
      </c>
      <c r="G66" s="62"/>
      <c r="H66" s="62"/>
      <c r="I66" s="87">
        <f t="shared" si="5"/>
        <v>0</v>
      </c>
      <c r="J66" s="81">
        <f t="shared" si="6"/>
        <v>0</v>
      </c>
      <c r="K66" s="129"/>
      <c r="L66" s="62"/>
      <c r="M66" s="154">
        <f t="shared" si="7"/>
        <v>0</v>
      </c>
      <c r="N66" s="129"/>
      <c r="O66" s="62"/>
      <c r="P66" s="49">
        <f t="shared" si="8"/>
        <v>0</v>
      </c>
      <c r="Q66" s="151">
        <f t="shared" si="9"/>
        <v>0</v>
      </c>
      <c r="X66" s="118"/>
    </row>
    <row r="67" spans="1:24" x14ac:dyDescent="0.2">
      <c r="A67" s="406">
        <v>56</v>
      </c>
      <c r="B67" s="405" t="s">
        <v>262</v>
      </c>
      <c r="C67" s="125" t="s">
        <v>263</v>
      </c>
      <c r="D67" s="129"/>
      <c r="E67" s="62"/>
      <c r="F67" s="208">
        <f t="shared" si="4"/>
        <v>0</v>
      </c>
      <c r="G67" s="62"/>
      <c r="H67" s="62"/>
      <c r="I67" s="87">
        <f t="shared" si="5"/>
        <v>0</v>
      </c>
      <c r="J67" s="81">
        <f t="shared" si="6"/>
        <v>0</v>
      </c>
      <c r="K67" s="129"/>
      <c r="L67" s="62"/>
      <c r="M67" s="154">
        <f t="shared" si="7"/>
        <v>0</v>
      </c>
      <c r="N67" s="129"/>
      <c r="O67" s="62"/>
      <c r="P67" s="49">
        <f t="shared" si="8"/>
        <v>0</v>
      </c>
      <c r="Q67" s="151">
        <f t="shared" si="9"/>
        <v>0</v>
      </c>
      <c r="X67" s="118"/>
    </row>
    <row r="68" spans="1:24" x14ac:dyDescent="0.2">
      <c r="A68" s="406">
        <v>57</v>
      </c>
      <c r="B68" s="59" t="s">
        <v>125</v>
      </c>
      <c r="C68" s="124" t="s">
        <v>53</v>
      </c>
      <c r="D68" s="129"/>
      <c r="E68" s="62"/>
      <c r="F68" s="208">
        <f t="shared" si="4"/>
        <v>0</v>
      </c>
      <c r="G68" s="62"/>
      <c r="H68" s="62"/>
      <c r="I68" s="87">
        <f t="shared" si="5"/>
        <v>0</v>
      </c>
      <c r="J68" s="81">
        <f t="shared" si="6"/>
        <v>0</v>
      </c>
      <c r="K68" s="129"/>
      <c r="L68" s="62"/>
      <c r="M68" s="154">
        <f t="shared" si="7"/>
        <v>0</v>
      </c>
      <c r="N68" s="129"/>
      <c r="O68" s="62"/>
      <c r="P68" s="49">
        <f t="shared" si="8"/>
        <v>0</v>
      </c>
      <c r="Q68" s="151">
        <f t="shared" si="9"/>
        <v>0</v>
      </c>
      <c r="X68" s="118"/>
    </row>
    <row r="69" spans="1:24" x14ac:dyDescent="0.2">
      <c r="A69" s="406">
        <v>58</v>
      </c>
      <c r="B69" s="59" t="s">
        <v>126</v>
      </c>
      <c r="C69" s="124" t="s">
        <v>264</v>
      </c>
      <c r="D69" s="129"/>
      <c r="E69" s="62"/>
      <c r="F69" s="208">
        <f t="shared" si="4"/>
        <v>0</v>
      </c>
      <c r="G69" s="62"/>
      <c r="H69" s="62"/>
      <c r="I69" s="87">
        <f t="shared" si="5"/>
        <v>0</v>
      </c>
      <c r="J69" s="81">
        <f t="shared" si="6"/>
        <v>0</v>
      </c>
      <c r="K69" s="129"/>
      <c r="L69" s="62"/>
      <c r="M69" s="154">
        <f t="shared" si="7"/>
        <v>0</v>
      </c>
      <c r="N69" s="129"/>
      <c r="O69" s="62"/>
      <c r="P69" s="49">
        <f t="shared" si="8"/>
        <v>0</v>
      </c>
      <c r="Q69" s="151">
        <f t="shared" si="9"/>
        <v>0</v>
      </c>
      <c r="X69" s="118"/>
    </row>
    <row r="70" spans="1:24" x14ac:dyDescent="0.2">
      <c r="A70" s="406">
        <v>59</v>
      </c>
      <c r="B70" s="59" t="s">
        <v>127</v>
      </c>
      <c r="C70" s="124" t="s">
        <v>128</v>
      </c>
      <c r="D70" s="129"/>
      <c r="E70" s="62"/>
      <c r="F70" s="208">
        <f t="shared" si="4"/>
        <v>0</v>
      </c>
      <c r="G70" s="62"/>
      <c r="H70" s="62"/>
      <c r="I70" s="87">
        <f t="shared" si="5"/>
        <v>0</v>
      </c>
      <c r="J70" s="81">
        <f t="shared" si="6"/>
        <v>0</v>
      </c>
      <c r="K70" s="129"/>
      <c r="L70" s="62"/>
      <c r="M70" s="154">
        <f t="shared" si="7"/>
        <v>0</v>
      </c>
      <c r="N70" s="129"/>
      <c r="O70" s="62"/>
      <c r="P70" s="49">
        <f t="shared" si="8"/>
        <v>0</v>
      </c>
      <c r="Q70" s="151">
        <f t="shared" si="9"/>
        <v>0</v>
      </c>
      <c r="X70" s="118"/>
    </row>
    <row r="71" spans="1:24" x14ac:dyDescent="0.2">
      <c r="A71" s="406">
        <v>60</v>
      </c>
      <c r="B71" s="94" t="s">
        <v>129</v>
      </c>
      <c r="C71" s="124" t="s">
        <v>265</v>
      </c>
      <c r="D71" s="129"/>
      <c r="E71" s="62"/>
      <c r="F71" s="208">
        <f t="shared" si="4"/>
        <v>0</v>
      </c>
      <c r="G71" s="62"/>
      <c r="H71" s="62"/>
      <c r="I71" s="87">
        <f t="shared" si="5"/>
        <v>0</v>
      </c>
      <c r="J71" s="81">
        <f t="shared" si="6"/>
        <v>0</v>
      </c>
      <c r="K71" s="129"/>
      <c r="L71" s="62"/>
      <c r="M71" s="154">
        <f t="shared" si="7"/>
        <v>0</v>
      </c>
      <c r="N71" s="129"/>
      <c r="O71" s="62"/>
      <c r="P71" s="49">
        <f t="shared" si="8"/>
        <v>0</v>
      </c>
      <c r="Q71" s="151">
        <f t="shared" si="9"/>
        <v>0</v>
      </c>
      <c r="X71" s="118"/>
    </row>
    <row r="72" spans="1:24" x14ac:dyDescent="0.2">
      <c r="A72" s="406">
        <v>61</v>
      </c>
      <c r="B72" s="94" t="s">
        <v>130</v>
      </c>
      <c r="C72" s="124" t="s">
        <v>307</v>
      </c>
      <c r="D72" s="129"/>
      <c r="E72" s="62"/>
      <c r="F72" s="208">
        <f t="shared" si="4"/>
        <v>0</v>
      </c>
      <c r="G72" s="62"/>
      <c r="H72" s="62"/>
      <c r="I72" s="87">
        <f t="shared" si="5"/>
        <v>0</v>
      </c>
      <c r="J72" s="81">
        <f t="shared" si="6"/>
        <v>0</v>
      </c>
      <c r="K72" s="129"/>
      <c r="L72" s="62"/>
      <c r="M72" s="154">
        <f t="shared" si="7"/>
        <v>0</v>
      </c>
      <c r="N72" s="129"/>
      <c r="O72" s="62"/>
      <c r="P72" s="49">
        <f t="shared" si="8"/>
        <v>0</v>
      </c>
      <c r="Q72" s="151">
        <f t="shared" si="9"/>
        <v>0</v>
      </c>
      <c r="X72" s="118"/>
    </row>
    <row r="73" spans="1:24" ht="24" x14ac:dyDescent="0.2">
      <c r="A73" s="406">
        <v>62</v>
      </c>
      <c r="B73" s="94" t="s">
        <v>131</v>
      </c>
      <c r="C73" s="124" t="s">
        <v>266</v>
      </c>
      <c r="D73" s="129"/>
      <c r="E73" s="62"/>
      <c r="F73" s="208">
        <f t="shared" si="4"/>
        <v>0</v>
      </c>
      <c r="G73" s="62"/>
      <c r="H73" s="62"/>
      <c r="I73" s="87">
        <f t="shared" si="5"/>
        <v>0</v>
      </c>
      <c r="J73" s="81">
        <f t="shared" si="6"/>
        <v>0</v>
      </c>
      <c r="K73" s="129"/>
      <c r="L73" s="62"/>
      <c r="M73" s="154">
        <f t="shared" si="7"/>
        <v>0</v>
      </c>
      <c r="N73" s="129"/>
      <c r="O73" s="62"/>
      <c r="P73" s="49">
        <f t="shared" si="8"/>
        <v>0</v>
      </c>
      <c r="Q73" s="151">
        <f t="shared" si="9"/>
        <v>0</v>
      </c>
      <c r="X73" s="118"/>
    </row>
    <row r="74" spans="1:24" ht="24" x14ac:dyDescent="0.2">
      <c r="A74" s="406">
        <v>63</v>
      </c>
      <c r="B74" s="59" t="s">
        <v>132</v>
      </c>
      <c r="C74" s="124" t="s">
        <v>267</v>
      </c>
      <c r="D74" s="129"/>
      <c r="E74" s="62"/>
      <c r="F74" s="208">
        <f t="shared" si="4"/>
        <v>0</v>
      </c>
      <c r="G74" s="62"/>
      <c r="H74" s="62"/>
      <c r="I74" s="87">
        <f t="shared" si="5"/>
        <v>0</v>
      </c>
      <c r="J74" s="81">
        <f t="shared" si="6"/>
        <v>0</v>
      </c>
      <c r="K74" s="129"/>
      <c r="L74" s="62"/>
      <c r="M74" s="154">
        <f t="shared" si="7"/>
        <v>0</v>
      </c>
      <c r="N74" s="129"/>
      <c r="O74" s="62"/>
      <c r="P74" s="49">
        <f t="shared" si="8"/>
        <v>0</v>
      </c>
      <c r="Q74" s="151">
        <f t="shared" si="9"/>
        <v>0</v>
      </c>
      <c r="X74" s="118"/>
    </row>
    <row r="75" spans="1:24" x14ac:dyDescent="0.2">
      <c r="A75" s="406">
        <v>64</v>
      </c>
      <c r="B75" s="94" t="s">
        <v>133</v>
      </c>
      <c r="C75" s="124" t="s">
        <v>268</v>
      </c>
      <c r="D75" s="129"/>
      <c r="E75" s="62"/>
      <c r="F75" s="208">
        <f t="shared" si="4"/>
        <v>0</v>
      </c>
      <c r="G75" s="62"/>
      <c r="H75" s="62"/>
      <c r="I75" s="87">
        <f t="shared" si="5"/>
        <v>0</v>
      </c>
      <c r="J75" s="81">
        <f t="shared" si="6"/>
        <v>0</v>
      </c>
      <c r="K75" s="129"/>
      <c r="L75" s="62"/>
      <c r="M75" s="154">
        <f t="shared" si="7"/>
        <v>0</v>
      </c>
      <c r="N75" s="129"/>
      <c r="O75" s="62"/>
      <c r="P75" s="49">
        <f t="shared" si="8"/>
        <v>0</v>
      </c>
      <c r="Q75" s="151">
        <f t="shared" si="9"/>
        <v>0</v>
      </c>
      <c r="X75" s="118"/>
    </row>
    <row r="76" spans="1:24" x14ac:dyDescent="0.2">
      <c r="A76" s="406">
        <v>65</v>
      </c>
      <c r="B76" s="94" t="s">
        <v>134</v>
      </c>
      <c r="C76" s="124" t="s">
        <v>52</v>
      </c>
      <c r="D76" s="129"/>
      <c r="E76" s="62"/>
      <c r="F76" s="208">
        <f t="shared" si="4"/>
        <v>0</v>
      </c>
      <c r="G76" s="62"/>
      <c r="H76" s="62"/>
      <c r="I76" s="87">
        <f t="shared" si="5"/>
        <v>0</v>
      </c>
      <c r="J76" s="81">
        <f t="shared" si="6"/>
        <v>0</v>
      </c>
      <c r="K76" s="129"/>
      <c r="L76" s="62"/>
      <c r="M76" s="154">
        <f t="shared" si="7"/>
        <v>0</v>
      </c>
      <c r="N76" s="129"/>
      <c r="O76" s="62"/>
      <c r="P76" s="49">
        <f t="shared" si="8"/>
        <v>0</v>
      </c>
      <c r="Q76" s="151">
        <f t="shared" si="9"/>
        <v>0</v>
      </c>
      <c r="X76" s="118"/>
    </row>
    <row r="77" spans="1:24" x14ac:dyDescent="0.2">
      <c r="A77" s="406">
        <v>66</v>
      </c>
      <c r="B77" s="94" t="s">
        <v>135</v>
      </c>
      <c r="C77" s="124" t="s">
        <v>269</v>
      </c>
      <c r="D77" s="129"/>
      <c r="E77" s="62"/>
      <c r="F77" s="208">
        <f t="shared" ref="F77:F140" si="10">SUM(D77:E77)</f>
        <v>0</v>
      </c>
      <c r="G77" s="62"/>
      <c r="H77" s="62"/>
      <c r="I77" s="87">
        <f t="shared" ref="I77:I140" si="11">SUM(G77:H77)</f>
        <v>0</v>
      </c>
      <c r="J77" s="81">
        <f t="shared" ref="J77:J140" si="12">F77+I77</f>
        <v>0</v>
      </c>
      <c r="K77" s="129"/>
      <c r="L77" s="62"/>
      <c r="M77" s="154">
        <f t="shared" ref="M77:M140" si="13">SUM(K77:L77)</f>
        <v>0</v>
      </c>
      <c r="N77" s="129"/>
      <c r="O77" s="62"/>
      <c r="P77" s="49">
        <f t="shared" ref="P77:P140" si="14">SUM(N77:O77)</f>
        <v>0</v>
      </c>
      <c r="Q77" s="151">
        <f t="shared" ref="Q77:Q140" si="15">J77+M77+P77</f>
        <v>0</v>
      </c>
      <c r="X77" s="118"/>
    </row>
    <row r="78" spans="1:24" ht="24" x14ac:dyDescent="0.2">
      <c r="A78" s="406">
        <v>67</v>
      </c>
      <c r="B78" s="94" t="s">
        <v>136</v>
      </c>
      <c r="C78" s="124" t="s">
        <v>270</v>
      </c>
      <c r="D78" s="129"/>
      <c r="E78" s="62"/>
      <c r="F78" s="208">
        <f t="shared" si="10"/>
        <v>0</v>
      </c>
      <c r="G78" s="62"/>
      <c r="H78" s="62"/>
      <c r="I78" s="87">
        <f t="shared" si="11"/>
        <v>0</v>
      </c>
      <c r="J78" s="81">
        <f t="shared" si="12"/>
        <v>0</v>
      </c>
      <c r="K78" s="129"/>
      <c r="L78" s="62"/>
      <c r="M78" s="154">
        <f t="shared" si="13"/>
        <v>0</v>
      </c>
      <c r="N78" s="129"/>
      <c r="O78" s="62"/>
      <c r="P78" s="49">
        <f t="shared" si="14"/>
        <v>0</v>
      </c>
      <c r="Q78" s="151">
        <f t="shared" si="15"/>
        <v>0</v>
      </c>
      <c r="X78" s="118"/>
    </row>
    <row r="79" spans="1:24" ht="24" x14ac:dyDescent="0.2">
      <c r="A79" s="406">
        <v>68</v>
      </c>
      <c r="B79" s="94" t="s">
        <v>137</v>
      </c>
      <c r="C79" s="124" t="s">
        <v>271</v>
      </c>
      <c r="D79" s="129"/>
      <c r="E79" s="62"/>
      <c r="F79" s="208">
        <f t="shared" si="10"/>
        <v>0</v>
      </c>
      <c r="G79" s="62"/>
      <c r="H79" s="62"/>
      <c r="I79" s="87">
        <f t="shared" si="11"/>
        <v>0</v>
      </c>
      <c r="J79" s="81">
        <f t="shared" si="12"/>
        <v>0</v>
      </c>
      <c r="K79" s="129"/>
      <c r="L79" s="62"/>
      <c r="M79" s="154">
        <f t="shared" si="13"/>
        <v>0</v>
      </c>
      <c r="N79" s="129"/>
      <c r="O79" s="62"/>
      <c r="P79" s="49">
        <f t="shared" si="14"/>
        <v>0</v>
      </c>
      <c r="Q79" s="151">
        <f t="shared" si="15"/>
        <v>0</v>
      </c>
      <c r="X79" s="118"/>
    </row>
    <row r="80" spans="1:24" ht="24" x14ac:dyDescent="0.2">
      <c r="A80" s="406">
        <v>69</v>
      </c>
      <c r="B80" s="94" t="s">
        <v>138</v>
      </c>
      <c r="C80" s="124" t="s">
        <v>272</v>
      </c>
      <c r="D80" s="129"/>
      <c r="E80" s="62"/>
      <c r="F80" s="208">
        <f t="shared" si="10"/>
        <v>0</v>
      </c>
      <c r="G80" s="62"/>
      <c r="H80" s="62"/>
      <c r="I80" s="87">
        <f t="shared" si="11"/>
        <v>0</v>
      </c>
      <c r="J80" s="81">
        <f t="shared" si="12"/>
        <v>0</v>
      </c>
      <c r="K80" s="129"/>
      <c r="L80" s="62"/>
      <c r="M80" s="154">
        <f t="shared" si="13"/>
        <v>0</v>
      </c>
      <c r="N80" s="129"/>
      <c r="O80" s="62"/>
      <c r="P80" s="49">
        <f t="shared" si="14"/>
        <v>0</v>
      </c>
      <c r="Q80" s="151">
        <f t="shared" si="15"/>
        <v>0</v>
      </c>
      <c r="X80" s="118"/>
    </row>
    <row r="81" spans="1:24" ht="24" x14ac:dyDescent="0.2">
      <c r="A81" s="406">
        <v>70</v>
      </c>
      <c r="B81" s="94" t="s">
        <v>139</v>
      </c>
      <c r="C81" s="124" t="s">
        <v>273</v>
      </c>
      <c r="D81" s="129"/>
      <c r="E81" s="62"/>
      <c r="F81" s="208">
        <f t="shared" si="10"/>
        <v>0</v>
      </c>
      <c r="G81" s="62"/>
      <c r="H81" s="62"/>
      <c r="I81" s="87">
        <f t="shared" si="11"/>
        <v>0</v>
      </c>
      <c r="J81" s="81">
        <f t="shared" si="12"/>
        <v>0</v>
      </c>
      <c r="K81" s="129"/>
      <c r="L81" s="62"/>
      <c r="M81" s="154">
        <f t="shared" si="13"/>
        <v>0</v>
      </c>
      <c r="N81" s="129"/>
      <c r="O81" s="62"/>
      <c r="P81" s="49">
        <f t="shared" si="14"/>
        <v>0</v>
      </c>
      <c r="Q81" s="151">
        <f t="shared" si="15"/>
        <v>0</v>
      </c>
      <c r="X81" s="118"/>
    </row>
    <row r="82" spans="1:24" ht="24" x14ac:dyDescent="0.2">
      <c r="A82" s="406">
        <v>71</v>
      </c>
      <c r="B82" s="59" t="s">
        <v>140</v>
      </c>
      <c r="C82" s="124" t="s">
        <v>274</v>
      </c>
      <c r="D82" s="129"/>
      <c r="E82" s="62"/>
      <c r="F82" s="208">
        <f t="shared" si="10"/>
        <v>0</v>
      </c>
      <c r="G82" s="62"/>
      <c r="H82" s="62"/>
      <c r="I82" s="87">
        <f t="shared" si="11"/>
        <v>0</v>
      </c>
      <c r="J82" s="81">
        <f t="shared" si="12"/>
        <v>0</v>
      </c>
      <c r="K82" s="129"/>
      <c r="L82" s="62"/>
      <c r="M82" s="154">
        <f t="shared" si="13"/>
        <v>0</v>
      </c>
      <c r="N82" s="129"/>
      <c r="O82" s="62"/>
      <c r="P82" s="49">
        <f t="shared" si="14"/>
        <v>0</v>
      </c>
      <c r="Q82" s="151">
        <f t="shared" si="15"/>
        <v>0</v>
      </c>
      <c r="X82" s="118"/>
    </row>
    <row r="83" spans="1:24" ht="24" x14ac:dyDescent="0.2">
      <c r="A83" s="406">
        <v>72</v>
      </c>
      <c r="B83" s="94" t="s">
        <v>141</v>
      </c>
      <c r="C83" s="124" t="s">
        <v>275</v>
      </c>
      <c r="D83" s="129"/>
      <c r="E83" s="62"/>
      <c r="F83" s="208">
        <f t="shared" si="10"/>
        <v>0</v>
      </c>
      <c r="G83" s="62"/>
      <c r="H83" s="62"/>
      <c r="I83" s="87">
        <f t="shared" si="11"/>
        <v>0</v>
      </c>
      <c r="J83" s="81">
        <f t="shared" si="12"/>
        <v>0</v>
      </c>
      <c r="K83" s="129"/>
      <c r="L83" s="62"/>
      <c r="M83" s="154">
        <f t="shared" si="13"/>
        <v>0</v>
      </c>
      <c r="N83" s="129"/>
      <c r="O83" s="62"/>
      <c r="P83" s="49">
        <f t="shared" si="14"/>
        <v>0</v>
      </c>
      <c r="Q83" s="151">
        <f t="shared" si="15"/>
        <v>0</v>
      </c>
      <c r="X83" s="118"/>
    </row>
    <row r="84" spans="1:24" ht="24" x14ac:dyDescent="0.2">
      <c r="A84" s="406">
        <v>73</v>
      </c>
      <c r="B84" s="59" t="s">
        <v>142</v>
      </c>
      <c r="C84" s="124" t="s">
        <v>276</v>
      </c>
      <c r="D84" s="129"/>
      <c r="E84" s="62"/>
      <c r="F84" s="208">
        <f t="shared" si="10"/>
        <v>0</v>
      </c>
      <c r="G84" s="62"/>
      <c r="H84" s="62"/>
      <c r="I84" s="87">
        <f t="shared" si="11"/>
        <v>0</v>
      </c>
      <c r="J84" s="81">
        <f t="shared" si="12"/>
        <v>0</v>
      </c>
      <c r="K84" s="129"/>
      <c r="L84" s="62"/>
      <c r="M84" s="154">
        <f t="shared" si="13"/>
        <v>0</v>
      </c>
      <c r="N84" s="129"/>
      <c r="O84" s="62"/>
      <c r="P84" s="49">
        <f t="shared" si="14"/>
        <v>0</v>
      </c>
      <c r="Q84" s="151">
        <f t="shared" si="15"/>
        <v>0</v>
      </c>
      <c r="X84" s="118"/>
    </row>
    <row r="85" spans="1:24" x14ac:dyDescent="0.2">
      <c r="A85" s="406">
        <v>74</v>
      </c>
      <c r="B85" s="94" t="s">
        <v>143</v>
      </c>
      <c r="C85" s="124" t="s">
        <v>144</v>
      </c>
      <c r="D85" s="129"/>
      <c r="E85" s="62"/>
      <c r="F85" s="208">
        <f t="shared" si="10"/>
        <v>0</v>
      </c>
      <c r="G85" s="62"/>
      <c r="H85" s="62"/>
      <c r="I85" s="87">
        <f t="shared" si="11"/>
        <v>0</v>
      </c>
      <c r="J85" s="81">
        <f t="shared" si="12"/>
        <v>0</v>
      </c>
      <c r="K85" s="129"/>
      <c r="L85" s="62"/>
      <c r="M85" s="154">
        <f t="shared" si="13"/>
        <v>0</v>
      </c>
      <c r="N85" s="129"/>
      <c r="O85" s="62"/>
      <c r="P85" s="49">
        <f t="shared" si="14"/>
        <v>0</v>
      </c>
      <c r="Q85" s="151">
        <f t="shared" si="15"/>
        <v>0</v>
      </c>
      <c r="X85" s="118"/>
    </row>
    <row r="86" spans="1:24" x14ac:dyDescent="0.2">
      <c r="A86" s="406">
        <v>75</v>
      </c>
      <c r="B86" s="59" t="s">
        <v>145</v>
      </c>
      <c r="C86" s="124" t="s">
        <v>277</v>
      </c>
      <c r="D86" s="129"/>
      <c r="E86" s="62"/>
      <c r="F86" s="208">
        <f t="shared" si="10"/>
        <v>0</v>
      </c>
      <c r="G86" s="62"/>
      <c r="H86" s="62"/>
      <c r="I86" s="87">
        <f t="shared" si="11"/>
        <v>0</v>
      </c>
      <c r="J86" s="81">
        <f t="shared" si="12"/>
        <v>0</v>
      </c>
      <c r="K86" s="129"/>
      <c r="L86" s="62"/>
      <c r="M86" s="154">
        <f t="shared" si="13"/>
        <v>0</v>
      </c>
      <c r="N86" s="129"/>
      <c r="O86" s="62"/>
      <c r="P86" s="49">
        <f t="shared" si="14"/>
        <v>0</v>
      </c>
      <c r="Q86" s="151">
        <f t="shared" si="15"/>
        <v>0</v>
      </c>
      <c r="X86" s="118"/>
    </row>
    <row r="87" spans="1:24" x14ac:dyDescent="0.2">
      <c r="A87" s="406">
        <v>76</v>
      </c>
      <c r="B87" s="59" t="s">
        <v>146</v>
      </c>
      <c r="C87" s="124" t="s">
        <v>35</v>
      </c>
      <c r="D87" s="129"/>
      <c r="E87" s="62"/>
      <c r="F87" s="208">
        <f t="shared" si="10"/>
        <v>0</v>
      </c>
      <c r="G87" s="62"/>
      <c r="H87" s="62"/>
      <c r="I87" s="87">
        <f t="shared" si="11"/>
        <v>0</v>
      </c>
      <c r="J87" s="81">
        <f t="shared" si="12"/>
        <v>0</v>
      </c>
      <c r="K87" s="129"/>
      <c r="L87" s="62"/>
      <c r="M87" s="154">
        <f t="shared" si="13"/>
        <v>0</v>
      </c>
      <c r="N87" s="129"/>
      <c r="O87" s="62"/>
      <c r="P87" s="49">
        <f t="shared" si="14"/>
        <v>0</v>
      </c>
      <c r="Q87" s="151">
        <f t="shared" si="15"/>
        <v>0</v>
      </c>
      <c r="X87" s="118"/>
    </row>
    <row r="88" spans="1:24" x14ac:dyDescent="0.2">
      <c r="A88" s="406">
        <v>77</v>
      </c>
      <c r="B88" s="94" t="s">
        <v>147</v>
      </c>
      <c r="C88" s="124" t="s">
        <v>37</v>
      </c>
      <c r="D88" s="129"/>
      <c r="E88" s="62"/>
      <c r="F88" s="208">
        <f t="shared" si="10"/>
        <v>0</v>
      </c>
      <c r="G88" s="62"/>
      <c r="H88" s="62"/>
      <c r="I88" s="87">
        <f t="shared" si="11"/>
        <v>0</v>
      </c>
      <c r="J88" s="81">
        <f t="shared" si="12"/>
        <v>0</v>
      </c>
      <c r="K88" s="129"/>
      <c r="L88" s="62"/>
      <c r="M88" s="154">
        <f t="shared" si="13"/>
        <v>0</v>
      </c>
      <c r="N88" s="129"/>
      <c r="O88" s="62"/>
      <c r="P88" s="49">
        <f t="shared" si="14"/>
        <v>0</v>
      </c>
      <c r="Q88" s="151">
        <f t="shared" si="15"/>
        <v>0</v>
      </c>
      <c r="X88" s="118"/>
    </row>
    <row r="89" spans="1:24" x14ac:dyDescent="0.2">
      <c r="A89" s="406">
        <v>78</v>
      </c>
      <c r="B89" s="94" t="s">
        <v>148</v>
      </c>
      <c r="C89" s="124" t="s">
        <v>36</v>
      </c>
      <c r="D89" s="129"/>
      <c r="E89" s="62"/>
      <c r="F89" s="208">
        <f t="shared" si="10"/>
        <v>0</v>
      </c>
      <c r="G89" s="62"/>
      <c r="H89" s="62"/>
      <c r="I89" s="87">
        <f t="shared" si="11"/>
        <v>0</v>
      </c>
      <c r="J89" s="81">
        <f t="shared" si="12"/>
        <v>0</v>
      </c>
      <c r="K89" s="129"/>
      <c r="L89" s="62"/>
      <c r="M89" s="154">
        <f t="shared" si="13"/>
        <v>0</v>
      </c>
      <c r="N89" s="129"/>
      <c r="O89" s="62"/>
      <c r="P89" s="49">
        <f t="shared" si="14"/>
        <v>0</v>
      </c>
      <c r="Q89" s="151">
        <f t="shared" si="15"/>
        <v>0</v>
      </c>
      <c r="X89" s="118"/>
    </row>
    <row r="90" spans="1:24" x14ac:dyDescent="0.2">
      <c r="A90" s="406">
        <v>79</v>
      </c>
      <c r="B90" s="94" t="s">
        <v>149</v>
      </c>
      <c r="C90" s="124" t="s">
        <v>51</v>
      </c>
      <c r="D90" s="129"/>
      <c r="E90" s="62"/>
      <c r="F90" s="208">
        <f t="shared" si="10"/>
        <v>0</v>
      </c>
      <c r="G90" s="62"/>
      <c r="H90" s="62"/>
      <c r="I90" s="87">
        <f t="shared" si="11"/>
        <v>0</v>
      </c>
      <c r="J90" s="81">
        <f t="shared" si="12"/>
        <v>0</v>
      </c>
      <c r="K90" s="129"/>
      <c r="L90" s="62"/>
      <c r="M90" s="154">
        <f t="shared" si="13"/>
        <v>0</v>
      </c>
      <c r="N90" s="129"/>
      <c r="O90" s="62"/>
      <c r="P90" s="49">
        <f t="shared" si="14"/>
        <v>0</v>
      </c>
      <c r="Q90" s="151">
        <f t="shared" si="15"/>
        <v>0</v>
      </c>
      <c r="X90" s="118"/>
    </row>
    <row r="91" spans="1:24" x14ac:dyDescent="0.2">
      <c r="A91" s="406">
        <v>80</v>
      </c>
      <c r="B91" s="94" t="s">
        <v>150</v>
      </c>
      <c r="C91" s="124" t="s">
        <v>256</v>
      </c>
      <c r="D91" s="129"/>
      <c r="E91" s="62"/>
      <c r="F91" s="208">
        <f t="shared" si="10"/>
        <v>0</v>
      </c>
      <c r="G91" s="62"/>
      <c r="H91" s="62"/>
      <c r="I91" s="87">
        <f t="shared" si="11"/>
        <v>0</v>
      </c>
      <c r="J91" s="81">
        <f t="shared" si="12"/>
        <v>0</v>
      </c>
      <c r="K91" s="129"/>
      <c r="L91" s="62"/>
      <c r="M91" s="154">
        <f t="shared" si="13"/>
        <v>0</v>
      </c>
      <c r="N91" s="129"/>
      <c r="O91" s="62"/>
      <c r="P91" s="49">
        <f t="shared" si="14"/>
        <v>0</v>
      </c>
      <c r="Q91" s="151">
        <f t="shared" si="15"/>
        <v>0</v>
      </c>
      <c r="X91" s="118"/>
    </row>
    <row r="92" spans="1:24" x14ac:dyDescent="0.2">
      <c r="A92" s="406">
        <v>81</v>
      </c>
      <c r="B92" s="94" t="s">
        <v>151</v>
      </c>
      <c r="C92" s="212" t="s">
        <v>337</v>
      </c>
      <c r="D92" s="129"/>
      <c r="E92" s="62"/>
      <c r="F92" s="208">
        <f t="shared" si="10"/>
        <v>0</v>
      </c>
      <c r="G92" s="62"/>
      <c r="H92" s="62"/>
      <c r="I92" s="87">
        <f t="shared" si="11"/>
        <v>0</v>
      </c>
      <c r="J92" s="81">
        <f t="shared" si="12"/>
        <v>0</v>
      </c>
      <c r="K92" s="129"/>
      <c r="L92" s="62"/>
      <c r="M92" s="154">
        <f t="shared" si="13"/>
        <v>0</v>
      </c>
      <c r="N92" s="129"/>
      <c r="O92" s="62"/>
      <c r="P92" s="49">
        <f t="shared" si="14"/>
        <v>0</v>
      </c>
      <c r="Q92" s="151">
        <f t="shared" si="15"/>
        <v>0</v>
      </c>
      <c r="X92" s="118"/>
    </row>
    <row r="93" spans="1:24" x14ac:dyDescent="0.2">
      <c r="A93" s="406">
        <v>82</v>
      </c>
      <c r="B93" s="57" t="s">
        <v>152</v>
      </c>
      <c r="C93" s="125" t="s">
        <v>294</v>
      </c>
      <c r="D93" s="129"/>
      <c r="E93" s="62"/>
      <c r="F93" s="208">
        <f t="shared" si="10"/>
        <v>0</v>
      </c>
      <c r="G93" s="62"/>
      <c r="H93" s="62"/>
      <c r="I93" s="87">
        <f t="shared" si="11"/>
        <v>0</v>
      </c>
      <c r="J93" s="81">
        <f t="shared" si="12"/>
        <v>0</v>
      </c>
      <c r="K93" s="129"/>
      <c r="L93" s="62"/>
      <c r="M93" s="154">
        <f t="shared" si="13"/>
        <v>0</v>
      </c>
      <c r="N93" s="129"/>
      <c r="O93" s="62"/>
      <c r="P93" s="49">
        <f t="shared" si="14"/>
        <v>0</v>
      </c>
      <c r="Q93" s="151">
        <f t="shared" si="15"/>
        <v>0</v>
      </c>
      <c r="X93" s="118"/>
    </row>
    <row r="94" spans="1:24" ht="24" x14ac:dyDescent="0.2">
      <c r="A94" s="513">
        <v>83</v>
      </c>
      <c r="B94" s="506" t="s">
        <v>153</v>
      </c>
      <c r="C94" s="125" t="s">
        <v>278</v>
      </c>
      <c r="D94" s="129"/>
      <c r="E94" s="62"/>
      <c r="F94" s="208">
        <f t="shared" si="10"/>
        <v>0</v>
      </c>
      <c r="G94" s="62"/>
      <c r="H94" s="62"/>
      <c r="I94" s="87">
        <f t="shared" si="11"/>
        <v>0</v>
      </c>
      <c r="J94" s="81">
        <f t="shared" si="12"/>
        <v>0</v>
      </c>
      <c r="K94" s="129"/>
      <c r="L94" s="62"/>
      <c r="M94" s="154">
        <f t="shared" si="13"/>
        <v>0</v>
      </c>
      <c r="N94" s="129"/>
      <c r="O94" s="62"/>
      <c r="P94" s="49">
        <f t="shared" si="14"/>
        <v>0</v>
      </c>
      <c r="Q94" s="151">
        <f t="shared" si="15"/>
        <v>0</v>
      </c>
      <c r="X94" s="118"/>
    </row>
    <row r="95" spans="1:24" ht="36" x14ac:dyDescent="0.2">
      <c r="A95" s="513"/>
      <c r="B95" s="506"/>
      <c r="C95" s="212" t="s">
        <v>333</v>
      </c>
      <c r="D95" s="129"/>
      <c r="E95" s="62"/>
      <c r="F95" s="208">
        <f t="shared" si="10"/>
        <v>0</v>
      </c>
      <c r="G95" s="62"/>
      <c r="H95" s="62"/>
      <c r="I95" s="87">
        <f t="shared" si="11"/>
        <v>0</v>
      </c>
      <c r="J95" s="81">
        <f t="shared" si="12"/>
        <v>0</v>
      </c>
      <c r="K95" s="129"/>
      <c r="L95" s="62"/>
      <c r="M95" s="154">
        <f t="shared" si="13"/>
        <v>0</v>
      </c>
      <c r="N95" s="129"/>
      <c r="O95" s="62"/>
      <c r="P95" s="49">
        <f t="shared" si="14"/>
        <v>0</v>
      </c>
      <c r="Q95" s="151">
        <f t="shared" si="15"/>
        <v>0</v>
      </c>
      <c r="X95" s="118"/>
    </row>
    <row r="96" spans="1:24" ht="24" x14ac:dyDescent="0.2">
      <c r="A96" s="513"/>
      <c r="B96" s="506"/>
      <c r="C96" s="212" t="s">
        <v>279</v>
      </c>
      <c r="D96" s="129"/>
      <c r="E96" s="62"/>
      <c r="F96" s="208">
        <f t="shared" si="10"/>
        <v>0</v>
      </c>
      <c r="G96" s="62"/>
      <c r="H96" s="62"/>
      <c r="I96" s="87">
        <f t="shared" si="11"/>
        <v>0</v>
      </c>
      <c r="J96" s="81">
        <f t="shared" si="12"/>
        <v>0</v>
      </c>
      <c r="K96" s="129"/>
      <c r="L96" s="62"/>
      <c r="M96" s="154">
        <f t="shared" si="13"/>
        <v>0</v>
      </c>
      <c r="N96" s="129"/>
      <c r="O96" s="62"/>
      <c r="P96" s="49">
        <f t="shared" si="14"/>
        <v>0</v>
      </c>
      <c r="Q96" s="151">
        <f t="shared" si="15"/>
        <v>0</v>
      </c>
      <c r="X96" s="118"/>
    </row>
    <row r="97" spans="1:24" ht="36" x14ac:dyDescent="0.2">
      <c r="A97" s="513"/>
      <c r="B97" s="506"/>
      <c r="C97" s="249" t="s">
        <v>334</v>
      </c>
      <c r="D97" s="129"/>
      <c r="E97" s="62"/>
      <c r="F97" s="208">
        <f t="shared" si="10"/>
        <v>0</v>
      </c>
      <c r="G97" s="62"/>
      <c r="H97" s="62"/>
      <c r="I97" s="87">
        <f t="shared" si="11"/>
        <v>0</v>
      </c>
      <c r="J97" s="81">
        <f t="shared" si="12"/>
        <v>0</v>
      </c>
      <c r="K97" s="129"/>
      <c r="L97" s="62"/>
      <c r="M97" s="154">
        <f t="shared" si="13"/>
        <v>0</v>
      </c>
      <c r="N97" s="129"/>
      <c r="O97" s="62"/>
      <c r="P97" s="49">
        <f t="shared" si="14"/>
        <v>0</v>
      </c>
      <c r="Q97" s="151">
        <f t="shared" si="15"/>
        <v>0</v>
      </c>
      <c r="X97" s="118"/>
    </row>
    <row r="98" spans="1:24" ht="24" x14ac:dyDescent="0.2">
      <c r="A98" s="406">
        <v>84</v>
      </c>
      <c r="B98" s="59" t="s">
        <v>154</v>
      </c>
      <c r="C98" s="124" t="s">
        <v>50</v>
      </c>
      <c r="D98" s="129"/>
      <c r="E98" s="62"/>
      <c r="F98" s="208">
        <f t="shared" si="10"/>
        <v>0</v>
      </c>
      <c r="G98" s="62"/>
      <c r="H98" s="62"/>
      <c r="I98" s="87">
        <f t="shared" si="11"/>
        <v>0</v>
      </c>
      <c r="J98" s="81">
        <f t="shared" si="12"/>
        <v>0</v>
      </c>
      <c r="K98" s="129"/>
      <c r="L98" s="62"/>
      <c r="M98" s="154">
        <f t="shared" si="13"/>
        <v>0</v>
      </c>
      <c r="N98" s="129"/>
      <c r="O98" s="62"/>
      <c r="P98" s="49">
        <f t="shared" si="14"/>
        <v>0</v>
      </c>
      <c r="Q98" s="151">
        <f t="shared" si="15"/>
        <v>0</v>
      </c>
      <c r="X98" s="118"/>
    </row>
    <row r="99" spans="1:24" x14ac:dyDescent="0.2">
      <c r="A99" s="406">
        <v>85</v>
      </c>
      <c r="B99" s="94" t="s">
        <v>155</v>
      </c>
      <c r="C99" s="124" t="s">
        <v>156</v>
      </c>
      <c r="D99" s="129"/>
      <c r="E99" s="62"/>
      <c r="F99" s="208">
        <f t="shared" si="10"/>
        <v>0</v>
      </c>
      <c r="G99" s="62"/>
      <c r="H99" s="62"/>
      <c r="I99" s="87">
        <f t="shared" si="11"/>
        <v>0</v>
      </c>
      <c r="J99" s="81">
        <f t="shared" si="12"/>
        <v>0</v>
      </c>
      <c r="K99" s="129"/>
      <c r="L99" s="62"/>
      <c r="M99" s="154">
        <f t="shared" si="13"/>
        <v>0</v>
      </c>
      <c r="N99" s="129"/>
      <c r="O99" s="62"/>
      <c r="P99" s="49">
        <f t="shared" si="14"/>
        <v>0</v>
      </c>
      <c r="Q99" s="151">
        <f t="shared" si="15"/>
        <v>0</v>
      </c>
      <c r="X99" s="118"/>
    </row>
    <row r="100" spans="1:24" x14ac:dyDescent="0.2">
      <c r="A100" s="406">
        <v>86</v>
      </c>
      <c r="B100" s="59" t="s">
        <v>157</v>
      </c>
      <c r="C100" s="124" t="s">
        <v>158</v>
      </c>
      <c r="D100" s="129"/>
      <c r="E100" s="62"/>
      <c r="F100" s="208">
        <f t="shared" si="10"/>
        <v>0</v>
      </c>
      <c r="G100" s="62"/>
      <c r="H100" s="62"/>
      <c r="I100" s="87">
        <f t="shared" si="11"/>
        <v>0</v>
      </c>
      <c r="J100" s="81">
        <f t="shared" si="12"/>
        <v>0</v>
      </c>
      <c r="K100" s="129"/>
      <c r="L100" s="62"/>
      <c r="M100" s="154">
        <f t="shared" si="13"/>
        <v>0</v>
      </c>
      <c r="N100" s="129"/>
      <c r="O100" s="62"/>
      <c r="P100" s="49">
        <f t="shared" si="14"/>
        <v>0</v>
      </c>
      <c r="Q100" s="151">
        <f t="shared" si="15"/>
        <v>0</v>
      </c>
      <c r="X100" s="118"/>
    </row>
    <row r="101" spans="1:24" x14ac:dyDescent="0.2">
      <c r="A101" s="406">
        <v>87</v>
      </c>
      <c r="B101" s="94" t="s">
        <v>159</v>
      </c>
      <c r="C101" s="124" t="s">
        <v>28</v>
      </c>
      <c r="D101" s="129">
        <v>836845.49</v>
      </c>
      <c r="E101" s="62"/>
      <c r="F101" s="208">
        <f t="shared" si="10"/>
        <v>836845.49</v>
      </c>
      <c r="G101" s="62">
        <v>66197.13</v>
      </c>
      <c r="H101" s="62"/>
      <c r="I101" s="87">
        <f t="shared" si="11"/>
        <v>66197.13</v>
      </c>
      <c r="J101" s="81">
        <f t="shared" si="12"/>
        <v>903042.62</v>
      </c>
      <c r="K101" s="129"/>
      <c r="L101" s="62"/>
      <c r="M101" s="154">
        <f t="shared" si="13"/>
        <v>0</v>
      </c>
      <c r="N101" s="129"/>
      <c r="O101" s="62"/>
      <c r="P101" s="49">
        <f t="shared" si="14"/>
        <v>0</v>
      </c>
      <c r="Q101" s="151">
        <f t="shared" si="15"/>
        <v>903042.62</v>
      </c>
      <c r="X101" s="118"/>
    </row>
    <row r="102" spans="1:24" x14ac:dyDescent="0.2">
      <c r="A102" s="406">
        <v>88</v>
      </c>
      <c r="B102" s="94" t="s">
        <v>160</v>
      </c>
      <c r="C102" s="124" t="s">
        <v>12</v>
      </c>
      <c r="D102" s="129">
        <v>771798.7</v>
      </c>
      <c r="E102" s="62"/>
      <c r="F102" s="208">
        <f t="shared" si="10"/>
        <v>771798.7</v>
      </c>
      <c r="G102" s="62">
        <v>320103.93</v>
      </c>
      <c r="H102" s="62"/>
      <c r="I102" s="87">
        <f t="shared" si="11"/>
        <v>320103.93</v>
      </c>
      <c r="J102" s="81">
        <f t="shared" si="12"/>
        <v>1091902.6299999999</v>
      </c>
      <c r="K102" s="129"/>
      <c r="L102" s="62"/>
      <c r="M102" s="154">
        <f t="shared" si="13"/>
        <v>0</v>
      </c>
      <c r="N102" s="129"/>
      <c r="O102" s="62"/>
      <c r="P102" s="49">
        <f t="shared" si="14"/>
        <v>0</v>
      </c>
      <c r="Q102" s="151">
        <f t="shared" si="15"/>
        <v>1091902.6299999999</v>
      </c>
      <c r="X102" s="118"/>
    </row>
    <row r="103" spans="1:24" x14ac:dyDescent="0.2">
      <c r="A103" s="406">
        <v>89</v>
      </c>
      <c r="B103" s="94" t="s">
        <v>161</v>
      </c>
      <c r="C103" s="124" t="s">
        <v>27</v>
      </c>
      <c r="D103" s="129">
        <v>2284052.31</v>
      </c>
      <c r="E103" s="62"/>
      <c r="F103" s="208">
        <f t="shared" si="10"/>
        <v>2284052.31</v>
      </c>
      <c r="G103" s="62">
        <v>235770.6</v>
      </c>
      <c r="H103" s="62"/>
      <c r="I103" s="87">
        <f t="shared" si="11"/>
        <v>235770.6</v>
      </c>
      <c r="J103" s="81">
        <f t="shared" si="12"/>
        <v>2519822.91</v>
      </c>
      <c r="K103" s="129"/>
      <c r="L103" s="62"/>
      <c r="M103" s="154">
        <f t="shared" si="13"/>
        <v>0</v>
      </c>
      <c r="N103" s="129"/>
      <c r="O103" s="62"/>
      <c r="P103" s="49">
        <f t="shared" si="14"/>
        <v>0</v>
      </c>
      <c r="Q103" s="151">
        <f t="shared" si="15"/>
        <v>2519822.91</v>
      </c>
      <c r="X103" s="118"/>
    </row>
    <row r="104" spans="1:24" x14ac:dyDescent="0.2">
      <c r="A104" s="406">
        <v>90</v>
      </c>
      <c r="B104" s="94" t="s">
        <v>162</v>
      </c>
      <c r="C104" s="124" t="s">
        <v>44</v>
      </c>
      <c r="D104" s="129">
        <v>967613.13</v>
      </c>
      <c r="E104" s="62"/>
      <c r="F104" s="208">
        <f t="shared" si="10"/>
        <v>967613.13</v>
      </c>
      <c r="G104" s="62">
        <v>423480.27</v>
      </c>
      <c r="H104" s="62"/>
      <c r="I104" s="87">
        <f t="shared" si="11"/>
        <v>423480.27</v>
      </c>
      <c r="J104" s="81">
        <f t="shared" si="12"/>
        <v>1391093.4</v>
      </c>
      <c r="K104" s="129"/>
      <c r="L104" s="62"/>
      <c r="M104" s="154">
        <f t="shared" si="13"/>
        <v>0</v>
      </c>
      <c r="N104" s="129"/>
      <c r="O104" s="62"/>
      <c r="P104" s="49">
        <f t="shared" si="14"/>
        <v>0</v>
      </c>
      <c r="Q104" s="151">
        <f t="shared" si="15"/>
        <v>1391093.4</v>
      </c>
      <c r="X104" s="118"/>
    </row>
    <row r="105" spans="1:24" x14ac:dyDescent="0.2">
      <c r="A105" s="406">
        <v>91</v>
      </c>
      <c r="B105" s="94" t="s">
        <v>163</v>
      </c>
      <c r="C105" s="124" t="s">
        <v>33</v>
      </c>
      <c r="D105" s="129">
        <v>1173875.49</v>
      </c>
      <c r="E105" s="62"/>
      <c r="F105" s="208">
        <f t="shared" si="10"/>
        <v>1173875.49</v>
      </c>
      <c r="G105" s="62">
        <v>486956.97</v>
      </c>
      <c r="H105" s="62"/>
      <c r="I105" s="87">
        <f t="shared" si="11"/>
        <v>486956.97</v>
      </c>
      <c r="J105" s="81">
        <f t="shared" si="12"/>
        <v>1660832.46</v>
      </c>
      <c r="K105" s="129">
        <v>4493559.76</v>
      </c>
      <c r="L105" s="62"/>
      <c r="M105" s="154">
        <f t="shared" si="13"/>
        <v>4493559.76</v>
      </c>
      <c r="N105" s="129"/>
      <c r="O105" s="62"/>
      <c r="P105" s="49">
        <f t="shared" si="14"/>
        <v>0</v>
      </c>
      <c r="Q105" s="151">
        <f t="shared" si="15"/>
        <v>6154392.2199999997</v>
      </c>
      <c r="X105" s="118"/>
    </row>
    <row r="106" spans="1:24" x14ac:dyDescent="0.2">
      <c r="A106" s="406">
        <v>92</v>
      </c>
      <c r="B106" s="94" t="s">
        <v>164</v>
      </c>
      <c r="C106" s="124" t="s">
        <v>29</v>
      </c>
      <c r="D106" s="129">
        <v>1976006.89</v>
      </c>
      <c r="E106" s="62"/>
      <c r="F106" s="208">
        <f t="shared" si="10"/>
        <v>1976006.89</v>
      </c>
      <c r="G106" s="62">
        <v>817942.62</v>
      </c>
      <c r="H106" s="62"/>
      <c r="I106" s="87">
        <f t="shared" si="11"/>
        <v>817942.62</v>
      </c>
      <c r="J106" s="81">
        <f t="shared" si="12"/>
        <v>2793949.51</v>
      </c>
      <c r="K106" s="129"/>
      <c r="L106" s="62"/>
      <c r="M106" s="154">
        <f t="shared" si="13"/>
        <v>0</v>
      </c>
      <c r="N106" s="129"/>
      <c r="O106" s="62"/>
      <c r="P106" s="49">
        <f t="shared" si="14"/>
        <v>0</v>
      </c>
      <c r="Q106" s="151">
        <f t="shared" si="15"/>
        <v>2793949.51</v>
      </c>
      <c r="X106" s="118"/>
    </row>
    <row r="107" spans="1:24" x14ac:dyDescent="0.2">
      <c r="A107" s="406">
        <v>93</v>
      </c>
      <c r="B107" s="94" t="s">
        <v>165</v>
      </c>
      <c r="C107" s="124" t="s">
        <v>30</v>
      </c>
      <c r="D107" s="129">
        <v>2328203.2400000002</v>
      </c>
      <c r="E107" s="62"/>
      <c r="F107" s="208">
        <f t="shared" si="10"/>
        <v>2328203.2400000002</v>
      </c>
      <c r="G107" s="62">
        <v>364537.62</v>
      </c>
      <c r="H107" s="62"/>
      <c r="I107" s="87">
        <f t="shared" si="11"/>
        <v>364537.62</v>
      </c>
      <c r="J107" s="81">
        <f t="shared" si="12"/>
        <v>2692740.8600000003</v>
      </c>
      <c r="K107" s="129"/>
      <c r="L107" s="62"/>
      <c r="M107" s="154">
        <f t="shared" si="13"/>
        <v>0</v>
      </c>
      <c r="N107" s="129"/>
      <c r="O107" s="62"/>
      <c r="P107" s="49">
        <f t="shared" si="14"/>
        <v>0</v>
      </c>
      <c r="Q107" s="151">
        <f t="shared" si="15"/>
        <v>2692740.8600000003</v>
      </c>
      <c r="X107" s="118"/>
    </row>
    <row r="108" spans="1:24" x14ac:dyDescent="0.2">
      <c r="A108" s="406">
        <v>94</v>
      </c>
      <c r="B108" s="59" t="s">
        <v>166</v>
      </c>
      <c r="C108" s="124" t="s">
        <v>14</v>
      </c>
      <c r="D108" s="129">
        <v>865493.04</v>
      </c>
      <c r="E108" s="62"/>
      <c r="F108" s="208">
        <f t="shared" si="10"/>
        <v>865493.04</v>
      </c>
      <c r="G108" s="62">
        <v>47154.12</v>
      </c>
      <c r="H108" s="62"/>
      <c r="I108" s="87">
        <f t="shared" si="11"/>
        <v>47154.12</v>
      </c>
      <c r="J108" s="81">
        <f t="shared" si="12"/>
        <v>912647.16</v>
      </c>
      <c r="K108" s="129">
        <v>6245316.5</v>
      </c>
      <c r="L108" s="62"/>
      <c r="M108" s="154">
        <f t="shared" si="13"/>
        <v>6245316.5</v>
      </c>
      <c r="N108" s="129"/>
      <c r="O108" s="62"/>
      <c r="P108" s="49">
        <f t="shared" si="14"/>
        <v>0</v>
      </c>
      <c r="Q108" s="151">
        <f t="shared" si="15"/>
        <v>7157963.6600000001</v>
      </c>
      <c r="X108" s="118"/>
    </row>
    <row r="109" spans="1:24" x14ac:dyDescent="0.2">
      <c r="A109" s="406">
        <v>95</v>
      </c>
      <c r="B109" s="94" t="s">
        <v>167</v>
      </c>
      <c r="C109" s="124" t="s">
        <v>31</v>
      </c>
      <c r="D109" s="129">
        <v>1066025.8899999999</v>
      </c>
      <c r="E109" s="62"/>
      <c r="F109" s="208">
        <f t="shared" si="10"/>
        <v>1066025.8899999999</v>
      </c>
      <c r="G109" s="62">
        <v>441616.47</v>
      </c>
      <c r="H109" s="62"/>
      <c r="I109" s="87">
        <f t="shared" si="11"/>
        <v>441616.47</v>
      </c>
      <c r="J109" s="81">
        <f t="shared" si="12"/>
        <v>1507642.3599999999</v>
      </c>
      <c r="K109" s="129"/>
      <c r="L109" s="62"/>
      <c r="M109" s="154">
        <f t="shared" si="13"/>
        <v>0</v>
      </c>
      <c r="N109" s="129"/>
      <c r="O109" s="62"/>
      <c r="P109" s="49">
        <f t="shared" si="14"/>
        <v>0</v>
      </c>
      <c r="Q109" s="151">
        <f t="shared" si="15"/>
        <v>1507642.3599999999</v>
      </c>
      <c r="X109" s="118"/>
    </row>
    <row r="110" spans="1:24" x14ac:dyDescent="0.2">
      <c r="A110" s="406">
        <v>96</v>
      </c>
      <c r="B110" s="94" t="s">
        <v>168</v>
      </c>
      <c r="C110" s="124" t="s">
        <v>15</v>
      </c>
      <c r="D110" s="129">
        <v>1186008.57</v>
      </c>
      <c r="E110" s="62"/>
      <c r="F110" s="208">
        <f t="shared" si="10"/>
        <v>1186008.57</v>
      </c>
      <c r="G110" s="62">
        <v>66197.13</v>
      </c>
      <c r="H110" s="62"/>
      <c r="I110" s="87">
        <f t="shared" si="11"/>
        <v>66197.13</v>
      </c>
      <c r="J110" s="81">
        <f t="shared" si="12"/>
        <v>1252205.7000000002</v>
      </c>
      <c r="K110" s="129">
        <v>4399614.0599999996</v>
      </c>
      <c r="L110" s="62"/>
      <c r="M110" s="154">
        <f t="shared" si="13"/>
        <v>4399614.0599999996</v>
      </c>
      <c r="N110" s="129"/>
      <c r="O110" s="62"/>
      <c r="P110" s="49">
        <f t="shared" si="14"/>
        <v>0</v>
      </c>
      <c r="Q110" s="151">
        <f t="shared" si="15"/>
        <v>5651819.7599999998</v>
      </c>
      <c r="X110" s="118"/>
    </row>
    <row r="111" spans="1:24" x14ac:dyDescent="0.2">
      <c r="A111" s="406">
        <v>97</v>
      </c>
      <c r="B111" s="59" t="s">
        <v>169</v>
      </c>
      <c r="C111" s="124" t="s">
        <v>13</v>
      </c>
      <c r="D111" s="129">
        <v>1212970.97</v>
      </c>
      <c r="E111" s="62"/>
      <c r="F111" s="208">
        <f t="shared" si="10"/>
        <v>1212970.97</v>
      </c>
      <c r="G111" s="62">
        <v>502372.74</v>
      </c>
      <c r="H111" s="62"/>
      <c r="I111" s="87">
        <f t="shared" si="11"/>
        <v>502372.74</v>
      </c>
      <c r="J111" s="81">
        <f t="shared" si="12"/>
        <v>1715343.71</v>
      </c>
      <c r="K111" s="129">
        <v>6622668.6699999999</v>
      </c>
      <c r="L111" s="62"/>
      <c r="M111" s="154">
        <f t="shared" si="13"/>
        <v>6622668.6699999999</v>
      </c>
      <c r="N111" s="129"/>
      <c r="O111" s="62"/>
      <c r="P111" s="49">
        <f t="shared" si="14"/>
        <v>0</v>
      </c>
      <c r="Q111" s="151">
        <f t="shared" si="15"/>
        <v>8338012.3799999999</v>
      </c>
      <c r="X111" s="118"/>
    </row>
    <row r="112" spans="1:24" x14ac:dyDescent="0.2">
      <c r="A112" s="406">
        <v>98</v>
      </c>
      <c r="B112" s="94" t="s">
        <v>170</v>
      </c>
      <c r="C112" s="124" t="s">
        <v>32</v>
      </c>
      <c r="D112" s="129">
        <v>886725.93</v>
      </c>
      <c r="E112" s="62"/>
      <c r="F112" s="208">
        <f t="shared" si="10"/>
        <v>886725.93</v>
      </c>
      <c r="G112" s="62">
        <v>335519.7</v>
      </c>
      <c r="H112" s="62"/>
      <c r="I112" s="87">
        <f t="shared" si="11"/>
        <v>335519.7</v>
      </c>
      <c r="J112" s="81">
        <f t="shared" si="12"/>
        <v>1222245.6300000001</v>
      </c>
      <c r="K112" s="129"/>
      <c r="L112" s="62"/>
      <c r="M112" s="154">
        <f t="shared" si="13"/>
        <v>0</v>
      </c>
      <c r="N112" s="129"/>
      <c r="O112" s="62"/>
      <c r="P112" s="49">
        <f t="shared" si="14"/>
        <v>0</v>
      </c>
      <c r="Q112" s="151">
        <f t="shared" si="15"/>
        <v>1222245.6300000001</v>
      </c>
      <c r="X112" s="118"/>
    </row>
    <row r="113" spans="1:24" x14ac:dyDescent="0.2">
      <c r="A113" s="406">
        <v>99</v>
      </c>
      <c r="B113" s="59" t="s">
        <v>171</v>
      </c>
      <c r="C113" s="124" t="s">
        <v>54</v>
      </c>
      <c r="D113" s="129">
        <v>1191064.02</v>
      </c>
      <c r="E113" s="62"/>
      <c r="F113" s="208">
        <f t="shared" si="10"/>
        <v>1191064.02</v>
      </c>
      <c r="G113" s="62">
        <v>493304.64</v>
      </c>
      <c r="H113" s="62"/>
      <c r="I113" s="87">
        <f t="shared" si="11"/>
        <v>493304.64</v>
      </c>
      <c r="J113" s="81">
        <f t="shared" si="12"/>
        <v>1684368.6600000001</v>
      </c>
      <c r="K113" s="129"/>
      <c r="L113" s="62"/>
      <c r="M113" s="154">
        <f t="shared" si="13"/>
        <v>0</v>
      </c>
      <c r="N113" s="129"/>
      <c r="O113" s="62"/>
      <c r="P113" s="49">
        <f t="shared" si="14"/>
        <v>0</v>
      </c>
      <c r="Q113" s="151">
        <f t="shared" si="15"/>
        <v>1684368.6600000001</v>
      </c>
      <c r="X113" s="118"/>
    </row>
    <row r="114" spans="1:24" x14ac:dyDescent="0.2">
      <c r="A114" s="406">
        <v>100</v>
      </c>
      <c r="B114" s="59" t="s">
        <v>172</v>
      </c>
      <c r="C114" s="124" t="s">
        <v>34</v>
      </c>
      <c r="D114" s="129">
        <v>1364971.5</v>
      </c>
      <c r="E114" s="62"/>
      <c r="F114" s="208">
        <f t="shared" si="10"/>
        <v>1364971.5</v>
      </c>
      <c r="G114" s="62">
        <v>1887978.42</v>
      </c>
      <c r="H114" s="62"/>
      <c r="I114" s="87">
        <f t="shared" si="11"/>
        <v>1887978.42</v>
      </c>
      <c r="J114" s="81">
        <f t="shared" si="12"/>
        <v>3252949.92</v>
      </c>
      <c r="K114" s="129">
        <v>8750503.7400000002</v>
      </c>
      <c r="L114" s="62"/>
      <c r="M114" s="154">
        <f t="shared" si="13"/>
        <v>8750503.7400000002</v>
      </c>
      <c r="N114" s="129"/>
      <c r="O114" s="62"/>
      <c r="P114" s="49">
        <f t="shared" si="14"/>
        <v>0</v>
      </c>
      <c r="Q114" s="151">
        <f t="shared" si="15"/>
        <v>12003453.66</v>
      </c>
      <c r="X114" s="118"/>
    </row>
    <row r="115" spans="1:24" x14ac:dyDescent="0.2">
      <c r="A115" s="406">
        <v>101</v>
      </c>
      <c r="B115" s="94" t="s">
        <v>173</v>
      </c>
      <c r="C115" s="124" t="s">
        <v>243</v>
      </c>
      <c r="D115" s="129">
        <v>1180953.1200000001</v>
      </c>
      <c r="E115" s="62"/>
      <c r="F115" s="208">
        <f t="shared" si="10"/>
        <v>1180953.1200000001</v>
      </c>
      <c r="G115" s="62">
        <v>66197.13</v>
      </c>
      <c r="H115" s="62"/>
      <c r="I115" s="87">
        <f t="shared" si="11"/>
        <v>66197.13</v>
      </c>
      <c r="J115" s="81">
        <f t="shared" si="12"/>
        <v>1247150.25</v>
      </c>
      <c r="K115" s="129"/>
      <c r="L115" s="62"/>
      <c r="M115" s="154">
        <f t="shared" si="13"/>
        <v>0</v>
      </c>
      <c r="N115" s="129"/>
      <c r="O115" s="62"/>
      <c r="P115" s="49">
        <f t="shared" si="14"/>
        <v>0</v>
      </c>
      <c r="Q115" s="151">
        <f t="shared" si="15"/>
        <v>1247150.25</v>
      </c>
      <c r="X115" s="118"/>
    </row>
    <row r="116" spans="1:24" x14ac:dyDescent="0.2">
      <c r="A116" s="406">
        <v>102</v>
      </c>
      <c r="B116" s="94" t="s">
        <v>174</v>
      </c>
      <c r="C116" s="124" t="s">
        <v>175</v>
      </c>
      <c r="D116" s="129"/>
      <c r="E116" s="62"/>
      <c r="F116" s="208">
        <f t="shared" si="10"/>
        <v>0</v>
      </c>
      <c r="G116" s="62"/>
      <c r="H116" s="62"/>
      <c r="I116" s="87">
        <f t="shared" si="11"/>
        <v>0</v>
      </c>
      <c r="J116" s="81">
        <f t="shared" si="12"/>
        <v>0</v>
      </c>
      <c r="K116" s="129"/>
      <c r="L116" s="62"/>
      <c r="M116" s="154">
        <f t="shared" si="13"/>
        <v>0</v>
      </c>
      <c r="N116" s="129"/>
      <c r="O116" s="62"/>
      <c r="P116" s="49">
        <f t="shared" si="14"/>
        <v>0</v>
      </c>
      <c r="Q116" s="151">
        <f t="shared" si="15"/>
        <v>0</v>
      </c>
      <c r="X116" s="118"/>
    </row>
    <row r="117" spans="1:24" x14ac:dyDescent="0.2">
      <c r="A117" s="406">
        <v>103</v>
      </c>
      <c r="B117" s="94" t="s">
        <v>176</v>
      </c>
      <c r="C117" s="124" t="s">
        <v>177</v>
      </c>
      <c r="D117" s="129"/>
      <c r="E117" s="62"/>
      <c r="F117" s="208">
        <f t="shared" si="10"/>
        <v>0</v>
      </c>
      <c r="G117" s="62"/>
      <c r="H117" s="62"/>
      <c r="I117" s="87">
        <f t="shared" si="11"/>
        <v>0</v>
      </c>
      <c r="J117" s="81">
        <f t="shared" si="12"/>
        <v>0</v>
      </c>
      <c r="K117" s="129"/>
      <c r="L117" s="62"/>
      <c r="M117" s="154">
        <f t="shared" si="13"/>
        <v>0</v>
      </c>
      <c r="N117" s="129"/>
      <c r="O117" s="62"/>
      <c r="P117" s="49">
        <f t="shared" si="14"/>
        <v>0</v>
      </c>
      <c r="Q117" s="151">
        <f t="shared" si="15"/>
        <v>0</v>
      </c>
      <c r="X117" s="118"/>
    </row>
    <row r="118" spans="1:24" x14ac:dyDescent="0.2">
      <c r="A118" s="406">
        <v>104</v>
      </c>
      <c r="B118" s="94" t="s">
        <v>178</v>
      </c>
      <c r="C118" s="124" t="s">
        <v>179</v>
      </c>
      <c r="D118" s="129"/>
      <c r="E118" s="62"/>
      <c r="F118" s="208">
        <f t="shared" si="10"/>
        <v>0</v>
      </c>
      <c r="G118" s="62"/>
      <c r="H118" s="62"/>
      <c r="I118" s="87">
        <f t="shared" si="11"/>
        <v>0</v>
      </c>
      <c r="J118" s="81">
        <f t="shared" si="12"/>
        <v>0</v>
      </c>
      <c r="K118" s="129"/>
      <c r="L118" s="62"/>
      <c r="M118" s="154">
        <f t="shared" si="13"/>
        <v>0</v>
      </c>
      <c r="N118" s="129"/>
      <c r="O118" s="62"/>
      <c r="P118" s="49">
        <f t="shared" si="14"/>
        <v>0</v>
      </c>
      <c r="Q118" s="151">
        <f t="shared" si="15"/>
        <v>0</v>
      </c>
      <c r="X118" s="118"/>
    </row>
    <row r="119" spans="1:24" x14ac:dyDescent="0.2">
      <c r="A119" s="406">
        <v>105</v>
      </c>
      <c r="B119" s="59" t="s">
        <v>180</v>
      </c>
      <c r="C119" s="124" t="s">
        <v>181</v>
      </c>
      <c r="D119" s="129"/>
      <c r="E119" s="62"/>
      <c r="F119" s="208">
        <f t="shared" si="10"/>
        <v>0</v>
      </c>
      <c r="G119" s="62"/>
      <c r="H119" s="62"/>
      <c r="I119" s="87">
        <f t="shared" si="11"/>
        <v>0</v>
      </c>
      <c r="J119" s="81">
        <f t="shared" si="12"/>
        <v>0</v>
      </c>
      <c r="K119" s="129"/>
      <c r="L119" s="62"/>
      <c r="M119" s="154">
        <f t="shared" si="13"/>
        <v>0</v>
      </c>
      <c r="N119" s="129"/>
      <c r="O119" s="62"/>
      <c r="P119" s="49">
        <f t="shared" si="14"/>
        <v>0</v>
      </c>
      <c r="Q119" s="151">
        <f t="shared" si="15"/>
        <v>0</v>
      </c>
      <c r="X119" s="118"/>
    </row>
    <row r="120" spans="1:24" x14ac:dyDescent="0.2">
      <c r="A120" s="406">
        <v>106</v>
      </c>
      <c r="B120" s="94" t="s">
        <v>182</v>
      </c>
      <c r="C120" s="124" t="s">
        <v>183</v>
      </c>
      <c r="D120" s="129"/>
      <c r="E120" s="62"/>
      <c r="F120" s="208">
        <f t="shared" si="10"/>
        <v>0</v>
      </c>
      <c r="G120" s="62"/>
      <c r="H120" s="62"/>
      <c r="I120" s="87">
        <f t="shared" si="11"/>
        <v>0</v>
      </c>
      <c r="J120" s="81">
        <f t="shared" si="12"/>
        <v>0</v>
      </c>
      <c r="K120" s="129"/>
      <c r="L120" s="62"/>
      <c r="M120" s="154">
        <f t="shared" si="13"/>
        <v>0</v>
      </c>
      <c r="N120" s="129"/>
      <c r="O120" s="62"/>
      <c r="P120" s="49">
        <f t="shared" si="14"/>
        <v>0</v>
      </c>
      <c r="Q120" s="151">
        <f t="shared" si="15"/>
        <v>0</v>
      </c>
      <c r="X120" s="118"/>
    </row>
    <row r="121" spans="1:24" x14ac:dyDescent="0.2">
      <c r="A121" s="406">
        <v>107</v>
      </c>
      <c r="B121" s="94" t="s">
        <v>184</v>
      </c>
      <c r="C121" s="124" t="s">
        <v>185</v>
      </c>
      <c r="D121" s="129"/>
      <c r="E121" s="62"/>
      <c r="F121" s="208">
        <f t="shared" si="10"/>
        <v>0</v>
      </c>
      <c r="G121" s="62"/>
      <c r="H121" s="62"/>
      <c r="I121" s="87">
        <f t="shared" si="11"/>
        <v>0</v>
      </c>
      <c r="J121" s="81">
        <f t="shared" si="12"/>
        <v>0</v>
      </c>
      <c r="K121" s="129"/>
      <c r="L121" s="62"/>
      <c r="M121" s="154">
        <f t="shared" si="13"/>
        <v>0</v>
      </c>
      <c r="N121" s="129"/>
      <c r="O121" s="62"/>
      <c r="P121" s="49">
        <f t="shared" si="14"/>
        <v>0</v>
      </c>
      <c r="Q121" s="151">
        <f t="shared" si="15"/>
        <v>0</v>
      </c>
      <c r="X121" s="118"/>
    </row>
    <row r="122" spans="1:24" x14ac:dyDescent="0.2">
      <c r="A122" s="406">
        <v>108</v>
      </c>
      <c r="B122" s="94" t="s">
        <v>186</v>
      </c>
      <c r="C122" s="124" t="s">
        <v>187</v>
      </c>
      <c r="D122" s="129"/>
      <c r="E122" s="62"/>
      <c r="F122" s="208">
        <f t="shared" si="10"/>
        <v>0</v>
      </c>
      <c r="G122" s="62"/>
      <c r="H122" s="62"/>
      <c r="I122" s="87">
        <f t="shared" si="11"/>
        <v>0</v>
      </c>
      <c r="J122" s="81">
        <f t="shared" si="12"/>
        <v>0</v>
      </c>
      <c r="K122" s="129"/>
      <c r="L122" s="62"/>
      <c r="M122" s="154">
        <f t="shared" si="13"/>
        <v>0</v>
      </c>
      <c r="N122" s="129"/>
      <c r="O122" s="62"/>
      <c r="P122" s="49">
        <f t="shared" si="14"/>
        <v>0</v>
      </c>
      <c r="Q122" s="151">
        <f t="shared" si="15"/>
        <v>0</v>
      </c>
      <c r="X122" s="118"/>
    </row>
    <row r="123" spans="1:24" x14ac:dyDescent="0.2">
      <c r="A123" s="406">
        <v>109</v>
      </c>
      <c r="B123" s="59" t="s">
        <v>188</v>
      </c>
      <c r="C123" s="124" t="s">
        <v>189</v>
      </c>
      <c r="D123" s="129"/>
      <c r="E123" s="62"/>
      <c r="F123" s="208">
        <f t="shared" si="10"/>
        <v>0</v>
      </c>
      <c r="G123" s="62"/>
      <c r="H123" s="62"/>
      <c r="I123" s="87">
        <f t="shared" si="11"/>
        <v>0</v>
      </c>
      <c r="J123" s="81">
        <f t="shared" si="12"/>
        <v>0</v>
      </c>
      <c r="K123" s="129"/>
      <c r="L123" s="62"/>
      <c r="M123" s="154">
        <f t="shared" si="13"/>
        <v>0</v>
      </c>
      <c r="N123" s="129"/>
      <c r="O123" s="62"/>
      <c r="P123" s="49">
        <f t="shared" si="14"/>
        <v>0</v>
      </c>
      <c r="Q123" s="151">
        <f t="shared" si="15"/>
        <v>0</v>
      </c>
      <c r="X123" s="118"/>
    </row>
    <row r="124" spans="1:24" x14ac:dyDescent="0.2">
      <c r="A124" s="406">
        <v>110</v>
      </c>
      <c r="B124" s="59" t="s">
        <v>190</v>
      </c>
      <c r="C124" s="124" t="s">
        <v>191</v>
      </c>
      <c r="D124" s="129"/>
      <c r="E124" s="62"/>
      <c r="F124" s="208">
        <f t="shared" si="10"/>
        <v>0</v>
      </c>
      <c r="G124" s="62"/>
      <c r="H124" s="62"/>
      <c r="I124" s="87">
        <f t="shared" si="11"/>
        <v>0</v>
      </c>
      <c r="J124" s="81">
        <f t="shared" si="12"/>
        <v>0</v>
      </c>
      <c r="K124" s="129"/>
      <c r="L124" s="62"/>
      <c r="M124" s="154">
        <f t="shared" si="13"/>
        <v>0</v>
      </c>
      <c r="N124" s="129"/>
      <c r="O124" s="62"/>
      <c r="P124" s="49">
        <f t="shared" si="14"/>
        <v>0</v>
      </c>
      <c r="Q124" s="151">
        <f t="shared" si="15"/>
        <v>0</v>
      </c>
      <c r="X124" s="118"/>
    </row>
    <row r="125" spans="1:24" x14ac:dyDescent="0.2">
      <c r="A125" s="406">
        <v>111</v>
      </c>
      <c r="B125" s="117" t="s">
        <v>280</v>
      </c>
      <c r="C125" s="124" t="s">
        <v>252</v>
      </c>
      <c r="D125" s="129"/>
      <c r="E125" s="62"/>
      <c r="F125" s="208">
        <f t="shared" si="10"/>
        <v>0</v>
      </c>
      <c r="G125" s="62"/>
      <c r="H125" s="62"/>
      <c r="I125" s="87">
        <f t="shared" si="11"/>
        <v>0</v>
      </c>
      <c r="J125" s="81">
        <f t="shared" si="12"/>
        <v>0</v>
      </c>
      <c r="K125" s="129"/>
      <c r="L125" s="62"/>
      <c r="M125" s="154">
        <f t="shared" si="13"/>
        <v>0</v>
      </c>
      <c r="N125" s="129"/>
      <c r="O125" s="62"/>
      <c r="P125" s="49">
        <f t="shared" si="14"/>
        <v>0</v>
      </c>
      <c r="Q125" s="151">
        <f t="shared" si="15"/>
        <v>0</v>
      </c>
      <c r="X125" s="118"/>
    </row>
    <row r="126" spans="1:24" x14ac:dyDescent="0.2">
      <c r="A126" s="406">
        <v>112</v>
      </c>
      <c r="B126" s="94" t="s">
        <v>192</v>
      </c>
      <c r="C126" s="124" t="s">
        <v>193</v>
      </c>
      <c r="D126" s="129"/>
      <c r="E126" s="62"/>
      <c r="F126" s="208">
        <f t="shared" si="10"/>
        <v>0</v>
      </c>
      <c r="G126" s="62"/>
      <c r="H126" s="62"/>
      <c r="I126" s="87">
        <f t="shared" si="11"/>
        <v>0</v>
      </c>
      <c r="J126" s="81">
        <f t="shared" si="12"/>
        <v>0</v>
      </c>
      <c r="K126" s="129"/>
      <c r="L126" s="62"/>
      <c r="M126" s="154">
        <f t="shared" si="13"/>
        <v>0</v>
      </c>
      <c r="N126" s="129"/>
      <c r="O126" s="62"/>
      <c r="P126" s="49">
        <f t="shared" si="14"/>
        <v>0</v>
      </c>
      <c r="Q126" s="151">
        <f t="shared" si="15"/>
        <v>0</v>
      </c>
      <c r="X126" s="118"/>
    </row>
    <row r="127" spans="1:24" x14ac:dyDescent="0.2">
      <c r="A127" s="406">
        <v>113</v>
      </c>
      <c r="B127" s="94" t="s">
        <v>194</v>
      </c>
      <c r="C127" s="124" t="s">
        <v>195</v>
      </c>
      <c r="D127" s="129"/>
      <c r="E127" s="62"/>
      <c r="F127" s="208">
        <f t="shared" si="10"/>
        <v>0</v>
      </c>
      <c r="G127" s="62"/>
      <c r="H127" s="62"/>
      <c r="I127" s="87">
        <f t="shared" si="11"/>
        <v>0</v>
      </c>
      <c r="J127" s="81">
        <f t="shared" si="12"/>
        <v>0</v>
      </c>
      <c r="K127" s="129"/>
      <c r="L127" s="62"/>
      <c r="M127" s="154">
        <f t="shared" si="13"/>
        <v>0</v>
      </c>
      <c r="N127" s="129"/>
      <c r="O127" s="62"/>
      <c r="P127" s="49">
        <f t="shared" si="14"/>
        <v>0</v>
      </c>
      <c r="Q127" s="151">
        <f t="shared" si="15"/>
        <v>0</v>
      </c>
      <c r="X127" s="118"/>
    </row>
    <row r="128" spans="1:24" x14ac:dyDescent="0.2">
      <c r="A128" s="406">
        <v>114</v>
      </c>
      <c r="B128" s="94" t="s">
        <v>196</v>
      </c>
      <c r="C128" s="124" t="s">
        <v>197</v>
      </c>
      <c r="D128" s="129"/>
      <c r="E128" s="62"/>
      <c r="F128" s="208">
        <f t="shared" si="10"/>
        <v>0</v>
      </c>
      <c r="G128" s="62"/>
      <c r="H128" s="62"/>
      <c r="I128" s="87">
        <f t="shared" si="11"/>
        <v>0</v>
      </c>
      <c r="J128" s="81">
        <f t="shared" si="12"/>
        <v>0</v>
      </c>
      <c r="K128" s="129"/>
      <c r="L128" s="62"/>
      <c r="M128" s="154">
        <f t="shared" si="13"/>
        <v>0</v>
      </c>
      <c r="N128" s="129"/>
      <c r="O128" s="62"/>
      <c r="P128" s="49">
        <f t="shared" si="14"/>
        <v>0</v>
      </c>
      <c r="Q128" s="151">
        <f t="shared" si="15"/>
        <v>0</v>
      </c>
      <c r="X128" s="118"/>
    </row>
    <row r="129" spans="1:24" x14ac:dyDescent="0.2">
      <c r="A129" s="406">
        <v>115</v>
      </c>
      <c r="B129" s="405" t="s">
        <v>198</v>
      </c>
      <c r="C129" s="125" t="s">
        <v>297</v>
      </c>
      <c r="D129" s="129"/>
      <c r="E129" s="62"/>
      <c r="F129" s="208">
        <f t="shared" si="10"/>
        <v>0</v>
      </c>
      <c r="G129" s="62"/>
      <c r="H129" s="62"/>
      <c r="I129" s="87">
        <f t="shared" si="11"/>
        <v>0</v>
      </c>
      <c r="J129" s="81">
        <f t="shared" si="12"/>
        <v>0</v>
      </c>
      <c r="K129" s="129"/>
      <c r="L129" s="62"/>
      <c r="M129" s="154">
        <f t="shared" si="13"/>
        <v>0</v>
      </c>
      <c r="N129" s="129"/>
      <c r="O129" s="62"/>
      <c r="P129" s="49">
        <f t="shared" si="14"/>
        <v>0</v>
      </c>
      <c r="Q129" s="151">
        <f t="shared" si="15"/>
        <v>0</v>
      </c>
      <c r="X129" s="118"/>
    </row>
    <row r="130" spans="1:24" x14ac:dyDescent="0.2">
      <c r="A130" s="406">
        <v>116</v>
      </c>
      <c r="B130" s="59" t="s">
        <v>199</v>
      </c>
      <c r="C130" s="124" t="s">
        <v>281</v>
      </c>
      <c r="D130" s="129"/>
      <c r="E130" s="62"/>
      <c r="F130" s="208">
        <f t="shared" si="10"/>
        <v>0</v>
      </c>
      <c r="G130" s="62"/>
      <c r="H130" s="62"/>
      <c r="I130" s="87">
        <f t="shared" si="11"/>
        <v>0</v>
      </c>
      <c r="J130" s="81">
        <f t="shared" si="12"/>
        <v>0</v>
      </c>
      <c r="K130" s="129"/>
      <c r="L130" s="62"/>
      <c r="M130" s="154">
        <f t="shared" si="13"/>
        <v>0</v>
      </c>
      <c r="N130" s="129"/>
      <c r="O130" s="62"/>
      <c r="P130" s="49">
        <f t="shared" si="14"/>
        <v>0</v>
      </c>
      <c r="Q130" s="151">
        <f t="shared" si="15"/>
        <v>0</v>
      </c>
      <c r="X130" s="118"/>
    </row>
    <row r="131" spans="1:24" x14ac:dyDescent="0.2">
      <c r="A131" s="406">
        <v>117</v>
      </c>
      <c r="B131" s="59" t="s">
        <v>200</v>
      </c>
      <c r="C131" s="124" t="s">
        <v>201</v>
      </c>
      <c r="D131" s="129"/>
      <c r="E131" s="62"/>
      <c r="F131" s="208">
        <f t="shared" si="10"/>
        <v>0</v>
      </c>
      <c r="G131" s="62"/>
      <c r="H131" s="62"/>
      <c r="I131" s="87">
        <f t="shared" si="11"/>
        <v>0</v>
      </c>
      <c r="J131" s="81">
        <f t="shared" si="12"/>
        <v>0</v>
      </c>
      <c r="K131" s="129"/>
      <c r="L131" s="62"/>
      <c r="M131" s="154">
        <f t="shared" si="13"/>
        <v>0</v>
      </c>
      <c r="N131" s="129"/>
      <c r="O131" s="62"/>
      <c r="P131" s="49">
        <f t="shared" si="14"/>
        <v>0</v>
      </c>
      <c r="Q131" s="151">
        <f t="shared" si="15"/>
        <v>0</v>
      </c>
      <c r="X131" s="118"/>
    </row>
    <row r="132" spans="1:24" x14ac:dyDescent="0.2">
      <c r="A132" s="406">
        <v>118</v>
      </c>
      <c r="B132" s="59" t="s">
        <v>202</v>
      </c>
      <c r="C132" s="124" t="s">
        <v>203</v>
      </c>
      <c r="D132" s="129"/>
      <c r="E132" s="62"/>
      <c r="F132" s="208">
        <f t="shared" si="10"/>
        <v>0</v>
      </c>
      <c r="G132" s="62"/>
      <c r="H132" s="62"/>
      <c r="I132" s="87">
        <f t="shared" si="11"/>
        <v>0</v>
      </c>
      <c r="J132" s="81">
        <f t="shared" si="12"/>
        <v>0</v>
      </c>
      <c r="K132" s="129"/>
      <c r="L132" s="62"/>
      <c r="M132" s="154">
        <f t="shared" si="13"/>
        <v>0</v>
      </c>
      <c r="N132" s="129"/>
      <c r="O132" s="62"/>
      <c r="P132" s="49">
        <f t="shared" si="14"/>
        <v>0</v>
      </c>
      <c r="Q132" s="151">
        <f t="shared" si="15"/>
        <v>0</v>
      </c>
      <c r="X132" s="118"/>
    </row>
    <row r="133" spans="1:24" x14ac:dyDescent="0.2">
      <c r="A133" s="406">
        <v>119</v>
      </c>
      <c r="B133" s="59" t="s">
        <v>204</v>
      </c>
      <c r="C133" s="124" t="s">
        <v>205</v>
      </c>
      <c r="D133" s="129"/>
      <c r="E133" s="62"/>
      <c r="F133" s="208">
        <f t="shared" si="10"/>
        <v>0</v>
      </c>
      <c r="G133" s="62"/>
      <c r="H133" s="62"/>
      <c r="I133" s="87">
        <f t="shared" si="11"/>
        <v>0</v>
      </c>
      <c r="J133" s="81">
        <f t="shared" si="12"/>
        <v>0</v>
      </c>
      <c r="K133" s="129"/>
      <c r="L133" s="62"/>
      <c r="M133" s="154">
        <f t="shared" si="13"/>
        <v>0</v>
      </c>
      <c r="N133" s="129"/>
      <c r="O133" s="62"/>
      <c r="P133" s="49">
        <f t="shared" si="14"/>
        <v>0</v>
      </c>
      <c r="Q133" s="151">
        <f t="shared" si="15"/>
        <v>0</v>
      </c>
      <c r="X133" s="118"/>
    </row>
    <row r="134" spans="1:24" x14ac:dyDescent="0.2">
      <c r="A134" s="406">
        <v>120</v>
      </c>
      <c r="B134" s="86" t="s">
        <v>206</v>
      </c>
      <c r="C134" s="126" t="s">
        <v>207</v>
      </c>
      <c r="D134" s="129"/>
      <c r="E134" s="62"/>
      <c r="F134" s="208">
        <f t="shared" si="10"/>
        <v>0</v>
      </c>
      <c r="G134" s="62"/>
      <c r="H134" s="62"/>
      <c r="I134" s="87">
        <f t="shared" si="11"/>
        <v>0</v>
      </c>
      <c r="J134" s="81">
        <f t="shared" si="12"/>
        <v>0</v>
      </c>
      <c r="K134" s="129"/>
      <c r="L134" s="62"/>
      <c r="M134" s="154">
        <f t="shared" si="13"/>
        <v>0</v>
      </c>
      <c r="N134" s="129"/>
      <c r="O134" s="62"/>
      <c r="P134" s="49">
        <f t="shared" si="14"/>
        <v>0</v>
      </c>
      <c r="Q134" s="151">
        <f t="shared" si="15"/>
        <v>0</v>
      </c>
      <c r="X134" s="118"/>
    </row>
    <row r="135" spans="1:24" x14ac:dyDescent="0.2">
      <c r="A135" s="406">
        <v>121</v>
      </c>
      <c r="B135" s="94" t="s">
        <v>208</v>
      </c>
      <c r="C135" s="124" t="s">
        <v>209</v>
      </c>
      <c r="D135" s="129"/>
      <c r="E135" s="62"/>
      <c r="F135" s="208">
        <f t="shared" si="10"/>
        <v>0</v>
      </c>
      <c r="G135" s="62"/>
      <c r="H135" s="62"/>
      <c r="I135" s="87">
        <f t="shared" si="11"/>
        <v>0</v>
      </c>
      <c r="J135" s="81">
        <f t="shared" si="12"/>
        <v>0</v>
      </c>
      <c r="K135" s="129"/>
      <c r="L135" s="62"/>
      <c r="M135" s="154">
        <f t="shared" si="13"/>
        <v>0</v>
      </c>
      <c r="N135" s="129"/>
      <c r="O135" s="62"/>
      <c r="P135" s="49">
        <f t="shared" si="14"/>
        <v>0</v>
      </c>
      <c r="Q135" s="151">
        <f t="shared" si="15"/>
        <v>0</v>
      </c>
      <c r="X135" s="118"/>
    </row>
    <row r="136" spans="1:24" x14ac:dyDescent="0.2">
      <c r="A136" s="406">
        <v>122</v>
      </c>
      <c r="B136" s="59" t="s">
        <v>210</v>
      </c>
      <c r="C136" s="124" t="s">
        <v>211</v>
      </c>
      <c r="D136" s="129"/>
      <c r="E136" s="62"/>
      <c r="F136" s="208">
        <f t="shared" si="10"/>
        <v>0</v>
      </c>
      <c r="G136" s="62"/>
      <c r="H136" s="62"/>
      <c r="I136" s="87">
        <f t="shared" si="11"/>
        <v>0</v>
      </c>
      <c r="J136" s="81">
        <f t="shared" si="12"/>
        <v>0</v>
      </c>
      <c r="K136" s="129"/>
      <c r="L136" s="62"/>
      <c r="M136" s="154">
        <f t="shared" si="13"/>
        <v>0</v>
      </c>
      <c r="N136" s="129"/>
      <c r="O136" s="62"/>
      <c r="P136" s="49">
        <f t="shared" si="14"/>
        <v>0</v>
      </c>
      <c r="Q136" s="151">
        <f t="shared" si="15"/>
        <v>0</v>
      </c>
      <c r="X136" s="118"/>
    </row>
    <row r="137" spans="1:24" x14ac:dyDescent="0.2">
      <c r="A137" s="406">
        <v>123</v>
      </c>
      <c r="B137" s="94" t="s">
        <v>212</v>
      </c>
      <c r="C137" s="124" t="s">
        <v>249</v>
      </c>
      <c r="D137" s="129"/>
      <c r="E137" s="62"/>
      <c r="F137" s="208">
        <f t="shared" si="10"/>
        <v>0</v>
      </c>
      <c r="G137" s="62"/>
      <c r="H137" s="62"/>
      <c r="I137" s="87">
        <f t="shared" si="11"/>
        <v>0</v>
      </c>
      <c r="J137" s="81">
        <f t="shared" si="12"/>
        <v>0</v>
      </c>
      <c r="K137" s="129"/>
      <c r="L137" s="62"/>
      <c r="M137" s="154">
        <f t="shared" si="13"/>
        <v>0</v>
      </c>
      <c r="N137" s="129"/>
      <c r="O137" s="62"/>
      <c r="P137" s="49">
        <f t="shared" si="14"/>
        <v>0</v>
      </c>
      <c r="Q137" s="151">
        <f t="shared" si="15"/>
        <v>0</v>
      </c>
      <c r="X137" s="118"/>
    </row>
    <row r="138" spans="1:24" x14ac:dyDescent="0.2">
      <c r="A138" s="406">
        <v>124</v>
      </c>
      <c r="B138" s="59" t="s">
        <v>213</v>
      </c>
      <c r="C138" s="124" t="s">
        <v>214</v>
      </c>
      <c r="D138" s="129"/>
      <c r="E138" s="62"/>
      <c r="F138" s="208">
        <f t="shared" si="10"/>
        <v>0</v>
      </c>
      <c r="G138" s="62"/>
      <c r="H138" s="62"/>
      <c r="I138" s="87">
        <f t="shared" si="11"/>
        <v>0</v>
      </c>
      <c r="J138" s="81">
        <f t="shared" si="12"/>
        <v>0</v>
      </c>
      <c r="K138" s="129"/>
      <c r="L138" s="62"/>
      <c r="M138" s="154">
        <f t="shared" si="13"/>
        <v>0</v>
      </c>
      <c r="N138" s="129"/>
      <c r="O138" s="62"/>
      <c r="P138" s="49">
        <f t="shared" si="14"/>
        <v>0</v>
      </c>
      <c r="Q138" s="151">
        <f t="shared" si="15"/>
        <v>0</v>
      </c>
      <c r="X138" s="118"/>
    </row>
    <row r="139" spans="1:24" x14ac:dyDescent="0.2">
      <c r="A139" s="406">
        <v>125</v>
      </c>
      <c r="B139" s="59" t="s">
        <v>215</v>
      </c>
      <c r="C139" s="124" t="s">
        <v>41</v>
      </c>
      <c r="D139" s="129"/>
      <c r="E139" s="62"/>
      <c r="F139" s="208">
        <f t="shared" si="10"/>
        <v>0</v>
      </c>
      <c r="G139" s="62"/>
      <c r="H139" s="62"/>
      <c r="I139" s="87">
        <f t="shared" si="11"/>
        <v>0</v>
      </c>
      <c r="J139" s="81">
        <f t="shared" si="12"/>
        <v>0</v>
      </c>
      <c r="K139" s="129"/>
      <c r="L139" s="62"/>
      <c r="M139" s="154">
        <f t="shared" si="13"/>
        <v>0</v>
      </c>
      <c r="N139" s="129"/>
      <c r="O139" s="62"/>
      <c r="P139" s="49">
        <f t="shared" si="14"/>
        <v>0</v>
      </c>
      <c r="Q139" s="151">
        <f t="shared" si="15"/>
        <v>0</v>
      </c>
      <c r="X139" s="118"/>
    </row>
    <row r="140" spans="1:24" x14ac:dyDescent="0.2">
      <c r="A140" s="406">
        <v>126</v>
      </c>
      <c r="B140" s="94" t="s">
        <v>216</v>
      </c>
      <c r="C140" s="124" t="s">
        <v>47</v>
      </c>
      <c r="D140" s="129"/>
      <c r="E140" s="62"/>
      <c r="F140" s="208">
        <f t="shared" si="10"/>
        <v>0</v>
      </c>
      <c r="G140" s="62"/>
      <c r="H140" s="62"/>
      <c r="I140" s="87">
        <f t="shared" si="11"/>
        <v>0</v>
      </c>
      <c r="J140" s="81">
        <f t="shared" si="12"/>
        <v>0</v>
      </c>
      <c r="K140" s="129"/>
      <c r="L140" s="62"/>
      <c r="M140" s="154">
        <f t="shared" si="13"/>
        <v>0</v>
      </c>
      <c r="N140" s="129"/>
      <c r="O140" s="62"/>
      <c r="P140" s="49">
        <f t="shared" si="14"/>
        <v>0</v>
      </c>
      <c r="Q140" s="151">
        <f t="shared" si="15"/>
        <v>0</v>
      </c>
      <c r="X140" s="118"/>
    </row>
    <row r="141" spans="1:24" x14ac:dyDescent="0.2">
      <c r="A141" s="406">
        <v>127</v>
      </c>
      <c r="B141" s="59" t="s">
        <v>217</v>
      </c>
      <c r="C141" s="124" t="s">
        <v>253</v>
      </c>
      <c r="D141" s="129"/>
      <c r="E141" s="62"/>
      <c r="F141" s="208">
        <f t="shared" ref="F141:F154" si="16">SUM(D141:E141)</f>
        <v>0</v>
      </c>
      <c r="G141" s="62"/>
      <c r="H141" s="62"/>
      <c r="I141" s="87">
        <f t="shared" ref="I141:I154" si="17">SUM(G141:H141)</f>
        <v>0</v>
      </c>
      <c r="J141" s="81">
        <f t="shared" ref="J141:J154" si="18">F141+I141</f>
        <v>0</v>
      </c>
      <c r="K141" s="129"/>
      <c r="L141" s="62"/>
      <c r="M141" s="154">
        <f t="shared" ref="M141:M154" si="19">SUM(K141:L141)</f>
        <v>0</v>
      </c>
      <c r="N141" s="129"/>
      <c r="O141" s="62"/>
      <c r="P141" s="49">
        <f t="shared" ref="P141:P154" si="20">SUM(N141:O141)</f>
        <v>0</v>
      </c>
      <c r="Q141" s="151">
        <f t="shared" ref="Q141:Q154" si="21">J141+M141+P141</f>
        <v>0</v>
      </c>
      <c r="X141" s="118"/>
    </row>
    <row r="142" spans="1:24" x14ac:dyDescent="0.2">
      <c r="A142" s="406">
        <v>128</v>
      </c>
      <c r="B142" s="94" t="s">
        <v>218</v>
      </c>
      <c r="C142" s="124" t="s">
        <v>49</v>
      </c>
      <c r="D142" s="129"/>
      <c r="E142" s="62"/>
      <c r="F142" s="208">
        <f t="shared" si="16"/>
        <v>0</v>
      </c>
      <c r="G142" s="62"/>
      <c r="H142" s="62"/>
      <c r="I142" s="87">
        <f t="shared" si="17"/>
        <v>0</v>
      </c>
      <c r="J142" s="81">
        <f t="shared" si="18"/>
        <v>0</v>
      </c>
      <c r="K142" s="129"/>
      <c r="L142" s="62"/>
      <c r="M142" s="154">
        <f t="shared" si="19"/>
        <v>0</v>
      </c>
      <c r="N142" s="129"/>
      <c r="O142" s="62"/>
      <c r="P142" s="49">
        <f t="shared" si="20"/>
        <v>0</v>
      </c>
      <c r="Q142" s="151">
        <f t="shared" si="21"/>
        <v>0</v>
      </c>
      <c r="X142" s="118"/>
    </row>
    <row r="143" spans="1:24" x14ac:dyDescent="0.2">
      <c r="A143" s="406">
        <v>129</v>
      </c>
      <c r="B143" s="94" t="s">
        <v>219</v>
      </c>
      <c r="C143" s="124" t="s">
        <v>48</v>
      </c>
      <c r="D143" s="129"/>
      <c r="E143" s="62"/>
      <c r="F143" s="208">
        <f t="shared" si="16"/>
        <v>0</v>
      </c>
      <c r="G143" s="62"/>
      <c r="H143" s="62"/>
      <c r="I143" s="87">
        <f t="shared" si="17"/>
        <v>0</v>
      </c>
      <c r="J143" s="81">
        <f t="shared" si="18"/>
        <v>0</v>
      </c>
      <c r="K143" s="129"/>
      <c r="L143" s="62"/>
      <c r="M143" s="154">
        <f t="shared" si="19"/>
        <v>0</v>
      </c>
      <c r="N143" s="129"/>
      <c r="O143" s="62"/>
      <c r="P143" s="49">
        <f t="shared" si="20"/>
        <v>0</v>
      </c>
      <c r="Q143" s="151">
        <f t="shared" si="21"/>
        <v>0</v>
      </c>
      <c r="X143" s="118"/>
    </row>
    <row r="144" spans="1:24" x14ac:dyDescent="0.2">
      <c r="A144" s="406">
        <v>130</v>
      </c>
      <c r="B144" s="59" t="s">
        <v>220</v>
      </c>
      <c r="C144" s="124" t="s">
        <v>221</v>
      </c>
      <c r="D144" s="129"/>
      <c r="E144" s="62"/>
      <c r="F144" s="208">
        <f t="shared" si="16"/>
        <v>0</v>
      </c>
      <c r="G144" s="62"/>
      <c r="H144" s="62"/>
      <c r="I144" s="87">
        <f t="shared" si="17"/>
        <v>0</v>
      </c>
      <c r="J144" s="81">
        <f t="shared" si="18"/>
        <v>0</v>
      </c>
      <c r="K144" s="129"/>
      <c r="L144" s="62"/>
      <c r="M144" s="154">
        <f t="shared" si="19"/>
        <v>0</v>
      </c>
      <c r="N144" s="129"/>
      <c r="O144" s="62"/>
      <c r="P144" s="49">
        <f t="shared" si="20"/>
        <v>0</v>
      </c>
      <c r="Q144" s="151">
        <f t="shared" si="21"/>
        <v>0</v>
      </c>
      <c r="X144" s="118"/>
    </row>
    <row r="145" spans="1:24" x14ac:dyDescent="0.2">
      <c r="A145" s="406">
        <v>131</v>
      </c>
      <c r="B145" s="59" t="s">
        <v>222</v>
      </c>
      <c r="C145" s="124" t="s">
        <v>42</v>
      </c>
      <c r="D145" s="129"/>
      <c r="E145" s="62"/>
      <c r="F145" s="208">
        <f t="shared" si="16"/>
        <v>0</v>
      </c>
      <c r="G145" s="62"/>
      <c r="H145" s="62"/>
      <c r="I145" s="87">
        <f t="shared" si="17"/>
        <v>0</v>
      </c>
      <c r="J145" s="81">
        <f t="shared" si="18"/>
        <v>0</v>
      </c>
      <c r="K145" s="129"/>
      <c r="L145" s="62"/>
      <c r="M145" s="154">
        <f t="shared" si="19"/>
        <v>0</v>
      </c>
      <c r="N145" s="129"/>
      <c r="O145" s="62"/>
      <c r="P145" s="49">
        <f t="shared" si="20"/>
        <v>0</v>
      </c>
      <c r="Q145" s="151">
        <f t="shared" si="21"/>
        <v>0</v>
      </c>
      <c r="X145" s="118"/>
    </row>
    <row r="146" spans="1:24" x14ac:dyDescent="0.2">
      <c r="A146" s="406">
        <v>132</v>
      </c>
      <c r="B146" s="59" t="s">
        <v>223</v>
      </c>
      <c r="C146" s="124" t="s">
        <v>251</v>
      </c>
      <c r="D146" s="129"/>
      <c r="E146" s="62"/>
      <c r="F146" s="208">
        <f t="shared" si="16"/>
        <v>0</v>
      </c>
      <c r="G146" s="62"/>
      <c r="H146" s="62"/>
      <c r="I146" s="87">
        <f t="shared" si="17"/>
        <v>0</v>
      </c>
      <c r="J146" s="81">
        <f t="shared" si="18"/>
        <v>0</v>
      </c>
      <c r="K146" s="129"/>
      <c r="L146" s="62"/>
      <c r="M146" s="154">
        <f t="shared" si="19"/>
        <v>0</v>
      </c>
      <c r="N146" s="129"/>
      <c r="O146" s="62"/>
      <c r="P146" s="49">
        <f t="shared" si="20"/>
        <v>0</v>
      </c>
      <c r="Q146" s="151">
        <f t="shared" si="21"/>
        <v>0</v>
      </c>
      <c r="X146" s="118"/>
    </row>
    <row r="147" spans="1:24" x14ac:dyDescent="0.2">
      <c r="A147" s="406">
        <v>133</v>
      </c>
      <c r="B147" s="59" t="s">
        <v>224</v>
      </c>
      <c r="C147" s="124" t="s">
        <v>225</v>
      </c>
      <c r="D147" s="129">
        <v>3077757.96</v>
      </c>
      <c r="E147" s="62"/>
      <c r="F147" s="208">
        <f t="shared" si="16"/>
        <v>3077757.96</v>
      </c>
      <c r="G147" s="62">
        <v>1121723.97</v>
      </c>
      <c r="H147" s="62"/>
      <c r="I147" s="87">
        <f t="shared" si="17"/>
        <v>1121723.97</v>
      </c>
      <c r="J147" s="81">
        <f t="shared" si="18"/>
        <v>4199481.93</v>
      </c>
      <c r="K147" s="129"/>
      <c r="L147" s="62"/>
      <c r="M147" s="154">
        <f t="shared" si="19"/>
        <v>0</v>
      </c>
      <c r="N147" s="129"/>
      <c r="O147" s="62"/>
      <c r="P147" s="49">
        <f t="shared" si="20"/>
        <v>0</v>
      </c>
      <c r="Q147" s="151">
        <f t="shared" si="21"/>
        <v>4199481.93</v>
      </c>
      <c r="X147" s="118"/>
    </row>
    <row r="148" spans="1:24" x14ac:dyDescent="0.2">
      <c r="A148" s="406">
        <v>134</v>
      </c>
      <c r="B148" s="59" t="s">
        <v>226</v>
      </c>
      <c r="C148" s="124" t="s">
        <v>227</v>
      </c>
      <c r="D148" s="129"/>
      <c r="E148" s="62"/>
      <c r="F148" s="208">
        <f t="shared" si="16"/>
        <v>0</v>
      </c>
      <c r="G148" s="62"/>
      <c r="H148" s="62"/>
      <c r="I148" s="87">
        <f t="shared" si="17"/>
        <v>0</v>
      </c>
      <c r="J148" s="81">
        <f t="shared" si="18"/>
        <v>0</v>
      </c>
      <c r="K148" s="129"/>
      <c r="L148" s="62"/>
      <c r="M148" s="154">
        <f t="shared" si="19"/>
        <v>0</v>
      </c>
      <c r="N148" s="129"/>
      <c r="O148" s="62"/>
      <c r="P148" s="49">
        <f t="shared" si="20"/>
        <v>0</v>
      </c>
      <c r="Q148" s="151">
        <f t="shared" si="21"/>
        <v>0</v>
      </c>
      <c r="X148" s="118"/>
    </row>
    <row r="149" spans="1:24" x14ac:dyDescent="0.2">
      <c r="A149" s="406">
        <v>135</v>
      </c>
      <c r="B149" s="94" t="s">
        <v>228</v>
      </c>
      <c r="C149" s="124" t="s">
        <v>229</v>
      </c>
      <c r="D149" s="129"/>
      <c r="E149" s="62"/>
      <c r="F149" s="208">
        <f t="shared" si="16"/>
        <v>0</v>
      </c>
      <c r="G149" s="62"/>
      <c r="H149" s="62"/>
      <c r="I149" s="87">
        <f t="shared" si="17"/>
        <v>0</v>
      </c>
      <c r="J149" s="81">
        <f t="shared" si="18"/>
        <v>0</v>
      </c>
      <c r="K149" s="129"/>
      <c r="L149" s="62"/>
      <c r="M149" s="154">
        <f t="shared" si="19"/>
        <v>0</v>
      </c>
      <c r="N149" s="129"/>
      <c r="O149" s="62"/>
      <c r="P149" s="49">
        <f t="shared" si="20"/>
        <v>0</v>
      </c>
      <c r="Q149" s="151">
        <f t="shared" si="21"/>
        <v>0</v>
      </c>
      <c r="X149" s="118"/>
    </row>
    <row r="150" spans="1:24" x14ac:dyDescent="0.2">
      <c r="A150" s="406">
        <v>136</v>
      </c>
      <c r="B150" s="59" t="s">
        <v>230</v>
      </c>
      <c r="C150" s="124" t="s">
        <v>231</v>
      </c>
      <c r="D150" s="129"/>
      <c r="E150" s="62"/>
      <c r="F150" s="208">
        <f t="shared" si="16"/>
        <v>0</v>
      </c>
      <c r="G150" s="62"/>
      <c r="H150" s="62"/>
      <c r="I150" s="87">
        <f t="shared" si="17"/>
        <v>0</v>
      </c>
      <c r="J150" s="81">
        <f t="shared" si="18"/>
        <v>0</v>
      </c>
      <c r="K150" s="129"/>
      <c r="L150" s="62"/>
      <c r="M150" s="154">
        <f t="shared" si="19"/>
        <v>0</v>
      </c>
      <c r="N150" s="129"/>
      <c r="O150" s="62"/>
      <c r="P150" s="49">
        <f t="shared" si="20"/>
        <v>0</v>
      </c>
      <c r="Q150" s="151">
        <f t="shared" si="21"/>
        <v>0</v>
      </c>
      <c r="X150" s="118"/>
    </row>
    <row r="151" spans="1:24" x14ac:dyDescent="0.2">
      <c r="A151" s="406">
        <v>137</v>
      </c>
      <c r="B151" s="59" t="s">
        <v>285</v>
      </c>
      <c r="C151" s="126" t="s">
        <v>286</v>
      </c>
      <c r="D151" s="129"/>
      <c r="E151" s="62">
        <v>77505688.590000004</v>
      </c>
      <c r="F151" s="208">
        <f t="shared" si="16"/>
        <v>77505688.590000004</v>
      </c>
      <c r="G151" s="62"/>
      <c r="H151" s="62">
        <v>47163811.259999998</v>
      </c>
      <c r="I151" s="87">
        <f t="shared" si="17"/>
        <v>47163811.259999998</v>
      </c>
      <c r="J151" s="81">
        <f t="shared" si="18"/>
        <v>124669499.84999999</v>
      </c>
      <c r="K151" s="129"/>
      <c r="L151" s="62">
        <v>315548662.44999999</v>
      </c>
      <c r="M151" s="154">
        <f t="shared" si="19"/>
        <v>315548662.44999999</v>
      </c>
      <c r="N151" s="129"/>
      <c r="O151" s="62">
        <v>3621222.16</v>
      </c>
      <c r="P151" s="49">
        <f t="shared" si="20"/>
        <v>3621222.16</v>
      </c>
      <c r="Q151" s="151">
        <f t="shared" si="21"/>
        <v>443839384.45999998</v>
      </c>
      <c r="X151" s="118"/>
    </row>
    <row r="152" spans="1:24" x14ac:dyDescent="0.2">
      <c r="A152" s="416">
        <v>138</v>
      </c>
      <c r="B152" s="60" t="s">
        <v>287</v>
      </c>
      <c r="C152" s="411" t="s">
        <v>288</v>
      </c>
      <c r="D152" s="128"/>
      <c r="E152" s="62"/>
      <c r="F152" s="208">
        <f t="shared" si="16"/>
        <v>0</v>
      </c>
      <c r="G152" s="62"/>
      <c r="H152" s="62"/>
      <c r="I152" s="87">
        <f t="shared" si="17"/>
        <v>0</v>
      </c>
      <c r="J152" s="81">
        <f t="shared" si="18"/>
        <v>0</v>
      </c>
      <c r="K152" s="129"/>
      <c r="L152" s="62"/>
      <c r="M152" s="154">
        <f t="shared" si="19"/>
        <v>0</v>
      </c>
      <c r="N152" s="357"/>
      <c r="O152" s="62"/>
      <c r="P152" s="154">
        <f t="shared" si="20"/>
        <v>0</v>
      </c>
      <c r="Q152" s="369">
        <f t="shared" si="21"/>
        <v>0</v>
      </c>
      <c r="X152" s="118"/>
    </row>
    <row r="153" spans="1:24" x14ac:dyDescent="0.2">
      <c r="A153" s="416">
        <v>139</v>
      </c>
      <c r="B153" s="59" t="s">
        <v>289</v>
      </c>
      <c r="C153" s="411" t="s">
        <v>290</v>
      </c>
      <c r="D153" s="128"/>
      <c r="E153" s="62"/>
      <c r="F153" s="208">
        <f t="shared" si="16"/>
        <v>0</v>
      </c>
      <c r="G153" s="62"/>
      <c r="H153" s="62"/>
      <c r="I153" s="87">
        <f t="shared" si="17"/>
        <v>0</v>
      </c>
      <c r="J153" s="148">
        <f t="shared" si="18"/>
        <v>0</v>
      </c>
      <c r="K153" s="357"/>
      <c r="L153" s="62"/>
      <c r="M153" s="374">
        <f t="shared" si="19"/>
        <v>0</v>
      </c>
      <c r="N153" s="357"/>
      <c r="O153" s="62"/>
      <c r="P153" s="154">
        <f t="shared" si="20"/>
        <v>0</v>
      </c>
      <c r="Q153" s="369">
        <f t="shared" si="21"/>
        <v>0</v>
      </c>
      <c r="X153" s="118"/>
    </row>
    <row r="154" spans="1:24" x14ac:dyDescent="0.2">
      <c r="A154" s="417">
        <v>140</v>
      </c>
      <c r="B154" s="56" t="s">
        <v>295</v>
      </c>
      <c r="C154" s="311" t="s">
        <v>296</v>
      </c>
      <c r="D154" s="312"/>
      <c r="E154" s="145"/>
      <c r="F154" s="245">
        <f t="shared" si="16"/>
        <v>0</v>
      </c>
      <c r="G154" s="145"/>
      <c r="H154" s="145"/>
      <c r="I154" s="244">
        <f t="shared" si="17"/>
        <v>0</v>
      </c>
      <c r="J154" s="418">
        <f t="shared" si="18"/>
        <v>0</v>
      </c>
      <c r="K154" s="147"/>
      <c r="L154" s="145"/>
      <c r="M154" s="248">
        <f t="shared" si="19"/>
        <v>0</v>
      </c>
      <c r="N154" s="147"/>
      <c r="O154" s="145"/>
      <c r="P154" s="247">
        <f t="shared" si="20"/>
        <v>0</v>
      </c>
      <c r="Q154" s="370">
        <f t="shared" si="21"/>
        <v>0</v>
      </c>
      <c r="X154" s="118"/>
    </row>
    <row r="155" spans="1:24" x14ac:dyDescent="0.2">
      <c r="A155" s="416">
        <v>141</v>
      </c>
      <c r="B155" s="410" t="s">
        <v>342</v>
      </c>
      <c r="C155" s="412" t="s">
        <v>341</v>
      </c>
      <c r="D155" s="128"/>
      <c r="E155" s="62"/>
      <c r="F155" s="208">
        <f t="shared" ref="F155" si="22">SUM(D155:E155)</f>
        <v>0</v>
      </c>
      <c r="G155" s="62"/>
      <c r="H155" s="62"/>
      <c r="I155" s="87">
        <f t="shared" ref="I155" si="23">SUM(G155:H155)</f>
        <v>0</v>
      </c>
      <c r="J155" s="148">
        <f t="shared" ref="J155" si="24">F155+I155</f>
        <v>0</v>
      </c>
      <c r="K155" s="357"/>
      <c r="L155" s="62"/>
      <c r="M155" s="374">
        <f t="shared" ref="M155" si="25">SUM(K155:L155)</f>
        <v>0</v>
      </c>
      <c r="N155" s="357"/>
      <c r="O155" s="62"/>
      <c r="P155" s="154">
        <f t="shared" ref="P155" si="26">SUM(N155:O155)</f>
        <v>0</v>
      </c>
      <c r="Q155" s="369">
        <f t="shared" ref="Q155" si="27">J155+M155+P155</f>
        <v>0</v>
      </c>
      <c r="X155" s="118"/>
    </row>
    <row r="156" spans="1:24" ht="12.75" thickBot="1" x14ac:dyDescent="0.25">
      <c r="A156" s="336">
        <v>142</v>
      </c>
      <c r="B156" s="391" t="s">
        <v>345</v>
      </c>
      <c r="C156" s="373" t="s">
        <v>344</v>
      </c>
      <c r="D156" s="342"/>
      <c r="E156" s="337"/>
      <c r="F156" s="338">
        <f t="shared" ref="F156" si="28">SUM(D156:E156)</f>
        <v>0</v>
      </c>
      <c r="G156" s="337"/>
      <c r="H156" s="337"/>
      <c r="I156" s="375">
        <f t="shared" ref="I156" si="29">SUM(G156:H156)</f>
        <v>0</v>
      </c>
      <c r="J156" s="419">
        <f t="shared" ref="J156" si="30">F156+I156</f>
        <v>0</v>
      </c>
      <c r="K156" s="342"/>
      <c r="L156" s="337"/>
      <c r="M156" s="341">
        <f t="shared" ref="M156" si="31">SUM(K156:L156)</f>
        <v>0</v>
      </c>
      <c r="N156" s="342"/>
      <c r="O156" s="337"/>
      <c r="P156" s="376">
        <f t="shared" ref="P156" si="32">SUM(N156:O156)</f>
        <v>0</v>
      </c>
      <c r="Q156" s="371">
        <f t="shared" ref="Q156" si="33">J156+M156+P156</f>
        <v>0</v>
      </c>
      <c r="X156" s="118"/>
    </row>
    <row r="157" spans="1:24" s="65" customFormat="1" ht="12" customHeight="1" x14ac:dyDescent="0.2">
      <c r="C157" s="121"/>
      <c r="D157" s="63"/>
      <c r="E157" s="63"/>
      <c r="F157" s="66"/>
      <c r="G157" s="63"/>
      <c r="H157" s="63"/>
      <c r="I157" s="66"/>
      <c r="J157" s="66"/>
      <c r="K157" s="66"/>
      <c r="L157" s="63"/>
      <c r="M157" s="66"/>
      <c r="N157" s="63"/>
      <c r="O157" s="63"/>
      <c r="P157" s="66"/>
      <c r="Q157" s="66"/>
      <c r="R157" s="66"/>
      <c r="S157" s="66"/>
      <c r="T157" s="66"/>
      <c r="U157" s="66"/>
    </row>
    <row r="158" spans="1:24" s="35" customFormat="1" x14ac:dyDescent="0.2">
      <c r="C158" s="122"/>
      <c r="D158" s="65"/>
      <c r="E158" s="65"/>
      <c r="F158" s="66"/>
      <c r="G158" s="65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</sheetData>
  <mergeCells count="15"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6:C6"/>
    <mergeCell ref="A11:C11"/>
    <mergeCell ref="A94:A97"/>
    <mergeCell ref="B94:B97"/>
    <mergeCell ref="Q3:Q5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abSelected="1" zoomScale="90" zoomScaleNormal="90" workbookViewId="0">
      <pane xSplit="3" ySplit="11" topLeftCell="D127" activePane="bottomRight" state="frozen"/>
      <selection activeCell="C173" sqref="C173"/>
      <selection pane="topRight" activeCell="C173" sqref="C173"/>
      <selection pane="bottomLeft" activeCell="C173" sqref="C173"/>
      <selection pane="bottomRight" activeCell="M10" sqref="M10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34" customWidth="1"/>
    <col min="4" max="4" width="15.140625" style="36" customWidth="1"/>
    <col min="5" max="5" width="15" style="36" customWidth="1"/>
    <col min="6" max="6" width="15.140625" style="118" customWidth="1"/>
    <col min="7" max="7" width="14.7109375" style="36" customWidth="1"/>
    <col min="8" max="8" width="14.42578125" style="118" customWidth="1"/>
    <col min="9" max="9" width="15.5703125" style="36" customWidth="1"/>
    <col min="10" max="10" width="14.42578125" style="36" customWidth="1"/>
    <col min="11" max="11" width="16" style="118" customWidth="1"/>
    <col min="12" max="12" width="16.7109375" style="36" customWidth="1"/>
    <col min="13" max="13" width="13" style="36" customWidth="1"/>
    <col min="14" max="14" width="14" style="36" customWidth="1"/>
    <col min="15" max="15" width="8.5703125" style="36" customWidth="1"/>
    <col min="16" max="16" width="15.85546875" style="36" customWidth="1"/>
    <col min="17" max="16384" width="9.140625" style="1"/>
  </cols>
  <sheetData>
    <row r="1" spans="1:18" ht="15.75" x14ac:dyDescent="0.2">
      <c r="A1" s="588" t="s">
        <v>323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</row>
    <row r="2" spans="1:18" ht="12.75" thickBot="1" x14ac:dyDescent="0.25"/>
    <row r="3" spans="1:18" ht="16.5" customHeight="1" x14ac:dyDescent="0.2">
      <c r="A3" s="466" t="s">
        <v>45</v>
      </c>
      <c r="B3" s="469" t="s">
        <v>298</v>
      </c>
      <c r="C3" s="472" t="s">
        <v>46</v>
      </c>
      <c r="D3" s="497" t="s">
        <v>293</v>
      </c>
      <c r="E3" s="598"/>
      <c r="F3" s="598"/>
      <c r="G3" s="598"/>
      <c r="H3" s="599"/>
      <c r="I3" s="510" t="s">
        <v>329</v>
      </c>
      <c r="J3" s="512" t="s">
        <v>291</v>
      </c>
      <c r="K3" s="596" t="s">
        <v>292</v>
      </c>
    </row>
    <row r="4" spans="1:18" ht="16.5" customHeight="1" x14ac:dyDescent="0.2">
      <c r="A4" s="570"/>
      <c r="B4" s="589"/>
      <c r="C4" s="574"/>
      <c r="D4" s="578" t="s">
        <v>254</v>
      </c>
      <c r="E4" s="604"/>
      <c r="F4" s="605"/>
      <c r="G4" s="606" t="s">
        <v>255</v>
      </c>
      <c r="H4" s="592" t="s">
        <v>259</v>
      </c>
      <c r="I4" s="600"/>
      <c r="J4" s="602"/>
      <c r="K4" s="597"/>
    </row>
    <row r="5" spans="1:18" ht="52.5" customHeight="1" thickBot="1" x14ac:dyDescent="0.25">
      <c r="A5" s="468"/>
      <c r="B5" s="471"/>
      <c r="C5" s="474"/>
      <c r="D5" s="51" t="s">
        <v>254</v>
      </c>
      <c r="E5" s="52" t="s">
        <v>325</v>
      </c>
      <c r="F5" s="255" t="s">
        <v>303</v>
      </c>
      <c r="G5" s="437"/>
      <c r="H5" s="442"/>
      <c r="I5" s="601"/>
      <c r="J5" s="603"/>
      <c r="K5" s="587"/>
      <c r="L5" s="301"/>
      <c r="M5" s="300"/>
      <c r="N5" s="300"/>
      <c r="O5" s="300"/>
    </row>
    <row r="6" spans="1:18" s="119" customFormat="1" x14ac:dyDescent="0.2">
      <c r="A6" s="458" t="s">
        <v>248</v>
      </c>
      <c r="B6" s="459"/>
      <c r="C6" s="460"/>
      <c r="D6" s="281">
        <f>SUM(D7:D11)</f>
        <v>182240400</v>
      </c>
      <c r="E6" s="254">
        <f t="shared" ref="E6:K6" si="0">SUM(E7:E11)</f>
        <v>128086580.16</v>
      </c>
      <c r="F6" s="254">
        <f t="shared" si="0"/>
        <v>310327702.99999994</v>
      </c>
      <c r="G6" s="254">
        <f t="shared" si="0"/>
        <v>229211823.57000002</v>
      </c>
      <c r="H6" s="283">
        <f t="shared" si="0"/>
        <v>539539526.56999993</v>
      </c>
      <c r="I6" s="253">
        <f t="shared" si="0"/>
        <v>1325404960.6500001</v>
      </c>
      <c r="J6" s="253">
        <f t="shared" si="0"/>
        <v>27021674.010000002</v>
      </c>
      <c r="K6" s="285">
        <f t="shared" si="0"/>
        <v>1891966161.2299998</v>
      </c>
      <c r="L6" s="118"/>
      <c r="M6" s="118"/>
      <c r="N6" s="118"/>
      <c r="O6" s="118"/>
      <c r="P6" s="118"/>
    </row>
    <row r="7" spans="1:18" ht="12.75" customHeight="1" x14ac:dyDescent="0.2">
      <c r="A7" s="130"/>
      <c r="B7" s="56"/>
      <c r="C7" s="123" t="s">
        <v>55</v>
      </c>
      <c r="D7" s="282"/>
      <c r="E7" s="85"/>
      <c r="F7" s="87">
        <v>0</v>
      </c>
      <c r="G7" s="62"/>
      <c r="H7" s="284">
        <f t="shared" ref="H7:H10" si="1">SUM(F7:G7)</f>
        <v>0</v>
      </c>
      <c r="I7" s="80"/>
      <c r="J7" s="199"/>
      <c r="K7" s="211">
        <f t="shared" ref="K7:K10" si="2">H7+I7+J7</f>
        <v>0</v>
      </c>
      <c r="L7" s="118"/>
      <c r="M7" s="118"/>
      <c r="N7" s="118"/>
      <c r="O7" s="118"/>
    </row>
    <row r="8" spans="1:18" ht="12.75" customHeight="1" x14ac:dyDescent="0.2">
      <c r="A8" s="130"/>
      <c r="B8" s="56"/>
      <c r="C8" s="123" t="s">
        <v>56</v>
      </c>
      <c r="D8" s="282"/>
      <c r="E8" s="85"/>
      <c r="F8" s="87">
        <v>722.84</v>
      </c>
      <c r="G8" s="62">
        <v>48.8</v>
      </c>
      <c r="H8" s="284">
        <f t="shared" si="1"/>
        <v>771.64</v>
      </c>
      <c r="I8" s="80">
        <v>2537.81</v>
      </c>
      <c r="J8" s="199">
        <v>319.41000000000003</v>
      </c>
      <c r="K8" s="211">
        <f t="shared" si="2"/>
        <v>3628.8599999999997</v>
      </c>
      <c r="L8" s="118"/>
      <c r="M8" s="118"/>
      <c r="N8" s="118"/>
      <c r="O8" s="118"/>
    </row>
    <row r="9" spans="1:18" x14ac:dyDescent="0.2">
      <c r="A9" s="130"/>
      <c r="B9" s="56"/>
      <c r="C9" s="123" t="s">
        <v>57</v>
      </c>
      <c r="D9" s="282"/>
      <c r="E9" s="85"/>
      <c r="F9" s="87">
        <v>0</v>
      </c>
      <c r="G9" s="62"/>
      <c r="H9" s="284">
        <f t="shared" si="1"/>
        <v>0</v>
      </c>
      <c r="I9" s="80"/>
      <c r="J9" s="199"/>
      <c r="K9" s="211">
        <f t="shared" si="2"/>
        <v>0</v>
      </c>
      <c r="L9" s="118"/>
      <c r="M9" s="118"/>
      <c r="N9" s="118"/>
      <c r="O9" s="118"/>
    </row>
    <row r="10" spans="1:18" x14ac:dyDescent="0.2">
      <c r="A10" s="130"/>
      <c r="B10" s="56"/>
      <c r="C10" s="123" t="s">
        <v>284</v>
      </c>
      <c r="D10" s="282"/>
      <c r="E10" s="85"/>
      <c r="F10" s="87">
        <v>0</v>
      </c>
      <c r="G10" s="62"/>
      <c r="H10" s="284">
        <f t="shared" si="1"/>
        <v>0</v>
      </c>
      <c r="I10" s="80"/>
      <c r="J10" s="199"/>
      <c r="K10" s="369">
        <f t="shared" si="2"/>
        <v>0</v>
      </c>
      <c r="L10" s="118"/>
      <c r="M10" s="118"/>
      <c r="N10" s="118"/>
      <c r="O10" s="118"/>
    </row>
    <row r="11" spans="1:18" s="119" customFormat="1" ht="12.75" customHeight="1" x14ac:dyDescent="0.2">
      <c r="A11" s="461" t="s">
        <v>247</v>
      </c>
      <c r="B11" s="462"/>
      <c r="C11" s="463"/>
      <c r="D11" s="263">
        <f>SUM(D12:D156)-D94</f>
        <v>182240400</v>
      </c>
      <c r="E11" s="400">
        <f t="shared" ref="E11:K11" si="3">SUM(E12:E156)-E94</f>
        <v>128086580.16</v>
      </c>
      <c r="F11" s="390">
        <f t="shared" si="3"/>
        <v>310326980.15999997</v>
      </c>
      <c r="G11" s="400">
        <f t="shared" si="3"/>
        <v>229211774.77000001</v>
      </c>
      <c r="H11" s="390">
        <f t="shared" si="3"/>
        <v>539538754.92999995</v>
      </c>
      <c r="I11" s="263">
        <f t="shared" si="3"/>
        <v>1325402422.8400002</v>
      </c>
      <c r="J11" s="263">
        <f t="shared" si="3"/>
        <v>27021354.600000001</v>
      </c>
      <c r="K11" s="372">
        <f t="shared" si="3"/>
        <v>1891962532.3699999</v>
      </c>
      <c r="L11" s="118"/>
      <c r="M11" s="118"/>
      <c r="N11" s="118"/>
      <c r="O11" s="118"/>
      <c r="P11" s="118"/>
      <c r="R11" s="36"/>
    </row>
    <row r="12" spans="1:18" x14ac:dyDescent="0.2">
      <c r="A12" s="406">
        <v>1</v>
      </c>
      <c r="B12" s="94" t="s">
        <v>59</v>
      </c>
      <c r="C12" s="124" t="s">
        <v>43</v>
      </c>
      <c r="D12" s="129">
        <v>812250</v>
      </c>
      <c r="E12" s="85"/>
      <c r="F12" s="87">
        <f>SUM(D12:E12)</f>
        <v>812250</v>
      </c>
      <c r="G12" s="62">
        <v>577414.75</v>
      </c>
      <c r="H12" s="148">
        <f>SUM(F12:G12)</f>
        <v>1389664.75</v>
      </c>
      <c r="I12" s="80"/>
      <c r="J12" s="199"/>
      <c r="K12" s="369">
        <f>H12+I12+J12</f>
        <v>1389664.75</v>
      </c>
      <c r="R12" s="36"/>
    </row>
    <row r="13" spans="1:18" x14ac:dyDescent="0.2">
      <c r="A13" s="406">
        <v>2</v>
      </c>
      <c r="B13" s="94" t="s">
        <v>60</v>
      </c>
      <c r="C13" s="124" t="s">
        <v>232</v>
      </c>
      <c r="D13" s="129">
        <v>1555530</v>
      </c>
      <c r="E13" s="85"/>
      <c r="F13" s="87">
        <f>SUM(D13:E13)</f>
        <v>1555530</v>
      </c>
      <c r="G13" s="62">
        <v>1157260.72</v>
      </c>
      <c r="H13" s="148">
        <f t="shared" ref="H13:H76" si="4">SUM(F13:G13)</f>
        <v>2712790.7199999997</v>
      </c>
      <c r="I13" s="80"/>
      <c r="J13" s="199"/>
      <c r="K13" s="369">
        <f t="shared" ref="K13:K76" si="5">H13+I13+J13</f>
        <v>2712790.7199999997</v>
      </c>
      <c r="R13" s="36"/>
    </row>
    <row r="14" spans="1:18" x14ac:dyDescent="0.2">
      <c r="A14" s="406">
        <v>3</v>
      </c>
      <c r="B14" s="59" t="s">
        <v>61</v>
      </c>
      <c r="C14" s="124" t="s">
        <v>5</v>
      </c>
      <c r="D14" s="129"/>
      <c r="E14" s="85"/>
      <c r="F14" s="87">
        <f t="shared" ref="F14:F77" si="6">SUM(D14:E14)</f>
        <v>0</v>
      </c>
      <c r="G14" s="62"/>
      <c r="H14" s="148">
        <f t="shared" si="4"/>
        <v>0</v>
      </c>
      <c r="I14" s="80"/>
      <c r="J14" s="199"/>
      <c r="K14" s="151">
        <f t="shared" si="5"/>
        <v>0</v>
      </c>
      <c r="R14" s="36"/>
    </row>
    <row r="15" spans="1:18" x14ac:dyDescent="0.2">
      <c r="A15" s="406">
        <v>4</v>
      </c>
      <c r="B15" s="94" t="s">
        <v>62</v>
      </c>
      <c r="C15" s="124" t="s">
        <v>233</v>
      </c>
      <c r="D15" s="129">
        <v>641250</v>
      </c>
      <c r="E15" s="85"/>
      <c r="F15" s="87">
        <f t="shared" si="6"/>
        <v>641250</v>
      </c>
      <c r="G15" s="62">
        <v>455853.75</v>
      </c>
      <c r="H15" s="148">
        <f t="shared" si="4"/>
        <v>1097103.75</v>
      </c>
      <c r="I15" s="80"/>
      <c r="J15" s="199"/>
      <c r="K15" s="151">
        <f t="shared" si="5"/>
        <v>1097103.75</v>
      </c>
      <c r="R15" s="36"/>
    </row>
    <row r="16" spans="1:18" x14ac:dyDescent="0.2">
      <c r="A16" s="406">
        <v>5</v>
      </c>
      <c r="B16" s="94" t="s">
        <v>63</v>
      </c>
      <c r="C16" s="124" t="s">
        <v>8</v>
      </c>
      <c r="D16" s="129">
        <v>855000</v>
      </c>
      <c r="E16" s="85"/>
      <c r="F16" s="87">
        <f t="shared" si="6"/>
        <v>855000</v>
      </c>
      <c r="G16" s="62">
        <v>607805</v>
      </c>
      <c r="H16" s="148">
        <f t="shared" si="4"/>
        <v>1462805</v>
      </c>
      <c r="I16" s="80"/>
      <c r="J16" s="199"/>
      <c r="K16" s="151">
        <f t="shared" si="5"/>
        <v>1462805</v>
      </c>
      <c r="R16" s="36"/>
    </row>
    <row r="17" spans="1:18" x14ac:dyDescent="0.2">
      <c r="A17" s="406">
        <v>6</v>
      </c>
      <c r="B17" s="59" t="s">
        <v>64</v>
      </c>
      <c r="C17" s="124" t="s">
        <v>65</v>
      </c>
      <c r="D17" s="129">
        <v>427500</v>
      </c>
      <c r="E17" s="85"/>
      <c r="F17" s="87">
        <f t="shared" si="6"/>
        <v>427500</v>
      </c>
      <c r="G17" s="62">
        <v>303902.5</v>
      </c>
      <c r="H17" s="148">
        <f t="shared" si="4"/>
        <v>731402.5</v>
      </c>
      <c r="I17" s="80"/>
      <c r="J17" s="199"/>
      <c r="K17" s="151">
        <f t="shared" si="5"/>
        <v>731402.5</v>
      </c>
      <c r="R17" s="36"/>
    </row>
    <row r="18" spans="1:18" x14ac:dyDescent="0.2">
      <c r="A18" s="406">
        <v>7</v>
      </c>
      <c r="B18" s="94" t="s">
        <v>66</v>
      </c>
      <c r="C18" s="124" t="s">
        <v>234</v>
      </c>
      <c r="D18" s="129">
        <v>1622220</v>
      </c>
      <c r="E18" s="85"/>
      <c r="F18" s="87">
        <f t="shared" si="6"/>
        <v>1622220</v>
      </c>
      <c r="G18" s="62">
        <v>1237490.98</v>
      </c>
      <c r="H18" s="148">
        <f t="shared" si="4"/>
        <v>2859710.98</v>
      </c>
      <c r="I18" s="80"/>
      <c r="J18" s="199"/>
      <c r="K18" s="151">
        <f t="shared" si="5"/>
        <v>2859710.98</v>
      </c>
      <c r="R18" s="36"/>
    </row>
    <row r="19" spans="1:18" x14ac:dyDescent="0.2">
      <c r="A19" s="406">
        <v>8</v>
      </c>
      <c r="B19" s="59" t="s">
        <v>67</v>
      </c>
      <c r="C19" s="124" t="s">
        <v>17</v>
      </c>
      <c r="D19" s="129">
        <v>655500</v>
      </c>
      <c r="E19" s="85"/>
      <c r="F19" s="87">
        <f t="shared" si="6"/>
        <v>655500</v>
      </c>
      <c r="G19" s="62">
        <v>364683</v>
      </c>
      <c r="H19" s="148">
        <f t="shared" si="4"/>
        <v>1020183</v>
      </c>
      <c r="I19" s="80"/>
      <c r="J19" s="199"/>
      <c r="K19" s="151">
        <f t="shared" si="5"/>
        <v>1020183</v>
      </c>
      <c r="R19" s="36"/>
    </row>
    <row r="20" spans="1:18" x14ac:dyDescent="0.2">
      <c r="A20" s="406">
        <v>9</v>
      </c>
      <c r="B20" s="59" t="s">
        <v>68</v>
      </c>
      <c r="C20" s="124" t="s">
        <v>6</v>
      </c>
      <c r="D20" s="129">
        <v>1068750</v>
      </c>
      <c r="E20" s="85"/>
      <c r="F20" s="87">
        <f t="shared" si="6"/>
        <v>1068750</v>
      </c>
      <c r="G20" s="62">
        <v>759756.25</v>
      </c>
      <c r="H20" s="148">
        <f t="shared" si="4"/>
        <v>1828506.25</v>
      </c>
      <c r="I20" s="80"/>
      <c r="J20" s="199"/>
      <c r="K20" s="151">
        <f t="shared" si="5"/>
        <v>1828506.25</v>
      </c>
      <c r="R20" s="36"/>
    </row>
    <row r="21" spans="1:18" x14ac:dyDescent="0.2">
      <c r="A21" s="406">
        <v>10</v>
      </c>
      <c r="B21" s="59" t="s">
        <v>69</v>
      </c>
      <c r="C21" s="124" t="s">
        <v>18</v>
      </c>
      <c r="D21" s="129">
        <v>748125</v>
      </c>
      <c r="E21" s="85"/>
      <c r="F21" s="87">
        <f t="shared" si="6"/>
        <v>748125</v>
      </c>
      <c r="G21" s="62">
        <v>568905.48</v>
      </c>
      <c r="H21" s="148">
        <f t="shared" si="4"/>
        <v>1317030.48</v>
      </c>
      <c r="I21" s="80"/>
      <c r="J21" s="199"/>
      <c r="K21" s="151">
        <f t="shared" si="5"/>
        <v>1317030.48</v>
      </c>
      <c r="R21" s="36"/>
    </row>
    <row r="22" spans="1:18" x14ac:dyDescent="0.2">
      <c r="A22" s="406">
        <v>11</v>
      </c>
      <c r="B22" s="59" t="s">
        <v>70</v>
      </c>
      <c r="C22" s="124" t="s">
        <v>7</v>
      </c>
      <c r="D22" s="129">
        <v>974130</v>
      </c>
      <c r="E22" s="85"/>
      <c r="F22" s="87">
        <f t="shared" si="6"/>
        <v>974130</v>
      </c>
      <c r="G22" s="62">
        <v>691682.09</v>
      </c>
      <c r="H22" s="148">
        <f t="shared" si="4"/>
        <v>1665812.0899999999</v>
      </c>
      <c r="I22" s="80"/>
      <c r="J22" s="199"/>
      <c r="K22" s="151">
        <f t="shared" si="5"/>
        <v>1665812.0899999999</v>
      </c>
      <c r="R22" s="36"/>
    </row>
    <row r="23" spans="1:18" x14ac:dyDescent="0.2">
      <c r="A23" s="406">
        <v>12</v>
      </c>
      <c r="B23" s="59" t="s">
        <v>71</v>
      </c>
      <c r="C23" s="124" t="s">
        <v>19</v>
      </c>
      <c r="D23" s="129">
        <v>1859625</v>
      </c>
      <c r="E23" s="85"/>
      <c r="F23" s="87">
        <f t="shared" si="6"/>
        <v>1859625</v>
      </c>
      <c r="G23" s="62">
        <v>1322583.68</v>
      </c>
      <c r="H23" s="148">
        <f t="shared" si="4"/>
        <v>3182208.6799999997</v>
      </c>
      <c r="I23" s="80"/>
      <c r="J23" s="199"/>
      <c r="K23" s="151">
        <f t="shared" si="5"/>
        <v>3182208.6799999997</v>
      </c>
      <c r="R23" s="36"/>
    </row>
    <row r="24" spans="1:18" x14ac:dyDescent="0.2">
      <c r="A24" s="406">
        <v>13</v>
      </c>
      <c r="B24" s="405" t="s">
        <v>260</v>
      </c>
      <c r="C24" s="125" t="s">
        <v>261</v>
      </c>
      <c r="D24" s="129"/>
      <c r="E24" s="85"/>
      <c r="F24" s="87">
        <f t="shared" si="6"/>
        <v>0</v>
      </c>
      <c r="G24" s="62"/>
      <c r="H24" s="148">
        <f t="shared" si="4"/>
        <v>0</v>
      </c>
      <c r="I24" s="80"/>
      <c r="J24" s="199"/>
      <c r="K24" s="151">
        <f t="shared" si="5"/>
        <v>0</v>
      </c>
      <c r="R24" s="36"/>
    </row>
    <row r="25" spans="1:18" x14ac:dyDescent="0.2">
      <c r="A25" s="406">
        <v>14</v>
      </c>
      <c r="B25" s="76" t="s">
        <v>72</v>
      </c>
      <c r="C25" s="125" t="s">
        <v>73</v>
      </c>
      <c r="D25" s="129"/>
      <c r="E25" s="85"/>
      <c r="F25" s="87">
        <f t="shared" si="6"/>
        <v>0</v>
      </c>
      <c r="G25" s="62"/>
      <c r="H25" s="148">
        <f t="shared" si="4"/>
        <v>0</v>
      </c>
      <c r="I25" s="80"/>
      <c r="J25" s="199"/>
      <c r="K25" s="151">
        <f t="shared" si="5"/>
        <v>0</v>
      </c>
      <c r="R25" s="36"/>
    </row>
    <row r="26" spans="1:18" x14ac:dyDescent="0.2">
      <c r="A26" s="406">
        <v>15</v>
      </c>
      <c r="B26" s="59" t="s">
        <v>74</v>
      </c>
      <c r="C26" s="124" t="s">
        <v>22</v>
      </c>
      <c r="D26" s="129">
        <v>1355745</v>
      </c>
      <c r="E26" s="85"/>
      <c r="F26" s="87">
        <f t="shared" si="6"/>
        <v>1355745</v>
      </c>
      <c r="G26" s="62">
        <v>926294.82</v>
      </c>
      <c r="H26" s="148">
        <f t="shared" si="4"/>
        <v>2282039.8199999998</v>
      </c>
      <c r="I26" s="80"/>
      <c r="J26" s="199"/>
      <c r="K26" s="151">
        <f t="shared" si="5"/>
        <v>2282039.8199999998</v>
      </c>
      <c r="R26" s="36"/>
    </row>
    <row r="27" spans="1:18" x14ac:dyDescent="0.2">
      <c r="A27" s="406">
        <v>16</v>
      </c>
      <c r="B27" s="59" t="s">
        <v>75</v>
      </c>
      <c r="C27" s="124" t="s">
        <v>10</v>
      </c>
      <c r="D27" s="129">
        <v>1710000</v>
      </c>
      <c r="E27" s="85"/>
      <c r="F27" s="87">
        <f t="shared" si="6"/>
        <v>1710000</v>
      </c>
      <c r="G27" s="62">
        <v>1215610</v>
      </c>
      <c r="H27" s="148">
        <f t="shared" si="4"/>
        <v>2925610</v>
      </c>
      <c r="I27" s="80"/>
      <c r="J27" s="199"/>
      <c r="K27" s="151">
        <f t="shared" si="5"/>
        <v>2925610</v>
      </c>
      <c r="R27" s="36"/>
    </row>
    <row r="28" spans="1:18" x14ac:dyDescent="0.2">
      <c r="A28" s="406">
        <v>17</v>
      </c>
      <c r="B28" s="59" t="s">
        <v>76</v>
      </c>
      <c r="C28" s="124" t="s">
        <v>235</v>
      </c>
      <c r="D28" s="129">
        <v>2137500</v>
      </c>
      <c r="E28" s="85"/>
      <c r="F28" s="87">
        <f t="shared" si="6"/>
        <v>2137500</v>
      </c>
      <c r="G28" s="62">
        <v>1519512.5</v>
      </c>
      <c r="H28" s="148">
        <f t="shared" si="4"/>
        <v>3657012.5</v>
      </c>
      <c r="I28" s="80"/>
      <c r="J28" s="199"/>
      <c r="K28" s="151">
        <f t="shared" si="5"/>
        <v>3657012.5</v>
      </c>
      <c r="R28" s="36"/>
    </row>
    <row r="29" spans="1:18" x14ac:dyDescent="0.2">
      <c r="A29" s="406">
        <v>18</v>
      </c>
      <c r="B29" s="59" t="s">
        <v>77</v>
      </c>
      <c r="C29" s="124" t="s">
        <v>9</v>
      </c>
      <c r="D29" s="129"/>
      <c r="E29" s="85"/>
      <c r="F29" s="87">
        <f t="shared" si="6"/>
        <v>0</v>
      </c>
      <c r="G29" s="62"/>
      <c r="H29" s="148">
        <f t="shared" si="4"/>
        <v>0</v>
      </c>
      <c r="I29" s="80"/>
      <c r="J29" s="199"/>
      <c r="K29" s="151">
        <f t="shared" si="5"/>
        <v>0</v>
      </c>
      <c r="R29" s="36"/>
    </row>
    <row r="30" spans="1:18" x14ac:dyDescent="0.2">
      <c r="A30" s="406">
        <v>19</v>
      </c>
      <c r="B30" s="94" t="s">
        <v>78</v>
      </c>
      <c r="C30" s="124" t="s">
        <v>11</v>
      </c>
      <c r="D30" s="129">
        <v>641250</v>
      </c>
      <c r="E30" s="85"/>
      <c r="F30" s="87">
        <f t="shared" si="6"/>
        <v>641250</v>
      </c>
      <c r="G30" s="62">
        <v>455853.75</v>
      </c>
      <c r="H30" s="148">
        <f t="shared" si="4"/>
        <v>1097103.75</v>
      </c>
      <c r="I30" s="80"/>
      <c r="J30" s="199"/>
      <c r="K30" s="151">
        <f t="shared" si="5"/>
        <v>1097103.75</v>
      </c>
      <c r="R30" s="36"/>
    </row>
    <row r="31" spans="1:18" x14ac:dyDescent="0.2">
      <c r="A31" s="406">
        <v>20</v>
      </c>
      <c r="B31" s="94" t="s">
        <v>79</v>
      </c>
      <c r="C31" s="124" t="s">
        <v>236</v>
      </c>
      <c r="D31" s="129">
        <v>641250</v>
      </c>
      <c r="E31" s="85"/>
      <c r="F31" s="87">
        <f t="shared" si="6"/>
        <v>641250</v>
      </c>
      <c r="G31" s="62">
        <v>455853.75</v>
      </c>
      <c r="H31" s="148">
        <f t="shared" si="4"/>
        <v>1097103.75</v>
      </c>
      <c r="I31" s="80"/>
      <c r="J31" s="199"/>
      <c r="K31" s="151">
        <f t="shared" si="5"/>
        <v>1097103.75</v>
      </c>
      <c r="R31" s="36"/>
    </row>
    <row r="32" spans="1:18" x14ac:dyDescent="0.2">
      <c r="A32" s="406">
        <v>21</v>
      </c>
      <c r="B32" s="94" t="s">
        <v>80</v>
      </c>
      <c r="C32" s="124" t="s">
        <v>81</v>
      </c>
      <c r="D32" s="129">
        <v>1496250</v>
      </c>
      <c r="E32" s="85"/>
      <c r="F32" s="87">
        <f t="shared" si="6"/>
        <v>1496250</v>
      </c>
      <c r="G32" s="62">
        <v>1063658.75</v>
      </c>
      <c r="H32" s="148">
        <f t="shared" si="4"/>
        <v>2559908.75</v>
      </c>
      <c r="I32" s="80"/>
      <c r="J32" s="199"/>
      <c r="K32" s="151">
        <f t="shared" si="5"/>
        <v>2559908.75</v>
      </c>
      <c r="R32" s="36"/>
    </row>
    <row r="33" spans="1:18" x14ac:dyDescent="0.2">
      <c r="A33" s="406">
        <v>22</v>
      </c>
      <c r="B33" s="94" t="s">
        <v>82</v>
      </c>
      <c r="C33" s="124" t="s">
        <v>39</v>
      </c>
      <c r="D33" s="129"/>
      <c r="E33" s="85"/>
      <c r="F33" s="87">
        <f t="shared" si="6"/>
        <v>0</v>
      </c>
      <c r="G33" s="62"/>
      <c r="H33" s="148">
        <f t="shared" si="4"/>
        <v>0</v>
      </c>
      <c r="I33" s="80"/>
      <c r="J33" s="199"/>
      <c r="K33" s="151">
        <f t="shared" si="5"/>
        <v>0</v>
      </c>
      <c r="R33" s="36"/>
    </row>
    <row r="34" spans="1:18" x14ac:dyDescent="0.2">
      <c r="A34" s="406">
        <v>23</v>
      </c>
      <c r="B34" s="59" t="s">
        <v>83</v>
      </c>
      <c r="C34" s="124" t="s">
        <v>84</v>
      </c>
      <c r="D34" s="129"/>
      <c r="E34" s="85"/>
      <c r="F34" s="87">
        <f t="shared" si="6"/>
        <v>0</v>
      </c>
      <c r="G34" s="62"/>
      <c r="H34" s="148">
        <f t="shared" si="4"/>
        <v>0</v>
      </c>
      <c r="I34" s="80"/>
      <c r="J34" s="199"/>
      <c r="K34" s="151">
        <f t="shared" si="5"/>
        <v>0</v>
      </c>
      <c r="R34" s="36"/>
    </row>
    <row r="35" spans="1:18" x14ac:dyDescent="0.2">
      <c r="A35" s="406">
        <v>24</v>
      </c>
      <c r="B35" s="59" t="s">
        <v>85</v>
      </c>
      <c r="C35" s="124" t="s">
        <v>86</v>
      </c>
      <c r="D35" s="129"/>
      <c r="E35" s="85"/>
      <c r="F35" s="87">
        <f t="shared" si="6"/>
        <v>0</v>
      </c>
      <c r="G35" s="62"/>
      <c r="H35" s="148">
        <f t="shared" si="4"/>
        <v>0</v>
      </c>
      <c r="I35" s="80"/>
      <c r="J35" s="199"/>
      <c r="K35" s="151">
        <f t="shared" si="5"/>
        <v>0</v>
      </c>
      <c r="R35" s="36"/>
    </row>
    <row r="36" spans="1:18" ht="24" x14ac:dyDescent="0.2">
      <c r="A36" s="406">
        <v>25</v>
      </c>
      <c r="B36" s="59" t="s">
        <v>87</v>
      </c>
      <c r="C36" s="124" t="s">
        <v>88</v>
      </c>
      <c r="D36" s="129"/>
      <c r="E36" s="85"/>
      <c r="F36" s="87">
        <f t="shared" si="6"/>
        <v>0</v>
      </c>
      <c r="G36" s="62"/>
      <c r="H36" s="148">
        <f t="shared" si="4"/>
        <v>0</v>
      </c>
      <c r="I36" s="80"/>
      <c r="J36" s="199"/>
      <c r="K36" s="151">
        <f t="shared" si="5"/>
        <v>0</v>
      </c>
      <c r="R36" s="36"/>
    </row>
    <row r="37" spans="1:18" x14ac:dyDescent="0.2">
      <c r="A37" s="406">
        <v>26</v>
      </c>
      <c r="B37" s="94" t="s">
        <v>89</v>
      </c>
      <c r="C37" s="124" t="s">
        <v>90</v>
      </c>
      <c r="D37" s="129">
        <v>1056210</v>
      </c>
      <c r="E37" s="85"/>
      <c r="F37" s="87">
        <f t="shared" si="6"/>
        <v>1056210</v>
      </c>
      <c r="G37" s="62">
        <v>925079.21</v>
      </c>
      <c r="H37" s="148">
        <f t="shared" si="4"/>
        <v>1981289.21</v>
      </c>
      <c r="I37" s="80"/>
      <c r="J37" s="199"/>
      <c r="K37" s="151">
        <f t="shared" si="5"/>
        <v>1981289.21</v>
      </c>
      <c r="R37" s="36"/>
    </row>
    <row r="38" spans="1:18" x14ac:dyDescent="0.2">
      <c r="A38" s="406">
        <v>27</v>
      </c>
      <c r="B38" s="59" t="s">
        <v>91</v>
      </c>
      <c r="C38" s="124" t="s">
        <v>92</v>
      </c>
      <c r="D38" s="129">
        <v>546915</v>
      </c>
      <c r="E38" s="85"/>
      <c r="F38" s="87">
        <f t="shared" si="6"/>
        <v>546915</v>
      </c>
      <c r="G38" s="62">
        <v>215162.97</v>
      </c>
      <c r="H38" s="148">
        <f t="shared" si="4"/>
        <v>762077.97</v>
      </c>
      <c r="I38" s="80"/>
      <c r="J38" s="199"/>
      <c r="K38" s="151">
        <f t="shared" si="5"/>
        <v>762077.97</v>
      </c>
      <c r="R38" s="36"/>
    </row>
    <row r="39" spans="1:18" x14ac:dyDescent="0.2">
      <c r="A39" s="406">
        <v>28</v>
      </c>
      <c r="B39" s="59" t="s">
        <v>93</v>
      </c>
      <c r="C39" s="124" t="s">
        <v>94</v>
      </c>
      <c r="D39" s="129"/>
      <c r="E39" s="85"/>
      <c r="F39" s="87">
        <f t="shared" si="6"/>
        <v>0</v>
      </c>
      <c r="G39" s="62"/>
      <c r="H39" s="148">
        <f t="shared" si="4"/>
        <v>0</v>
      </c>
      <c r="I39" s="80"/>
      <c r="J39" s="199"/>
      <c r="K39" s="151">
        <f t="shared" si="5"/>
        <v>0</v>
      </c>
      <c r="R39" s="36"/>
    </row>
    <row r="40" spans="1:18" x14ac:dyDescent="0.2">
      <c r="A40" s="406">
        <v>29</v>
      </c>
      <c r="B40" s="94" t="s">
        <v>95</v>
      </c>
      <c r="C40" s="124" t="s">
        <v>96</v>
      </c>
      <c r="D40" s="129"/>
      <c r="E40" s="85"/>
      <c r="F40" s="87">
        <f t="shared" si="6"/>
        <v>0</v>
      </c>
      <c r="G40" s="62"/>
      <c r="H40" s="148">
        <f t="shared" si="4"/>
        <v>0</v>
      </c>
      <c r="I40" s="80"/>
      <c r="J40" s="199"/>
      <c r="K40" s="151">
        <f t="shared" si="5"/>
        <v>0</v>
      </c>
      <c r="R40" s="36"/>
    </row>
    <row r="41" spans="1:18" ht="24" x14ac:dyDescent="0.2">
      <c r="A41" s="406">
        <v>30</v>
      </c>
      <c r="B41" s="94" t="s">
        <v>97</v>
      </c>
      <c r="C41" s="124" t="s">
        <v>23</v>
      </c>
      <c r="D41" s="129"/>
      <c r="E41" s="85"/>
      <c r="F41" s="87">
        <f t="shared" si="6"/>
        <v>0</v>
      </c>
      <c r="G41" s="62"/>
      <c r="H41" s="148">
        <f t="shared" si="4"/>
        <v>0</v>
      </c>
      <c r="I41" s="80"/>
      <c r="J41" s="199"/>
      <c r="K41" s="151">
        <f t="shared" si="5"/>
        <v>0</v>
      </c>
      <c r="R41" s="36"/>
    </row>
    <row r="42" spans="1:18" x14ac:dyDescent="0.2">
      <c r="A42" s="406">
        <v>31</v>
      </c>
      <c r="B42" s="94" t="s">
        <v>98</v>
      </c>
      <c r="C42" s="124" t="s">
        <v>58</v>
      </c>
      <c r="D42" s="129"/>
      <c r="E42" s="85"/>
      <c r="F42" s="87">
        <f t="shared" si="6"/>
        <v>0</v>
      </c>
      <c r="G42" s="62"/>
      <c r="H42" s="148">
        <f t="shared" si="4"/>
        <v>0</v>
      </c>
      <c r="I42" s="80"/>
      <c r="J42" s="199"/>
      <c r="K42" s="151">
        <f t="shared" si="5"/>
        <v>0</v>
      </c>
      <c r="R42" s="36"/>
    </row>
    <row r="43" spans="1:18" x14ac:dyDescent="0.2">
      <c r="A43" s="406">
        <v>32</v>
      </c>
      <c r="B43" s="59" t="s">
        <v>99</v>
      </c>
      <c r="C43" s="124" t="s">
        <v>40</v>
      </c>
      <c r="D43" s="129"/>
      <c r="E43" s="85"/>
      <c r="F43" s="87">
        <f t="shared" si="6"/>
        <v>0</v>
      </c>
      <c r="G43" s="62"/>
      <c r="H43" s="148">
        <f t="shared" si="4"/>
        <v>0</v>
      </c>
      <c r="I43" s="80"/>
      <c r="J43" s="199"/>
      <c r="K43" s="151">
        <f t="shared" si="5"/>
        <v>0</v>
      </c>
      <c r="R43" s="36"/>
    </row>
    <row r="44" spans="1:18" x14ac:dyDescent="0.2">
      <c r="A44" s="406">
        <v>33</v>
      </c>
      <c r="B44" s="94" t="s">
        <v>100</v>
      </c>
      <c r="C44" s="124" t="s">
        <v>38</v>
      </c>
      <c r="D44" s="129"/>
      <c r="E44" s="85"/>
      <c r="F44" s="87">
        <f t="shared" si="6"/>
        <v>0</v>
      </c>
      <c r="G44" s="62"/>
      <c r="H44" s="148">
        <f t="shared" si="4"/>
        <v>0</v>
      </c>
      <c r="I44" s="80"/>
      <c r="J44" s="199"/>
      <c r="K44" s="151">
        <f t="shared" si="5"/>
        <v>0</v>
      </c>
      <c r="R44" s="36"/>
    </row>
    <row r="45" spans="1:18" x14ac:dyDescent="0.2">
      <c r="A45" s="406">
        <v>34</v>
      </c>
      <c r="B45" s="94" t="s">
        <v>101</v>
      </c>
      <c r="C45" s="124" t="s">
        <v>16</v>
      </c>
      <c r="D45" s="129">
        <v>1068750</v>
      </c>
      <c r="E45" s="85"/>
      <c r="F45" s="87">
        <f t="shared" si="6"/>
        <v>1068750</v>
      </c>
      <c r="G45" s="62">
        <v>796224.55</v>
      </c>
      <c r="H45" s="148">
        <f t="shared" si="4"/>
        <v>1864974.55</v>
      </c>
      <c r="I45" s="80"/>
      <c r="J45" s="199"/>
      <c r="K45" s="151">
        <f t="shared" si="5"/>
        <v>1864974.55</v>
      </c>
      <c r="R45" s="36"/>
    </row>
    <row r="46" spans="1:18" x14ac:dyDescent="0.2">
      <c r="A46" s="406">
        <v>35</v>
      </c>
      <c r="B46" s="94" t="s">
        <v>102</v>
      </c>
      <c r="C46" s="124" t="s">
        <v>21</v>
      </c>
      <c r="D46" s="129"/>
      <c r="E46" s="85"/>
      <c r="F46" s="87">
        <f t="shared" si="6"/>
        <v>0</v>
      </c>
      <c r="G46" s="62"/>
      <c r="H46" s="148">
        <f t="shared" si="4"/>
        <v>0</v>
      </c>
      <c r="I46" s="80"/>
      <c r="J46" s="199"/>
      <c r="K46" s="151">
        <f t="shared" si="5"/>
        <v>0</v>
      </c>
      <c r="R46" s="36"/>
    </row>
    <row r="47" spans="1:18" x14ac:dyDescent="0.2">
      <c r="A47" s="406">
        <v>36</v>
      </c>
      <c r="B47" s="94" t="s">
        <v>103</v>
      </c>
      <c r="C47" s="124" t="s">
        <v>25</v>
      </c>
      <c r="D47" s="129">
        <v>1108935</v>
      </c>
      <c r="E47" s="85"/>
      <c r="F47" s="87">
        <f t="shared" si="6"/>
        <v>1108935</v>
      </c>
      <c r="G47" s="62">
        <v>759756.25</v>
      </c>
      <c r="H47" s="148">
        <f t="shared" si="4"/>
        <v>1868691.25</v>
      </c>
      <c r="I47" s="80"/>
      <c r="J47" s="199"/>
      <c r="K47" s="151">
        <f t="shared" si="5"/>
        <v>1868691.25</v>
      </c>
      <c r="R47" s="36"/>
    </row>
    <row r="48" spans="1:18" x14ac:dyDescent="0.2">
      <c r="A48" s="406">
        <v>37</v>
      </c>
      <c r="B48" s="59" t="s">
        <v>104</v>
      </c>
      <c r="C48" s="124" t="s">
        <v>237</v>
      </c>
      <c r="D48" s="129">
        <v>3206250</v>
      </c>
      <c r="E48" s="85"/>
      <c r="F48" s="87">
        <f t="shared" si="6"/>
        <v>3206250</v>
      </c>
      <c r="G48" s="62">
        <v>2279268.75</v>
      </c>
      <c r="H48" s="148">
        <f t="shared" si="4"/>
        <v>5485518.75</v>
      </c>
      <c r="I48" s="80"/>
      <c r="J48" s="199"/>
      <c r="K48" s="151">
        <f t="shared" si="5"/>
        <v>5485518.75</v>
      </c>
      <c r="R48" s="36"/>
    </row>
    <row r="49" spans="1:18" x14ac:dyDescent="0.2">
      <c r="A49" s="406">
        <v>38</v>
      </c>
      <c r="B49" s="94" t="s">
        <v>105</v>
      </c>
      <c r="C49" s="124" t="s">
        <v>238</v>
      </c>
      <c r="D49" s="129">
        <v>855000</v>
      </c>
      <c r="E49" s="85"/>
      <c r="F49" s="87">
        <f t="shared" si="6"/>
        <v>855000</v>
      </c>
      <c r="G49" s="62">
        <v>607805</v>
      </c>
      <c r="H49" s="148">
        <f t="shared" si="4"/>
        <v>1462805</v>
      </c>
      <c r="I49" s="80"/>
      <c r="J49" s="199"/>
      <c r="K49" s="151">
        <f t="shared" si="5"/>
        <v>1462805</v>
      </c>
      <c r="R49" s="36"/>
    </row>
    <row r="50" spans="1:18" x14ac:dyDescent="0.2">
      <c r="A50" s="406">
        <v>39</v>
      </c>
      <c r="B50" s="94" t="s">
        <v>106</v>
      </c>
      <c r="C50" s="124" t="s">
        <v>239</v>
      </c>
      <c r="D50" s="129">
        <v>780900</v>
      </c>
      <c r="E50" s="85"/>
      <c r="F50" s="87">
        <f t="shared" si="6"/>
        <v>780900</v>
      </c>
      <c r="G50" s="62">
        <v>583492.80000000005</v>
      </c>
      <c r="H50" s="148">
        <f t="shared" si="4"/>
        <v>1364392.8</v>
      </c>
      <c r="I50" s="80"/>
      <c r="J50" s="199"/>
      <c r="K50" s="151">
        <f t="shared" si="5"/>
        <v>1364392.8</v>
      </c>
      <c r="R50" s="36"/>
    </row>
    <row r="51" spans="1:18" x14ac:dyDescent="0.2">
      <c r="A51" s="406">
        <v>40</v>
      </c>
      <c r="B51" s="93" t="s">
        <v>107</v>
      </c>
      <c r="C51" s="126" t="s">
        <v>24</v>
      </c>
      <c r="D51" s="129">
        <v>1450650</v>
      </c>
      <c r="E51" s="85"/>
      <c r="F51" s="87">
        <f t="shared" si="6"/>
        <v>1450650</v>
      </c>
      <c r="G51" s="62">
        <v>1069736.8</v>
      </c>
      <c r="H51" s="148">
        <f t="shared" si="4"/>
        <v>2520386.7999999998</v>
      </c>
      <c r="I51" s="80"/>
      <c r="J51" s="199"/>
      <c r="K51" s="151">
        <f t="shared" si="5"/>
        <v>2520386.7999999998</v>
      </c>
      <c r="R51" s="36"/>
    </row>
    <row r="52" spans="1:18" x14ac:dyDescent="0.2">
      <c r="A52" s="406">
        <v>41</v>
      </c>
      <c r="B52" s="94" t="s">
        <v>108</v>
      </c>
      <c r="C52" s="124" t="s">
        <v>20</v>
      </c>
      <c r="D52" s="129">
        <v>814815</v>
      </c>
      <c r="E52" s="85"/>
      <c r="F52" s="87">
        <f t="shared" si="6"/>
        <v>814815</v>
      </c>
      <c r="G52" s="62">
        <v>595648.9</v>
      </c>
      <c r="H52" s="148">
        <f t="shared" si="4"/>
        <v>1410463.9</v>
      </c>
      <c r="I52" s="80"/>
      <c r="J52" s="199"/>
      <c r="K52" s="151">
        <f t="shared" si="5"/>
        <v>1410463.9</v>
      </c>
      <c r="R52" s="36"/>
    </row>
    <row r="53" spans="1:18" x14ac:dyDescent="0.2">
      <c r="A53" s="406">
        <v>42</v>
      </c>
      <c r="B53" s="94" t="s">
        <v>109</v>
      </c>
      <c r="C53" s="124" t="s">
        <v>110</v>
      </c>
      <c r="D53" s="129"/>
      <c r="E53" s="85"/>
      <c r="F53" s="87">
        <f t="shared" si="6"/>
        <v>0</v>
      </c>
      <c r="G53" s="62"/>
      <c r="H53" s="148">
        <f t="shared" si="4"/>
        <v>0</v>
      </c>
      <c r="I53" s="80"/>
      <c r="J53" s="199"/>
      <c r="K53" s="151">
        <f t="shared" si="5"/>
        <v>0</v>
      </c>
      <c r="R53" s="36"/>
    </row>
    <row r="54" spans="1:18" x14ac:dyDescent="0.2">
      <c r="A54" s="406">
        <v>43</v>
      </c>
      <c r="B54" s="59" t="s">
        <v>111</v>
      </c>
      <c r="C54" s="124" t="s">
        <v>112</v>
      </c>
      <c r="D54" s="129"/>
      <c r="E54" s="85"/>
      <c r="F54" s="87">
        <f t="shared" si="6"/>
        <v>0</v>
      </c>
      <c r="G54" s="62"/>
      <c r="H54" s="148">
        <f t="shared" si="4"/>
        <v>0</v>
      </c>
      <c r="I54" s="80"/>
      <c r="J54" s="199"/>
      <c r="K54" s="151">
        <f t="shared" si="5"/>
        <v>0</v>
      </c>
      <c r="R54" s="36"/>
    </row>
    <row r="55" spans="1:18" x14ac:dyDescent="0.2">
      <c r="A55" s="406">
        <v>44</v>
      </c>
      <c r="B55" s="94" t="s">
        <v>113</v>
      </c>
      <c r="C55" s="124" t="s">
        <v>244</v>
      </c>
      <c r="D55" s="129">
        <v>855000</v>
      </c>
      <c r="E55" s="85"/>
      <c r="F55" s="87">
        <f t="shared" si="6"/>
        <v>855000</v>
      </c>
      <c r="G55" s="62">
        <v>632117.19999999995</v>
      </c>
      <c r="H55" s="148">
        <f t="shared" si="4"/>
        <v>1487117.2</v>
      </c>
      <c r="I55" s="80"/>
      <c r="J55" s="199"/>
      <c r="K55" s="151">
        <f t="shared" si="5"/>
        <v>1487117.2</v>
      </c>
      <c r="R55" s="36"/>
    </row>
    <row r="56" spans="1:18" x14ac:dyDescent="0.2">
      <c r="A56" s="406">
        <v>45</v>
      </c>
      <c r="B56" s="59" t="s">
        <v>114</v>
      </c>
      <c r="C56" s="124" t="s">
        <v>2</v>
      </c>
      <c r="D56" s="129">
        <v>1710000</v>
      </c>
      <c r="E56" s="85"/>
      <c r="F56" s="87">
        <f t="shared" si="6"/>
        <v>1710000</v>
      </c>
      <c r="G56" s="62">
        <v>1215610</v>
      </c>
      <c r="H56" s="148">
        <f t="shared" si="4"/>
        <v>2925610</v>
      </c>
      <c r="I56" s="80"/>
      <c r="J56" s="199"/>
      <c r="K56" s="151">
        <f t="shared" si="5"/>
        <v>2925610</v>
      </c>
      <c r="R56" s="36"/>
    </row>
    <row r="57" spans="1:18" x14ac:dyDescent="0.2">
      <c r="A57" s="406">
        <v>46</v>
      </c>
      <c r="B57" s="94" t="s">
        <v>115</v>
      </c>
      <c r="C57" s="124" t="s">
        <v>3</v>
      </c>
      <c r="D57" s="129">
        <v>961875</v>
      </c>
      <c r="E57" s="85"/>
      <c r="F57" s="87">
        <f t="shared" si="6"/>
        <v>961875</v>
      </c>
      <c r="G57" s="62">
        <v>768265.52</v>
      </c>
      <c r="H57" s="148">
        <f t="shared" si="4"/>
        <v>1730140.52</v>
      </c>
      <c r="I57" s="80"/>
      <c r="J57" s="199"/>
      <c r="K57" s="151">
        <f t="shared" si="5"/>
        <v>1730140.52</v>
      </c>
      <c r="R57" s="36"/>
    </row>
    <row r="58" spans="1:18" x14ac:dyDescent="0.2">
      <c r="A58" s="406">
        <v>47</v>
      </c>
      <c r="B58" s="94" t="s">
        <v>116</v>
      </c>
      <c r="C58" s="124" t="s">
        <v>240</v>
      </c>
      <c r="D58" s="129">
        <v>1068750</v>
      </c>
      <c r="E58" s="85"/>
      <c r="F58" s="87">
        <f t="shared" si="6"/>
        <v>1068750</v>
      </c>
      <c r="G58" s="62">
        <v>30390.25</v>
      </c>
      <c r="H58" s="148">
        <f t="shared" si="4"/>
        <v>1099140.25</v>
      </c>
      <c r="I58" s="80"/>
      <c r="J58" s="199"/>
      <c r="K58" s="151">
        <f t="shared" si="5"/>
        <v>1099140.25</v>
      </c>
      <c r="R58" s="36"/>
    </row>
    <row r="59" spans="1:18" x14ac:dyDescent="0.2">
      <c r="A59" s="406">
        <v>48</v>
      </c>
      <c r="B59" s="59" t="s">
        <v>117</v>
      </c>
      <c r="C59" s="124" t="s">
        <v>0</v>
      </c>
      <c r="D59" s="129">
        <v>1603125</v>
      </c>
      <c r="E59" s="85"/>
      <c r="F59" s="87">
        <f t="shared" si="6"/>
        <v>1603125</v>
      </c>
      <c r="G59" s="62">
        <v>1298271.48</v>
      </c>
      <c r="H59" s="148">
        <f t="shared" si="4"/>
        <v>2901396.48</v>
      </c>
      <c r="I59" s="80"/>
      <c r="J59" s="199"/>
      <c r="K59" s="151">
        <f t="shared" si="5"/>
        <v>2901396.48</v>
      </c>
      <c r="R59" s="36"/>
    </row>
    <row r="60" spans="1:18" x14ac:dyDescent="0.2">
      <c r="A60" s="406">
        <v>49</v>
      </c>
      <c r="B60" s="59" t="s">
        <v>118</v>
      </c>
      <c r="C60" s="124" t="s">
        <v>4</v>
      </c>
      <c r="D60" s="129">
        <v>641250</v>
      </c>
      <c r="E60" s="85"/>
      <c r="F60" s="87">
        <f t="shared" si="6"/>
        <v>641250</v>
      </c>
      <c r="G60" s="62">
        <v>455853.75</v>
      </c>
      <c r="H60" s="148">
        <f t="shared" si="4"/>
        <v>1097103.75</v>
      </c>
      <c r="I60" s="80"/>
      <c r="J60" s="199"/>
      <c r="K60" s="151">
        <f t="shared" si="5"/>
        <v>1097103.75</v>
      </c>
      <c r="R60" s="36"/>
    </row>
    <row r="61" spans="1:18" x14ac:dyDescent="0.2">
      <c r="A61" s="406">
        <v>50</v>
      </c>
      <c r="B61" s="94" t="s">
        <v>119</v>
      </c>
      <c r="C61" s="124" t="s">
        <v>1</v>
      </c>
      <c r="D61" s="129">
        <v>1081290</v>
      </c>
      <c r="E61" s="85"/>
      <c r="F61" s="87">
        <f t="shared" si="6"/>
        <v>1081290</v>
      </c>
      <c r="G61" s="62">
        <v>759756.25</v>
      </c>
      <c r="H61" s="148">
        <f t="shared" si="4"/>
        <v>1841046.25</v>
      </c>
      <c r="I61" s="80"/>
      <c r="J61" s="199"/>
      <c r="K61" s="151">
        <f t="shared" si="5"/>
        <v>1841046.25</v>
      </c>
      <c r="R61" s="36"/>
    </row>
    <row r="62" spans="1:18" x14ac:dyDescent="0.2">
      <c r="A62" s="406">
        <v>51</v>
      </c>
      <c r="B62" s="59" t="s">
        <v>120</v>
      </c>
      <c r="C62" s="124" t="s">
        <v>241</v>
      </c>
      <c r="D62" s="129">
        <v>1731945</v>
      </c>
      <c r="E62" s="85"/>
      <c r="F62" s="87">
        <f t="shared" si="6"/>
        <v>1731945</v>
      </c>
      <c r="G62" s="62">
        <v>1282468.55</v>
      </c>
      <c r="H62" s="148">
        <f t="shared" si="4"/>
        <v>3014413.55</v>
      </c>
      <c r="I62" s="80"/>
      <c r="J62" s="199"/>
      <c r="K62" s="151">
        <f t="shared" si="5"/>
        <v>3014413.55</v>
      </c>
      <c r="R62" s="36"/>
    </row>
    <row r="63" spans="1:18" x14ac:dyDescent="0.2">
      <c r="A63" s="406">
        <v>52</v>
      </c>
      <c r="B63" s="94" t="s">
        <v>121</v>
      </c>
      <c r="C63" s="124" t="s">
        <v>26</v>
      </c>
      <c r="D63" s="129">
        <v>3206250</v>
      </c>
      <c r="E63" s="85"/>
      <c r="F63" s="87">
        <f t="shared" si="6"/>
        <v>3206250</v>
      </c>
      <c r="G63" s="62">
        <v>2279268.75</v>
      </c>
      <c r="H63" s="148">
        <f t="shared" si="4"/>
        <v>5485518.75</v>
      </c>
      <c r="I63" s="80"/>
      <c r="J63" s="199"/>
      <c r="K63" s="151">
        <f t="shared" si="5"/>
        <v>5485518.75</v>
      </c>
      <c r="R63" s="36"/>
    </row>
    <row r="64" spans="1:18" x14ac:dyDescent="0.2">
      <c r="A64" s="406">
        <v>53</v>
      </c>
      <c r="B64" s="59" t="s">
        <v>122</v>
      </c>
      <c r="C64" s="124" t="s">
        <v>242</v>
      </c>
      <c r="D64" s="129">
        <v>876375</v>
      </c>
      <c r="E64" s="85"/>
      <c r="F64" s="87">
        <f t="shared" si="6"/>
        <v>876375</v>
      </c>
      <c r="G64" s="62">
        <v>646704.52</v>
      </c>
      <c r="H64" s="148">
        <f t="shared" si="4"/>
        <v>1523079.52</v>
      </c>
      <c r="I64" s="80"/>
      <c r="J64" s="199"/>
      <c r="K64" s="151">
        <f t="shared" si="5"/>
        <v>1523079.52</v>
      </c>
      <c r="R64" s="36"/>
    </row>
    <row r="65" spans="1:18" x14ac:dyDescent="0.2">
      <c r="A65" s="406">
        <v>54</v>
      </c>
      <c r="B65" s="59" t="s">
        <v>123</v>
      </c>
      <c r="C65" s="124" t="s">
        <v>124</v>
      </c>
      <c r="D65" s="129"/>
      <c r="E65" s="85"/>
      <c r="F65" s="87">
        <f t="shared" si="6"/>
        <v>0</v>
      </c>
      <c r="G65" s="62"/>
      <c r="H65" s="148">
        <f t="shared" si="4"/>
        <v>0</v>
      </c>
      <c r="I65" s="80"/>
      <c r="J65" s="199"/>
      <c r="K65" s="151">
        <f t="shared" si="5"/>
        <v>0</v>
      </c>
      <c r="R65" s="36"/>
    </row>
    <row r="66" spans="1:18" x14ac:dyDescent="0.2">
      <c r="A66" s="406">
        <v>55</v>
      </c>
      <c r="B66" s="59" t="s">
        <v>246</v>
      </c>
      <c r="C66" s="124" t="s">
        <v>245</v>
      </c>
      <c r="D66" s="129"/>
      <c r="E66" s="85"/>
      <c r="F66" s="87">
        <f t="shared" si="6"/>
        <v>0</v>
      </c>
      <c r="G66" s="62"/>
      <c r="H66" s="148">
        <f t="shared" si="4"/>
        <v>0</v>
      </c>
      <c r="I66" s="80"/>
      <c r="J66" s="199"/>
      <c r="K66" s="151">
        <f t="shared" si="5"/>
        <v>0</v>
      </c>
      <c r="R66" s="36"/>
    </row>
    <row r="67" spans="1:18" x14ac:dyDescent="0.2">
      <c r="A67" s="406">
        <v>56</v>
      </c>
      <c r="B67" s="405" t="s">
        <v>262</v>
      </c>
      <c r="C67" s="125" t="s">
        <v>263</v>
      </c>
      <c r="D67" s="129"/>
      <c r="E67" s="85"/>
      <c r="F67" s="87">
        <f t="shared" si="6"/>
        <v>0</v>
      </c>
      <c r="G67" s="62"/>
      <c r="H67" s="148">
        <f t="shared" si="4"/>
        <v>0</v>
      </c>
      <c r="I67" s="80"/>
      <c r="J67" s="199"/>
      <c r="K67" s="151">
        <f t="shared" si="5"/>
        <v>0</v>
      </c>
      <c r="R67" s="36"/>
    </row>
    <row r="68" spans="1:18" x14ac:dyDescent="0.2">
      <c r="A68" s="406">
        <v>57</v>
      </c>
      <c r="B68" s="59" t="s">
        <v>125</v>
      </c>
      <c r="C68" s="124" t="s">
        <v>53</v>
      </c>
      <c r="D68" s="129"/>
      <c r="E68" s="85"/>
      <c r="F68" s="87">
        <f t="shared" si="6"/>
        <v>0</v>
      </c>
      <c r="G68" s="62"/>
      <c r="H68" s="148">
        <f t="shared" si="4"/>
        <v>0</v>
      </c>
      <c r="I68" s="80"/>
      <c r="J68" s="199"/>
      <c r="K68" s="151">
        <f t="shared" si="5"/>
        <v>0</v>
      </c>
      <c r="R68" s="36"/>
    </row>
    <row r="69" spans="1:18" x14ac:dyDescent="0.2">
      <c r="A69" s="406">
        <v>58</v>
      </c>
      <c r="B69" s="59" t="s">
        <v>126</v>
      </c>
      <c r="C69" s="124" t="s">
        <v>264</v>
      </c>
      <c r="D69" s="129"/>
      <c r="E69" s="85"/>
      <c r="F69" s="87">
        <f t="shared" si="6"/>
        <v>0</v>
      </c>
      <c r="G69" s="62"/>
      <c r="H69" s="148">
        <f t="shared" si="4"/>
        <v>0</v>
      </c>
      <c r="I69" s="80"/>
      <c r="J69" s="199"/>
      <c r="K69" s="151">
        <f t="shared" si="5"/>
        <v>0</v>
      </c>
      <c r="R69" s="36"/>
    </row>
    <row r="70" spans="1:18" x14ac:dyDescent="0.2">
      <c r="A70" s="406">
        <v>59</v>
      </c>
      <c r="B70" s="59" t="s">
        <v>127</v>
      </c>
      <c r="C70" s="124" t="s">
        <v>128</v>
      </c>
      <c r="D70" s="129"/>
      <c r="E70" s="85"/>
      <c r="F70" s="87">
        <f t="shared" si="6"/>
        <v>0</v>
      </c>
      <c r="G70" s="62"/>
      <c r="H70" s="148">
        <f t="shared" si="4"/>
        <v>0</v>
      </c>
      <c r="I70" s="80"/>
      <c r="J70" s="199"/>
      <c r="K70" s="151">
        <f t="shared" si="5"/>
        <v>0</v>
      </c>
      <c r="R70" s="36"/>
    </row>
    <row r="71" spans="1:18" x14ac:dyDescent="0.2">
      <c r="A71" s="406">
        <v>60</v>
      </c>
      <c r="B71" s="94" t="s">
        <v>129</v>
      </c>
      <c r="C71" s="124" t="s">
        <v>265</v>
      </c>
      <c r="D71" s="129"/>
      <c r="E71" s="85"/>
      <c r="F71" s="87">
        <f t="shared" si="6"/>
        <v>0</v>
      </c>
      <c r="G71" s="62"/>
      <c r="H71" s="148">
        <f t="shared" si="4"/>
        <v>0</v>
      </c>
      <c r="I71" s="80"/>
      <c r="J71" s="199"/>
      <c r="K71" s="151">
        <f t="shared" si="5"/>
        <v>0</v>
      </c>
      <c r="R71" s="36"/>
    </row>
    <row r="72" spans="1:18" x14ac:dyDescent="0.2">
      <c r="A72" s="406">
        <v>61</v>
      </c>
      <c r="B72" s="94" t="s">
        <v>130</v>
      </c>
      <c r="C72" s="124" t="s">
        <v>307</v>
      </c>
      <c r="D72" s="129"/>
      <c r="E72" s="85"/>
      <c r="F72" s="87">
        <f t="shared" si="6"/>
        <v>0</v>
      </c>
      <c r="G72" s="62"/>
      <c r="H72" s="148">
        <f t="shared" si="4"/>
        <v>0</v>
      </c>
      <c r="I72" s="80"/>
      <c r="J72" s="199"/>
      <c r="K72" s="151">
        <f t="shared" si="5"/>
        <v>0</v>
      </c>
      <c r="R72" s="36"/>
    </row>
    <row r="73" spans="1:18" ht="24" x14ac:dyDescent="0.2">
      <c r="A73" s="406">
        <v>62</v>
      </c>
      <c r="B73" s="94" t="s">
        <v>131</v>
      </c>
      <c r="C73" s="124" t="s">
        <v>266</v>
      </c>
      <c r="D73" s="129"/>
      <c r="E73" s="85"/>
      <c r="F73" s="87">
        <f t="shared" si="6"/>
        <v>0</v>
      </c>
      <c r="G73" s="62"/>
      <c r="H73" s="148">
        <f t="shared" si="4"/>
        <v>0</v>
      </c>
      <c r="I73" s="80"/>
      <c r="J73" s="199"/>
      <c r="K73" s="151">
        <f t="shared" si="5"/>
        <v>0</v>
      </c>
      <c r="R73" s="36"/>
    </row>
    <row r="74" spans="1:18" ht="24" x14ac:dyDescent="0.2">
      <c r="A74" s="406">
        <v>63</v>
      </c>
      <c r="B74" s="59" t="s">
        <v>132</v>
      </c>
      <c r="C74" s="124" t="s">
        <v>267</v>
      </c>
      <c r="D74" s="129"/>
      <c r="E74" s="85"/>
      <c r="F74" s="87">
        <f t="shared" si="6"/>
        <v>0</v>
      </c>
      <c r="G74" s="62"/>
      <c r="H74" s="148">
        <f t="shared" si="4"/>
        <v>0</v>
      </c>
      <c r="I74" s="80"/>
      <c r="J74" s="199"/>
      <c r="K74" s="151">
        <f t="shared" si="5"/>
        <v>0</v>
      </c>
      <c r="R74" s="36"/>
    </row>
    <row r="75" spans="1:18" x14ac:dyDescent="0.2">
      <c r="A75" s="406">
        <v>64</v>
      </c>
      <c r="B75" s="94" t="s">
        <v>133</v>
      </c>
      <c r="C75" s="124" t="s">
        <v>268</v>
      </c>
      <c r="D75" s="129"/>
      <c r="E75" s="85"/>
      <c r="F75" s="87">
        <f t="shared" si="6"/>
        <v>0</v>
      </c>
      <c r="G75" s="62"/>
      <c r="H75" s="148">
        <f t="shared" si="4"/>
        <v>0</v>
      </c>
      <c r="I75" s="80"/>
      <c r="J75" s="199"/>
      <c r="K75" s="151">
        <f t="shared" si="5"/>
        <v>0</v>
      </c>
      <c r="R75" s="36"/>
    </row>
    <row r="76" spans="1:18" x14ac:dyDescent="0.2">
      <c r="A76" s="406">
        <v>65</v>
      </c>
      <c r="B76" s="94" t="s">
        <v>134</v>
      </c>
      <c r="C76" s="124" t="s">
        <v>52</v>
      </c>
      <c r="D76" s="129"/>
      <c r="E76" s="85"/>
      <c r="F76" s="87">
        <f t="shared" si="6"/>
        <v>0</v>
      </c>
      <c r="G76" s="62"/>
      <c r="H76" s="148">
        <f t="shared" si="4"/>
        <v>0</v>
      </c>
      <c r="I76" s="80"/>
      <c r="J76" s="199"/>
      <c r="K76" s="151">
        <f t="shared" si="5"/>
        <v>0</v>
      </c>
      <c r="R76" s="36"/>
    </row>
    <row r="77" spans="1:18" x14ac:dyDescent="0.2">
      <c r="A77" s="406">
        <v>66</v>
      </c>
      <c r="B77" s="94" t="s">
        <v>135</v>
      </c>
      <c r="C77" s="124" t="s">
        <v>269</v>
      </c>
      <c r="D77" s="129"/>
      <c r="E77" s="85"/>
      <c r="F77" s="87">
        <f t="shared" si="6"/>
        <v>0</v>
      </c>
      <c r="G77" s="62"/>
      <c r="H77" s="148">
        <f t="shared" ref="H77:H140" si="7">SUM(F77:G77)</f>
        <v>0</v>
      </c>
      <c r="I77" s="80"/>
      <c r="J77" s="199"/>
      <c r="K77" s="151">
        <f t="shared" ref="K77:K140" si="8">H77+I77+J77</f>
        <v>0</v>
      </c>
      <c r="R77" s="36"/>
    </row>
    <row r="78" spans="1:18" ht="24" x14ac:dyDescent="0.2">
      <c r="A78" s="406">
        <v>67</v>
      </c>
      <c r="B78" s="94" t="s">
        <v>136</v>
      </c>
      <c r="C78" s="124" t="s">
        <v>270</v>
      </c>
      <c r="D78" s="129"/>
      <c r="E78" s="85"/>
      <c r="F78" s="87">
        <f t="shared" ref="F78:F141" si="9">SUM(D78:E78)</f>
        <v>0</v>
      </c>
      <c r="G78" s="62"/>
      <c r="H78" s="148">
        <f t="shared" si="7"/>
        <v>0</v>
      </c>
      <c r="I78" s="80"/>
      <c r="J78" s="199"/>
      <c r="K78" s="151">
        <f t="shared" si="8"/>
        <v>0</v>
      </c>
      <c r="R78" s="36"/>
    </row>
    <row r="79" spans="1:18" ht="24" x14ac:dyDescent="0.2">
      <c r="A79" s="406">
        <v>68</v>
      </c>
      <c r="B79" s="94" t="s">
        <v>137</v>
      </c>
      <c r="C79" s="124" t="s">
        <v>271</v>
      </c>
      <c r="D79" s="129"/>
      <c r="E79" s="85"/>
      <c r="F79" s="87">
        <f t="shared" si="9"/>
        <v>0</v>
      </c>
      <c r="G79" s="62"/>
      <c r="H79" s="148">
        <f t="shared" si="7"/>
        <v>0</v>
      </c>
      <c r="I79" s="80"/>
      <c r="J79" s="199"/>
      <c r="K79" s="151">
        <f t="shared" si="8"/>
        <v>0</v>
      </c>
      <c r="R79" s="36"/>
    </row>
    <row r="80" spans="1:18" ht="24" x14ac:dyDescent="0.2">
      <c r="A80" s="406">
        <v>69</v>
      </c>
      <c r="B80" s="94" t="s">
        <v>138</v>
      </c>
      <c r="C80" s="124" t="s">
        <v>272</v>
      </c>
      <c r="D80" s="129"/>
      <c r="E80" s="85"/>
      <c r="F80" s="87">
        <f t="shared" si="9"/>
        <v>0</v>
      </c>
      <c r="G80" s="62"/>
      <c r="H80" s="148">
        <f t="shared" si="7"/>
        <v>0</v>
      </c>
      <c r="I80" s="80"/>
      <c r="J80" s="199"/>
      <c r="K80" s="151">
        <f t="shared" si="8"/>
        <v>0</v>
      </c>
      <c r="R80" s="36"/>
    </row>
    <row r="81" spans="1:18" ht="24" x14ac:dyDescent="0.2">
      <c r="A81" s="406">
        <v>70</v>
      </c>
      <c r="B81" s="94" t="s">
        <v>139</v>
      </c>
      <c r="C81" s="124" t="s">
        <v>273</v>
      </c>
      <c r="D81" s="129"/>
      <c r="E81" s="85"/>
      <c r="F81" s="87">
        <f t="shared" si="9"/>
        <v>0</v>
      </c>
      <c r="G81" s="62"/>
      <c r="H81" s="148">
        <f t="shared" si="7"/>
        <v>0</v>
      </c>
      <c r="I81" s="80"/>
      <c r="J81" s="199"/>
      <c r="K81" s="151">
        <f t="shared" si="8"/>
        <v>0</v>
      </c>
      <c r="R81" s="36"/>
    </row>
    <row r="82" spans="1:18" ht="24" x14ac:dyDescent="0.2">
      <c r="A82" s="406">
        <v>71</v>
      </c>
      <c r="B82" s="59" t="s">
        <v>140</v>
      </c>
      <c r="C82" s="124" t="s">
        <v>274</v>
      </c>
      <c r="D82" s="129"/>
      <c r="E82" s="85"/>
      <c r="F82" s="87">
        <f t="shared" si="9"/>
        <v>0</v>
      </c>
      <c r="G82" s="62"/>
      <c r="H82" s="148">
        <f t="shared" si="7"/>
        <v>0</v>
      </c>
      <c r="I82" s="80"/>
      <c r="J82" s="199"/>
      <c r="K82" s="151">
        <f t="shared" si="8"/>
        <v>0</v>
      </c>
      <c r="R82" s="36"/>
    </row>
    <row r="83" spans="1:18" ht="24" x14ac:dyDescent="0.2">
      <c r="A83" s="406">
        <v>72</v>
      </c>
      <c r="B83" s="94" t="s">
        <v>141</v>
      </c>
      <c r="C83" s="124" t="s">
        <v>275</v>
      </c>
      <c r="D83" s="129"/>
      <c r="E83" s="85"/>
      <c r="F83" s="87">
        <f t="shared" si="9"/>
        <v>0</v>
      </c>
      <c r="G83" s="62"/>
      <c r="H83" s="148">
        <f t="shared" si="7"/>
        <v>0</v>
      </c>
      <c r="I83" s="80"/>
      <c r="J83" s="199"/>
      <c r="K83" s="151">
        <f t="shared" si="8"/>
        <v>0</v>
      </c>
      <c r="R83" s="36"/>
    </row>
    <row r="84" spans="1:18" ht="24" x14ac:dyDescent="0.2">
      <c r="A84" s="406">
        <v>73</v>
      </c>
      <c r="B84" s="59" t="s">
        <v>142</v>
      </c>
      <c r="C84" s="124" t="s">
        <v>276</v>
      </c>
      <c r="D84" s="129"/>
      <c r="E84" s="85"/>
      <c r="F84" s="87">
        <f t="shared" si="9"/>
        <v>0</v>
      </c>
      <c r="G84" s="62"/>
      <c r="H84" s="148">
        <f t="shared" si="7"/>
        <v>0</v>
      </c>
      <c r="I84" s="80"/>
      <c r="J84" s="199"/>
      <c r="K84" s="151">
        <f t="shared" si="8"/>
        <v>0</v>
      </c>
      <c r="R84" s="36"/>
    </row>
    <row r="85" spans="1:18" x14ac:dyDescent="0.2">
      <c r="A85" s="406">
        <v>74</v>
      </c>
      <c r="B85" s="94" t="s">
        <v>143</v>
      </c>
      <c r="C85" s="124" t="s">
        <v>144</v>
      </c>
      <c r="D85" s="129"/>
      <c r="E85" s="85"/>
      <c r="F85" s="87">
        <f t="shared" si="9"/>
        <v>0</v>
      </c>
      <c r="G85" s="62"/>
      <c r="H85" s="148">
        <f t="shared" si="7"/>
        <v>0</v>
      </c>
      <c r="I85" s="80"/>
      <c r="J85" s="199"/>
      <c r="K85" s="151">
        <f t="shared" si="8"/>
        <v>0</v>
      </c>
      <c r="R85" s="36"/>
    </row>
    <row r="86" spans="1:18" x14ac:dyDescent="0.2">
      <c r="A86" s="406">
        <v>75</v>
      </c>
      <c r="B86" s="59" t="s">
        <v>145</v>
      </c>
      <c r="C86" s="124" t="s">
        <v>277</v>
      </c>
      <c r="D86" s="129"/>
      <c r="E86" s="85"/>
      <c r="F86" s="87">
        <f t="shared" si="9"/>
        <v>0</v>
      </c>
      <c r="G86" s="62"/>
      <c r="H86" s="148">
        <f t="shared" si="7"/>
        <v>0</v>
      </c>
      <c r="I86" s="80"/>
      <c r="J86" s="199"/>
      <c r="K86" s="151">
        <f t="shared" si="8"/>
        <v>0</v>
      </c>
      <c r="R86" s="36"/>
    </row>
    <row r="87" spans="1:18" x14ac:dyDescent="0.2">
      <c r="A87" s="406">
        <v>76</v>
      </c>
      <c r="B87" s="59" t="s">
        <v>146</v>
      </c>
      <c r="C87" s="124" t="s">
        <v>35</v>
      </c>
      <c r="D87" s="129"/>
      <c r="E87" s="85"/>
      <c r="F87" s="87">
        <f t="shared" si="9"/>
        <v>0</v>
      </c>
      <c r="G87" s="62"/>
      <c r="H87" s="148">
        <f t="shared" si="7"/>
        <v>0</v>
      </c>
      <c r="I87" s="80"/>
      <c r="J87" s="199"/>
      <c r="K87" s="151">
        <f t="shared" si="8"/>
        <v>0</v>
      </c>
      <c r="R87" s="36"/>
    </row>
    <row r="88" spans="1:18" x14ac:dyDescent="0.2">
      <c r="A88" s="406">
        <v>77</v>
      </c>
      <c r="B88" s="94" t="s">
        <v>147</v>
      </c>
      <c r="C88" s="124" t="s">
        <v>37</v>
      </c>
      <c r="D88" s="129"/>
      <c r="E88" s="85"/>
      <c r="F88" s="87">
        <f t="shared" si="9"/>
        <v>0</v>
      </c>
      <c r="G88" s="62"/>
      <c r="H88" s="148">
        <f t="shared" si="7"/>
        <v>0</v>
      </c>
      <c r="I88" s="80"/>
      <c r="J88" s="199"/>
      <c r="K88" s="151">
        <f t="shared" si="8"/>
        <v>0</v>
      </c>
      <c r="R88" s="36"/>
    </row>
    <row r="89" spans="1:18" x14ac:dyDescent="0.2">
      <c r="A89" s="406">
        <v>78</v>
      </c>
      <c r="B89" s="94" t="s">
        <v>148</v>
      </c>
      <c r="C89" s="124" t="s">
        <v>36</v>
      </c>
      <c r="D89" s="129"/>
      <c r="E89" s="85"/>
      <c r="F89" s="87">
        <f t="shared" si="9"/>
        <v>0</v>
      </c>
      <c r="G89" s="62"/>
      <c r="H89" s="148">
        <f t="shared" si="7"/>
        <v>0</v>
      </c>
      <c r="I89" s="80"/>
      <c r="J89" s="199"/>
      <c r="K89" s="151">
        <f t="shared" si="8"/>
        <v>0</v>
      </c>
      <c r="R89" s="36"/>
    </row>
    <row r="90" spans="1:18" x14ac:dyDescent="0.2">
      <c r="A90" s="406">
        <v>79</v>
      </c>
      <c r="B90" s="94" t="s">
        <v>149</v>
      </c>
      <c r="C90" s="124" t="s">
        <v>51</v>
      </c>
      <c r="D90" s="129"/>
      <c r="E90" s="85"/>
      <c r="F90" s="87">
        <f t="shared" si="9"/>
        <v>0</v>
      </c>
      <c r="G90" s="62"/>
      <c r="H90" s="148">
        <f t="shared" si="7"/>
        <v>0</v>
      </c>
      <c r="I90" s="80"/>
      <c r="J90" s="199"/>
      <c r="K90" s="151">
        <f t="shared" si="8"/>
        <v>0</v>
      </c>
      <c r="R90" s="36"/>
    </row>
    <row r="91" spans="1:18" x14ac:dyDescent="0.2">
      <c r="A91" s="406">
        <v>80</v>
      </c>
      <c r="B91" s="94" t="s">
        <v>150</v>
      </c>
      <c r="C91" s="124" t="s">
        <v>256</v>
      </c>
      <c r="D91" s="129"/>
      <c r="E91" s="85"/>
      <c r="F91" s="87">
        <f t="shared" si="9"/>
        <v>0</v>
      </c>
      <c r="G91" s="62"/>
      <c r="H91" s="148">
        <f t="shared" si="7"/>
        <v>0</v>
      </c>
      <c r="I91" s="80"/>
      <c r="J91" s="199"/>
      <c r="K91" s="151">
        <f t="shared" si="8"/>
        <v>0</v>
      </c>
      <c r="R91" s="36"/>
    </row>
    <row r="92" spans="1:18" x14ac:dyDescent="0.2">
      <c r="A92" s="406">
        <v>81</v>
      </c>
      <c r="B92" s="94" t="s">
        <v>151</v>
      </c>
      <c r="C92" s="212" t="s">
        <v>337</v>
      </c>
      <c r="D92" s="129"/>
      <c r="E92" s="85"/>
      <c r="F92" s="87">
        <f t="shared" si="9"/>
        <v>0</v>
      </c>
      <c r="G92" s="62"/>
      <c r="H92" s="148">
        <f t="shared" si="7"/>
        <v>0</v>
      </c>
      <c r="I92" s="80"/>
      <c r="J92" s="199"/>
      <c r="K92" s="151">
        <f t="shared" si="8"/>
        <v>0</v>
      </c>
      <c r="R92" s="36"/>
    </row>
    <row r="93" spans="1:18" x14ac:dyDescent="0.2">
      <c r="A93" s="406">
        <v>82</v>
      </c>
      <c r="B93" s="57" t="s">
        <v>152</v>
      </c>
      <c r="C93" s="125" t="s">
        <v>294</v>
      </c>
      <c r="D93" s="129"/>
      <c r="E93" s="85"/>
      <c r="F93" s="87">
        <f t="shared" si="9"/>
        <v>0</v>
      </c>
      <c r="G93" s="62"/>
      <c r="H93" s="148">
        <f t="shared" si="7"/>
        <v>0</v>
      </c>
      <c r="I93" s="80"/>
      <c r="J93" s="199"/>
      <c r="K93" s="151">
        <f t="shared" si="8"/>
        <v>0</v>
      </c>
      <c r="R93" s="36"/>
    </row>
    <row r="94" spans="1:18" ht="24" x14ac:dyDescent="0.2">
      <c r="A94" s="513">
        <v>83</v>
      </c>
      <c r="B94" s="506" t="s">
        <v>153</v>
      </c>
      <c r="C94" s="125" t="s">
        <v>278</v>
      </c>
      <c r="D94" s="129"/>
      <c r="E94" s="85"/>
      <c r="F94" s="87">
        <f t="shared" si="9"/>
        <v>0</v>
      </c>
      <c r="G94" s="62"/>
      <c r="H94" s="148">
        <f t="shared" si="7"/>
        <v>0</v>
      </c>
      <c r="I94" s="80"/>
      <c r="J94" s="199"/>
      <c r="K94" s="151">
        <f t="shared" si="8"/>
        <v>0</v>
      </c>
      <c r="R94" s="36"/>
    </row>
    <row r="95" spans="1:18" ht="36" x14ac:dyDescent="0.2">
      <c r="A95" s="513"/>
      <c r="B95" s="506"/>
      <c r="C95" s="212" t="s">
        <v>333</v>
      </c>
      <c r="D95" s="129"/>
      <c r="E95" s="85"/>
      <c r="F95" s="87">
        <f t="shared" si="9"/>
        <v>0</v>
      </c>
      <c r="G95" s="62"/>
      <c r="H95" s="148">
        <f t="shared" si="7"/>
        <v>0</v>
      </c>
      <c r="I95" s="80"/>
      <c r="J95" s="199"/>
      <c r="K95" s="151">
        <f t="shared" si="8"/>
        <v>0</v>
      </c>
      <c r="R95" s="36"/>
    </row>
    <row r="96" spans="1:18" ht="24" x14ac:dyDescent="0.2">
      <c r="A96" s="513"/>
      <c r="B96" s="506"/>
      <c r="C96" s="212" t="s">
        <v>279</v>
      </c>
      <c r="D96" s="129"/>
      <c r="E96" s="85"/>
      <c r="F96" s="87">
        <f t="shared" si="9"/>
        <v>0</v>
      </c>
      <c r="G96" s="62"/>
      <c r="H96" s="148">
        <f t="shared" si="7"/>
        <v>0</v>
      </c>
      <c r="I96" s="80"/>
      <c r="J96" s="199"/>
      <c r="K96" s="151">
        <f t="shared" si="8"/>
        <v>0</v>
      </c>
      <c r="R96" s="36"/>
    </row>
    <row r="97" spans="1:18" ht="36" x14ac:dyDescent="0.2">
      <c r="A97" s="513"/>
      <c r="B97" s="506"/>
      <c r="C97" s="249" t="s">
        <v>334</v>
      </c>
      <c r="D97" s="129"/>
      <c r="E97" s="85"/>
      <c r="F97" s="87">
        <f t="shared" si="9"/>
        <v>0</v>
      </c>
      <c r="G97" s="62"/>
      <c r="H97" s="148">
        <f t="shared" si="7"/>
        <v>0</v>
      </c>
      <c r="I97" s="80"/>
      <c r="J97" s="199"/>
      <c r="K97" s="151">
        <f t="shared" si="8"/>
        <v>0</v>
      </c>
      <c r="R97" s="36"/>
    </row>
    <row r="98" spans="1:18" ht="24" x14ac:dyDescent="0.2">
      <c r="A98" s="406">
        <v>84</v>
      </c>
      <c r="B98" s="59" t="s">
        <v>154</v>
      </c>
      <c r="C98" s="124" t="s">
        <v>50</v>
      </c>
      <c r="D98" s="129"/>
      <c r="E98" s="85"/>
      <c r="F98" s="87">
        <f t="shared" si="9"/>
        <v>0</v>
      </c>
      <c r="G98" s="62"/>
      <c r="H98" s="148">
        <f t="shared" si="7"/>
        <v>0</v>
      </c>
      <c r="I98" s="80"/>
      <c r="J98" s="199"/>
      <c r="K98" s="151">
        <f t="shared" si="8"/>
        <v>0</v>
      </c>
      <c r="R98" s="36"/>
    </row>
    <row r="99" spans="1:18" x14ac:dyDescent="0.2">
      <c r="A99" s="406">
        <v>85</v>
      </c>
      <c r="B99" s="94" t="s">
        <v>155</v>
      </c>
      <c r="C99" s="124" t="s">
        <v>156</v>
      </c>
      <c r="D99" s="129"/>
      <c r="E99" s="85"/>
      <c r="F99" s="87">
        <f t="shared" si="9"/>
        <v>0</v>
      </c>
      <c r="G99" s="62"/>
      <c r="H99" s="148">
        <f t="shared" si="7"/>
        <v>0</v>
      </c>
      <c r="I99" s="80"/>
      <c r="J99" s="199"/>
      <c r="K99" s="151">
        <f t="shared" si="8"/>
        <v>0</v>
      </c>
      <c r="R99" s="36"/>
    </row>
    <row r="100" spans="1:18" x14ac:dyDescent="0.2">
      <c r="A100" s="406">
        <v>86</v>
      </c>
      <c r="B100" s="59" t="s">
        <v>157</v>
      </c>
      <c r="C100" s="124" t="s">
        <v>158</v>
      </c>
      <c r="D100" s="129"/>
      <c r="E100" s="85"/>
      <c r="F100" s="87">
        <f t="shared" si="9"/>
        <v>0</v>
      </c>
      <c r="G100" s="62"/>
      <c r="H100" s="148">
        <f t="shared" si="7"/>
        <v>0</v>
      </c>
      <c r="I100" s="80"/>
      <c r="J100" s="199"/>
      <c r="K100" s="151">
        <f t="shared" si="8"/>
        <v>0</v>
      </c>
      <c r="R100" s="36"/>
    </row>
    <row r="101" spans="1:18" x14ac:dyDescent="0.2">
      <c r="A101" s="406">
        <v>87</v>
      </c>
      <c r="B101" s="94" t="s">
        <v>159</v>
      </c>
      <c r="C101" s="124" t="s">
        <v>28</v>
      </c>
      <c r="D101" s="129">
        <v>705375</v>
      </c>
      <c r="E101" s="85"/>
      <c r="F101" s="87">
        <f t="shared" si="9"/>
        <v>705375</v>
      </c>
      <c r="G101" s="62">
        <v>502046.93</v>
      </c>
      <c r="H101" s="148">
        <f t="shared" si="7"/>
        <v>1207421.93</v>
      </c>
      <c r="I101" s="80"/>
      <c r="J101" s="199"/>
      <c r="K101" s="151">
        <f t="shared" si="8"/>
        <v>1207421.93</v>
      </c>
      <c r="R101" s="36"/>
    </row>
    <row r="102" spans="1:18" x14ac:dyDescent="0.2">
      <c r="A102" s="406">
        <v>88</v>
      </c>
      <c r="B102" s="94" t="s">
        <v>160</v>
      </c>
      <c r="C102" s="124" t="s">
        <v>12</v>
      </c>
      <c r="D102" s="129">
        <v>961875</v>
      </c>
      <c r="E102" s="85"/>
      <c r="F102" s="87">
        <f t="shared" si="9"/>
        <v>961875</v>
      </c>
      <c r="G102" s="62">
        <v>719641.12</v>
      </c>
      <c r="H102" s="148">
        <f t="shared" si="7"/>
        <v>1681516.12</v>
      </c>
      <c r="I102" s="80"/>
      <c r="J102" s="199"/>
      <c r="K102" s="151">
        <f t="shared" si="8"/>
        <v>1681516.12</v>
      </c>
      <c r="R102" s="36"/>
    </row>
    <row r="103" spans="1:18" x14ac:dyDescent="0.2">
      <c r="A103" s="406">
        <v>89</v>
      </c>
      <c r="B103" s="94" t="s">
        <v>161</v>
      </c>
      <c r="C103" s="124" t="s">
        <v>27</v>
      </c>
      <c r="D103" s="129">
        <v>1838250</v>
      </c>
      <c r="E103" s="85"/>
      <c r="F103" s="87">
        <f t="shared" si="9"/>
        <v>1838250</v>
      </c>
      <c r="G103" s="62">
        <v>1379717.35</v>
      </c>
      <c r="H103" s="148">
        <f t="shared" si="7"/>
        <v>3217967.35</v>
      </c>
      <c r="I103" s="80"/>
      <c r="J103" s="199"/>
      <c r="K103" s="151">
        <f t="shared" si="8"/>
        <v>3217967.35</v>
      </c>
      <c r="R103" s="36"/>
    </row>
    <row r="104" spans="1:18" x14ac:dyDescent="0.2">
      <c r="A104" s="406">
        <v>90</v>
      </c>
      <c r="B104" s="94" t="s">
        <v>162</v>
      </c>
      <c r="C104" s="124" t="s">
        <v>44</v>
      </c>
      <c r="D104" s="129">
        <v>961875</v>
      </c>
      <c r="E104" s="85"/>
      <c r="F104" s="87">
        <f t="shared" si="9"/>
        <v>961875</v>
      </c>
      <c r="G104" s="62">
        <v>683172.82</v>
      </c>
      <c r="H104" s="148">
        <f t="shared" si="7"/>
        <v>1645047.8199999998</v>
      </c>
      <c r="I104" s="80"/>
      <c r="J104" s="199"/>
      <c r="K104" s="151">
        <f t="shared" si="8"/>
        <v>1645047.8199999998</v>
      </c>
      <c r="R104" s="36"/>
    </row>
    <row r="105" spans="1:18" x14ac:dyDescent="0.2">
      <c r="A105" s="406">
        <v>91</v>
      </c>
      <c r="B105" s="94" t="s">
        <v>163</v>
      </c>
      <c r="C105" s="124" t="s">
        <v>33</v>
      </c>
      <c r="D105" s="129">
        <v>1099245</v>
      </c>
      <c r="E105" s="85"/>
      <c r="F105" s="87">
        <f t="shared" si="9"/>
        <v>1099245</v>
      </c>
      <c r="G105" s="62">
        <v>784068.45</v>
      </c>
      <c r="H105" s="148">
        <f t="shared" si="7"/>
        <v>1883313.45</v>
      </c>
      <c r="I105" s="80"/>
      <c r="J105" s="199"/>
      <c r="K105" s="151">
        <f t="shared" si="8"/>
        <v>1883313.45</v>
      </c>
      <c r="R105" s="36"/>
    </row>
    <row r="106" spans="1:18" x14ac:dyDescent="0.2">
      <c r="A106" s="406">
        <v>92</v>
      </c>
      <c r="B106" s="94" t="s">
        <v>164</v>
      </c>
      <c r="C106" s="124" t="s">
        <v>29</v>
      </c>
      <c r="D106" s="129">
        <v>1745625</v>
      </c>
      <c r="E106" s="85"/>
      <c r="F106" s="87">
        <f t="shared" si="9"/>
        <v>1745625</v>
      </c>
      <c r="G106" s="62">
        <v>1249647.08</v>
      </c>
      <c r="H106" s="148">
        <f t="shared" si="7"/>
        <v>2995272.08</v>
      </c>
      <c r="I106" s="80"/>
      <c r="J106" s="199"/>
      <c r="K106" s="151">
        <f t="shared" si="8"/>
        <v>2995272.08</v>
      </c>
      <c r="R106" s="36"/>
    </row>
    <row r="107" spans="1:18" x14ac:dyDescent="0.2">
      <c r="A107" s="406">
        <v>93</v>
      </c>
      <c r="B107" s="94" t="s">
        <v>165</v>
      </c>
      <c r="C107" s="124" t="s">
        <v>30</v>
      </c>
      <c r="D107" s="129">
        <v>1183605</v>
      </c>
      <c r="E107" s="85"/>
      <c r="F107" s="87">
        <f t="shared" si="9"/>
        <v>1183605</v>
      </c>
      <c r="G107" s="62">
        <v>835124.07</v>
      </c>
      <c r="H107" s="148">
        <f t="shared" si="7"/>
        <v>2018729.0699999998</v>
      </c>
      <c r="I107" s="80"/>
      <c r="J107" s="199"/>
      <c r="K107" s="151">
        <f t="shared" si="8"/>
        <v>2018729.0699999998</v>
      </c>
      <c r="R107" s="36"/>
    </row>
    <row r="108" spans="1:18" x14ac:dyDescent="0.2">
      <c r="A108" s="406">
        <v>94</v>
      </c>
      <c r="B108" s="59" t="s">
        <v>166</v>
      </c>
      <c r="C108" s="124" t="s">
        <v>14</v>
      </c>
      <c r="D108" s="129">
        <v>641250</v>
      </c>
      <c r="E108" s="85"/>
      <c r="F108" s="87">
        <f t="shared" si="9"/>
        <v>641250</v>
      </c>
      <c r="G108" s="62">
        <v>455853.75</v>
      </c>
      <c r="H108" s="148">
        <f t="shared" si="7"/>
        <v>1097103.75</v>
      </c>
      <c r="I108" s="80"/>
      <c r="J108" s="199"/>
      <c r="K108" s="151">
        <f t="shared" si="8"/>
        <v>1097103.75</v>
      </c>
      <c r="R108" s="36"/>
    </row>
    <row r="109" spans="1:18" x14ac:dyDescent="0.2">
      <c r="A109" s="406">
        <v>95</v>
      </c>
      <c r="B109" s="94" t="s">
        <v>167</v>
      </c>
      <c r="C109" s="124" t="s">
        <v>31</v>
      </c>
      <c r="D109" s="129">
        <v>855000</v>
      </c>
      <c r="E109" s="85"/>
      <c r="F109" s="87">
        <f t="shared" si="9"/>
        <v>855000</v>
      </c>
      <c r="G109" s="62">
        <v>607805</v>
      </c>
      <c r="H109" s="148">
        <f t="shared" si="7"/>
        <v>1462805</v>
      </c>
      <c r="I109" s="80"/>
      <c r="J109" s="199"/>
      <c r="K109" s="151">
        <f t="shared" si="8"/>
        <v>1462805</v>
      </c>
      <c r="R109" s="36"/>
    </row>
    <row r="110" spans="1:18" x14ac:dyDescent="0.2">
      <c r="A110" s="406">
        <v>96</v>
      </c>
      <c r="B110" s="94" t="s">
        <v>168</v>
      </c>
      <c r="C110" s="124" t="s">
        <v>15</v>
      </c>
      <c r="D110" s="129">
        <v>855000</v>
      </c>
      <c r="E110" s="85"/>
      <c r="F110" s="87">
        <f t="shared" si="9"/>
        <v>855000</v>
      </c>
      <c r="G110" s="62">
        <v>607805</v>
      </c>
      <c r="H110" s="148">
        <f t="shared" si="7"/>
        <v>1462805</v>
      </c>
      <c r="I110" s="80"/>
      <c r="J110" s="199"/>
      <c r="K110" s="151">
        <f t="shared" si="8"/>
        <v>1462805</v>
      </c>
      <c r="R110" s="36"/>
    </row>
    <row r="111" spans="1:18" x14ac:dyDescent="0.2">
      <c r="A111" s="406">
        <v>97</v>
      </c>
      <c r="B111" s="59" t="s">
        <v>169</v>
      </c>
      <c r="C111" s="124" t="s">
        <v>13</v>
      </c>
      <c r="D111" s="129">
        <v>1092405</v>
      </c>
      <c r="E111" s="85"/>
      <c r="F111" s="87">
        <f t="shared" si="9"/>
        <v>1092405</v>
      </c>
      <c r="G111" s="62">
        <v>881317.25</v>
      </c>
      <c r="H111" s="148">
        <f t="shared" si="7"/>
        <v>1973722.25</v>
      </c>
      <c r="I111" s="80"/>
      <c r="J111" s="199"/>
      <c r="K111" s="151">
        <f t="shared" si="8"/>
        <v>1973722.25</v>
      </c>
      <c r="R111" s="36"/>
    </row>
    <row r="112" spans="1:18" x14ac:dyDescent="0.2">
      <c r="A112" s="406">
        <v>98</v>
      </c>
      <c r="B112" s="94" t="s">
        <v>170</v>
      </c>
      <c r="C112" s="124" t="s">
        <v>32</v>
      </c>
      <c r="D112" s="129">
        <v>826785</v>
      </c>
      <c r="E112" s="85"/>
      <c r="F112" s="87">
        <f t="shared" si="9"/>
        <v>826785</v>
      </c>
      <c r="G112" s="62">
        <v>577414.75</v>
      </c>
      <c r="H112" s="148">
        <f t="shared" si="7"/>
        <v>1404199.75</v>
      </c>
      <c r="I112" s="80"/>
      <c r="J112" s="199"/>
      <c r="K112" s="151">
        <f t="shared" si="8"/>
        <v>1404199.75</v>
      </c>
      <c r="R112" s="36"/>
    </row>
    <row r="113" spans="1:18" x14ac:dyDescent="0.2">
      <c r="A113" s="406">
        <v>99</v>
      </c>
      <c r="B113" s="59" t="s">
        <v>171</v>
      </c>
      <c r="C113" s="124" t="s">
        <v>54</v>
      </c>
      <c r="D113" s="129">
        <v>1197000</v>
      </c>
      <c r="E113" s="85"/>
      <c r="F113" s="87">
        <f t="shared" si="9"/>
        <v>1197000</v>
      </c>
      <c r="G113" s="62">
        <v>850927</v>
      </c>
      <c r="H113" s="148">
        <f t="shared" si="7"/>
        <v>2047927</v>
      </c>
      <c r="I113" s="80"/>
      <c r="J113" s="199"/>
      <c r="K113" s="151">
        <f t="shared" si="8"/>
        <v>2047927</v>
      </c>
      <c r="R113" s="36"/>
    </row>
    <row r="114" spans="1:18" x14ac:dyDescent="0.2">
      <c r="A114" s="406">
        <v>100</v>
      </c>
      <c r="B114" s="59" t="s">
        <v>172</v>
      </c>
      <c r="C114" s="124" t="s">
        <v>34</v>
      </c>
      <c r="D114" s="129">
        <v>1923750</v>
      </c>
      <c r="E114" s="85"/>
      <c r="F114" s="87">
        <f t="shared" si="9"/>
        <v>1923750</v>
      </c>
      <c r="G114" s="62">
        <v>1367561.25</v>
      </c>
      <c r="H114" s="148">
        <f t="shared" si="7"/>
        <v>3291311.25</v>
      </c>
      <c r="I114" s="80"/>
      <c r="J114" s="199"/>
      <c r="K114" s="151">
        <f t="shared" si="8"/>
        <v>3291311.25</v>
      </c>
      <c r="R114" s="36"/>
    </row>
    <row r="115" spans="1:18" x14ac:dyDescent="0.2">
      <c r="A115" s="406">
        <v>101</v>
      </c>
      <c r="B115" s="94" t="s">
        <v>173</v>
      </c>
      <c r="C115" s="124" t="s">
        <v>243</v>
      </c>
      <c r="D115" s="129">
        <v>919125</v>
      </c>
      <c r="E115" s="85"/>
      <c r="F115" s="87">
        <f t="shared" si="9"/>
        <v>919125</v>
      </c>
      <c r="G115" s="62">
        <v>678310.38</v>
      </c>
      <c r="H115" s="148">
        <f t="shared" si="7"/>
        <v>1597435.38</v>
      </c>
      <c r="I115" s="80"/>
      <c r="J115" s="199"/>
      <c r="K115" s="151">
        <f t="shared" si="8"/>
        <v>1597435.38</v>
      </c>
      <c r="R115" s="36"/>
    </row>
    <row r="116" spans="1:18" x14ac:dyDescent="0.2">
      <c r="A116" s="406">
        <v>102</v>
      </c>
      <c r="B116" s="94" t="s">
        <v>174</v>
      </c>
      <c r="C116" s="124" t="s">
        <v>175</v>
      </c>
      <c r="D116" s="129"/>
      <c r="E116" s="85"/>
      <c r="F116" s="87">
        <f t="shared" si="9"/>
        <v>0</v>
      </c>
      <c r="G116" s="62"/>
      <c r="H116" s="148">
        <f t="shared" si="7"/>
        <v>0</v>
      </c>
      <c r="I116" s="80"/>
      <c r="J116" s="199"/>
      <c r="K116" s="151">
        <f t="shared" si="8"/>
        <v>0</v>
      </c>
      <c r="R116" s="36"/>
    </row>
    <row r="117" spans="1:18" x14ac:dyDescent="0.2">
      <c r="A117" s="406">
        <v>103</v>
      </c>
      <c r="B117" s="94" t="s">
        <v>176</v>
      </c>
      <c r="C117" s="124" t="s">
        <v>177</v>
      </c>
      <c r="D117" s="129"/>
      <c r="E117" s="85"/>
      <c r="F117" s="87">
        <f t="shared" si="9"/>
        <v>0</v>
      </c>
      <c r="G117" s="62"/>
      <c r="H117" s="148">
        <f t="shared" si="7"/>
        <v>0</v>
      </c>
      <c r="I117" s="80"/>
      <c r="J117" s="199"/>
      <c r="K117" s="151">
        <f t="shared" si="8"/>
        <v>0</v>
      </c>
      <c r="R117" s="36"/>
    </row>
    <row r="118" spans="1:18" x14ac:dyDescent="0.2">
      <c r="A118" s="406">
        <v>104</v>
      </c>
      <c r="B118" s="94" t="s">
        <v>178</v>
      </c>
      <c r="C118" s="124" t="s">
        <v>179</v>
      </c>
      <c r="D118" s="129"/>
      <c r="E118" s="85"/>
      <c r="F118" s="87">
        <f t="shared" si="9"/>
        <v>0</v>
      </c>
      <c r="G118" s="62"/>
      <c r="H118" s="148">
        <f t="shared" si="7"/>
        <v>0</v>
      </c>
      <c r="I118" s="80"/>
      <c r="J118" s="199"/>
      <c r="K118" s="151">
        <f t="shared" si="8"/>
        <v>0</v>
      </c>
      <c r="R118" s="36"/>
    </row>
    <row r="119" spans="1:18" x14ac:dyDescent="0.2">
      <c r="A119" s="406">
        <v>105</v>
      </c>
      <c r="B119" s="59" t="s">
        <v>180</v>
      </c>
      <c r="C119" s="124" t="s">
        <v>181</v>
      </c>
      <c r="D119" s="129"/>
      <c r="E119" s="85"/>
      <c r="F119" s="87">
        <f t="shared" si="9"/>
        <v>0</v>
      </c>
      <c r="G119" s="62"/>
      <c r="H119" s="148">
        <f t="shared" si="7"/>
        <v>0</v>
      </c>
      <c r="I119" s="80"/>
      <c r="J119" s="199"/>
      <c r="K119" s="151">
        <f t="shared" si="8"/>
        <v>0</v>
      </c>
      <c r="R119" s="36"/>
    </row>
    <row r="120" spans="1:18" x14ac:dyDescent="0.2">
      <c r="A120" s="406">
        <v>106</v>
      </c>
      <c r="B120" s="94" t="s">
        <v>182</v>
      </c>
      <c r="C120" s="124" t="s">
        <v>183</v>
      </c>
      <c r="D120" s="129"/>
      <c r="E120" s="85"/>
      <c r="F120" s="87">
        <f t="shared" si="9"/>
        <v>0</v>
      </c>
      <c r="G120" s="62"/>
      <c r="H120" s="148">
        <f t="shared" si="7"/>
        <v>0</v>
      </c>
      <c r="I120" s="80"/>
      <c r="J120" s="199"/>
      <c r="K120" s="151">
        <f t="shared" si="8"/>
        <v>0</v>
      </c>
      <c r="R120" s="36"/>
    </row>
    <row r="121" spans="1:18" ht="13.5" customHeight="1" x14ac:dyDescent="0.2">
      <c r="A121" s="406">
        <v>107</v>
      </c>
      <c r="B121" s="94" t="s">
        <v>184</v>
      </c>
      <c r="C121" s="124" t="s">
        <v>185</v>
      </c>
      <c r="D121" s="129"/>
      <c r="E121" s="85"/>
      <c r="F121" s="87">
        <f t="shared" si="9"/>
        <v>0</v>
      </c>
      <c r="G121" s="62"/>
      <c r="H121" s="148">
        <f t="shared" si="7"/>
        <v>0</v>
      </c>
      <c r="I121" s="80"/>
      <c r="J121" s="199"/>
      <c r="K121" s="151">
        <f t="shared" si="8"/>
        <v>0</v>
      </c>
      <c r="R121" s="36"/>
    </row>
    <row r="122" spans="1:18" x14ac:dyDescent="0.2">
      <c r="A122" s="406">
        <v>108</v>
      </c>
      <c r="B122" s="94" t="s">
        <v>186</v>
      </c>
      <c r="C122" s="124" t="s">
        <v>187</v>
      </c>
      <c r="D122" s="129"/>
      <c r="E122" s="85"/>
      <c r="F122" s="87">
        <f t="shared" si="9"/>
        <v>0</v>
      </c>
      <c r="G122" s="62"/>
      <c r="H122" s="148">
        <f t="shared" si="7"/>
        <v>0</v>
      </c>
      <c r="I122" s="80"/>
      <c r="J122" s="199"/>
      <c r="K122" s="151">
        <f t="shared" si="8"/>
        <v>0</v>
      </c>
      <c r="R122" s="36"/>
    </row>
    <row r="123" spans="1:18" x14ac:dyDescent="0.2">
      <c r="A123" s="406">
        <v>109</v>
      </c>
      <c r="B123" s="59" t="s">
        <v>188</v>
      </c>
      <c r="C123" s="124" t="s">
        <v>189</v>
      </c>
      <c r="D123" s="129"/>
      <c r="E123" s="85"/>
      <c r="F123" s="87">
        <f t="shared" si="9"/>
        <v>0</v>
      </c>
      <c r="G123" s="62"/>
      <c r="H123" s="148">
        <f t="shared" si="7"/>
        <v>0</v>
      </c>
      <c r="I123" s="80"/>
      <c r="J123" s="199"/>
      <c r="K123" s="151">
        <f t="shared" si="8"/>
        <v>0</v>
      </c>
      <c r="R123" s="36"/>
    </row>
    <row r="124" spans="1:18" x14ac:dyDescent="0.2">
      <c r="A124" s="406">
        <v>110</v>
      </c>
      <c r="B124" s="59" t="s">
        <v>190</v>
      </c>
      <c r="C124" s="124" t="s">
        <v>191</v>
      </c>
      <c r="D124" s="129"/>
      <c r="E124" s="85"/>
      <c r="F124" s="87">
        <f t="shared" si="9"/>
        <v>0</v>
      </c>
      <c r="G124" s="62"/>
      <c r="H124" s="148">
        <f t="shared" si="7"/>
        <v>0</v>
      </c>
      <c r="I124" s="80"/>
      <c r="J124" s="199"/>
      <c r="K124" s="151">
        <f t="shared" si="8"/>
        <v>0</v>
      </c>
      <c r="R124" s="36"/>
    </row>
    <row r="125" spans="1:18" x14ac:dyDescent="0.2">
      <c r="A125" s="406">
        <v>111</v>
      </c>
      <c r="B125" s="117" t="s">
        <v>280</v>
      </c>
      <c r="C125" s="124" t="s">
        <v>252</v>
      </c>
      <c r="D125" s="129"/>
      <c r="E125" s="85"/>
      <c r="F125" s="87">
        <f t="shared" si="9"/>
        <v>0</v>
      </c>
      <c r="G125" s="62"/>
      <c r="H125" s="148">
        <f t="shared" si="7"/>
        <v>0</v>
      </c>
      <c r="I125" s="80"/>
      <c r="J125" s="199"/>
      <c r="K125" s="151">
        <f t="shared" si="8"/>
        <v>0</v>
      </c>
      <c r="R125" s="36"/>
    </row>
    <row r="126" spans="1:18" x14ac:dyDescent="0.2">
      <c r="A126" s="406">
        <v>112</v>
      </c>
      <c r="B126" s="94" t="s">
        <v>192</v>
      </c>
      <c r="C126" s="124" t="s">
        <v>193</v>
      </c>
      <c r="D126" s="129"/>
      <c r="E126" s="85"/>
      <c r="F126" s="87">
        <f t="shared" si="9"/>
        <v>0</v>
      </c>
      <c r="G126" s="62"/>
      <c r="H126" s="148">
        <f t="shared" si="7"/>
        <v>0</v>
      </c>
      <c r="I126" s="80"/>
      <c r="J126" s="199"/>
      <c r="K126" s="151">
        <f t="shared" si="8"/>
        <v>0</v>
      </c>
      <c r="R126" s="36"/>
    </row>
    <row r="127" spans="1:18" x14ac:dyDescent="0.2">
      <c r="A127" s="406">
        <v>113</v>
      </c>
      <c r="B127" s="94" t="s">
        <v>194</v>
      </c>
      <c r="C127" s="124" t="s">
        <v>195</v>
      </c>
      <c r="D127" s="129"/>
      <c r="E127" s="85"/>
      <c r="F127" s="87">
        <f t="shared" si="9"/>
        <v>0</v>
      </c>
      <c r="G127" s="62"/>
      <c r="H127" s="148">
        <f t="shared" si="7"/>
        <v>0</v>
      </c>
      <c r="I127" s="80"/>
      <c r="J127" s="199"/>
      <c r="K127" s="151">
        <f t="shared" si="8"/>
        <v>0</v>
      </c>
      <c r="R127" s="36"/>
    </row>
    <row r="128" spans="1:18" x14ac:dyDescent="0.2">
      <c r="A128" s="406">
        <v>114</v>
      </c>
      <c r="B128" s="94" t="s">
        <v>196</v>
      </c>
      <c r="C128" s="124" t="s">
        <v>197</v>
      </c>
      <c r="D128" s="129"/>
      <c r="E128" s="85"/>
      <c r="F128" s="87">
        <f t="shared" si="9"/>
        <v>0</v>
      </c>
      <c r="G128" s="62"/>
      <c r="H128" s="148">
        <f t="shared" si="7"/>
        <v>0</v>
      </c>
      <c r="I128" s="80"/>
      <c r="J128" s="199"/>
      <c r="K128" s="151">
        <f t="shared" si="8"/>
        <v>0</v>
      </c>
      <c r="R128" s="36"/>
    </row>
    <row r="129" spans="1:18" ht="12.75" customHeight="1" x14ac:dyDescent="0.2">
      <c r="A129" s="406">
        <v>115</v>
      </c>
      <c r="B129" s="405" t="s">
        <v>198</v>
      </c>
      <c r="C129" s="125" t="s">
        <v>297</v>
      </c>
      <c r="D129" s="129"/>
      <c r="E129" s="85"/>
      <c r="F129" s="87">
        <f t="shared" si="9"/>
        <v>0</v>
      </c>
      <c r="G129" s="62"/>
      <c r="H129" s="148">
        <f t="shared" si="7"/>
        <v>0</v>
      </c>
      <c r="I129" s="80"/>
      <c r="J129" s="199"/>
      <c r="K129" s="151">
        <f t="shared" si="8"/>
        <v>0</v>
      </c>
      <c r="R129" s="36"/>
    </row>
    <row r="130" spans="1:18" x14ac:dyDescent="0.2">
      <c r="A130" s="406">
        <v>116</v>
      </c>
      <c r="B130" s="59" t="s">
        <v>199</v>
      </c>
      <c r="C130" s="124" t="s">
        <v>281</v>
      </c>
      <c r="D130" s="129"/>
      <c r="E130" s="85"/>
      <c r="F130" s="87">
        <f t="shared" si="9"/>
        <v>0</v>
      </c>
      <c r="G130" s="62"/>
      <c r="H130" s="148">
        <f t="shared" si="7"/>
        <v>0</v>
      </c>
      <c r="I130" s="80"/>
      <c r="J130" s="199"/>
      <c r="K130" s="151">
        <f t="shared" si="8"/>
        <v>0</v>
      </c>
      <c r="R130" s="36"/>
    </row>
    <row r="131" spans="1:18" x14ac:dyDescent="0.2">
      <c r="A131" s="406">
        <v>117</v>
      </c>
      <c r="B131" s="59" t="s">
        <v>200</v>
      </c>
      <c r="C131" s="124" t="s">
        <v>201</v>
      </c>
      <c r="D131" s="129"/>
      <c r="E131" s="85"/>
      <c r="F131" s="87">
        <f t="shared" si="9"/>
        <v>0</v>
      </c>
      <c r="G131" s="62"/>
      <c r="H131" s="148">
        <f t="shared" si="7"/>
        <v>0</v>
      </c>
      <c r="I131" s="80"/>
      <c r="J131" s="199"/>
      <c r="K131" s="151">
        <f t="shared" si="8"/>
        <v>0</v>
      </c>
      <c r="R131" s="36"/>
    </row>
    <row r="132" spans="1:18" x14ac:dyDescent="0.2">
      <c r="A132" s="406">
        <v>118</v>
      </c>
      <c r="B132" s="59" t="s">
        <v>202</v>
      </c>
      <c r="C132" s="124" t="s">
        <v>203</v>
      </c>
      <c r="D132" s="129"/>
      <c r="E132" s="85"/>
      <c r="F132" s="87">
        <f t="shared" si="9"/>
        <v>0</v>
      </c>
      <c r="G132" s="62"/>
      <c r="H132" s="148">
        <f t="shared" si="7"/>
        <v>0</v>
      </c>
      <c r="I132" s="80"/>
      <c r="J132" s="199"/>
      <c r="K132" s="151">
        <f t="shared" si="8"/>
        <v>0</v>
      </c>
      <c r="R132" s="36"/>
    </row>
    <row r="133" spans="1:18" x14ac:dyDescent="0.2">
      <c r="A133" s="406">
        <v>119</v>
      </c>
      <c r="B133" s="59" t="s">
        <v>204</v>
      </c>
      <c r="C133" s="124" t="s">
        <v>205</v>
      </c>
      <c r="D133" s="129"/>
      <c r="E133" s="85"/>
      <c r="F133" s="87">
        <f t="shared" si="9"/>
        <v>0</v>
      </c>
      <c r="G133" s="62"/>
      <c r="H133" s="148">
        <f t="shared" si="7"/>
        <v>0</v>
      </c>
      <c r="I133" s="80"/>
      <c r="J133" s="199"/>
      <c r="K133" s="151">
        <f t="shared" si="8"/>
        <v>0</v>
      </c>
      <c r="R133" s="36"/>
    </row>
    <row r="134" spans="1:18" x14ac:dyDescent="0.2">
      <c r="A134" s="406">
        <v>120</v>
      </c>
      <c r="B134" s="86" t="s">
        <v>206</v>
      </c>
      <c r="C134" s="126" t="s">
        <v>207</v>
      </c>
      <c r="D134" s="129"/>
      <c r="E134" s="85"/>
      <c r="F134" s="87">
        <f t="shared" si="9"/>
        <v>0</v>
      </c>
      <c r="G134" s="62"/>
      <c r="H134" s="148">
        <f t="shared" si="7"/>
        <v>0</v>
      </c>
      <c r="I134" s="80"/>
      <c r="J134" s="199"/>
      <c r="K134" s="151">
        <f t="shared" si="8"/>
        <v>0</v>
      </c>
      <c r="R134" s="36"/>
    </row>
    <row r="135" spans="1:18" x14ac:dyDescent="0.2">
      <c r="A135" s="406">
        <v>121</v>
      </c>
      <c r="B135" s="94" t="s">
        <v>208</v>
      </c>
      <c r="C135" s="124" t="s">
        <v>209</v>
      </c>
      <c r="D135" s="129"/>
      <c r="E135" s="85"/>
      <c r="F135" s="87">
        <f t="shared" si="9"/>
        <v>0</v>
      </c>
      <c r="G135" s="62"/>
      <c r="H135" s="148">
        <f t="shared" si="7"/>
        <v>0</v>
      </c>
      <c r="I135" s="80"/>
      <c r="J135" s="199"/>
      <c r="K135" s="151">
        <f t="shared" si="8"/>
        <v>0</v>
      </c>
      <c r="R135" s="36"/>
    </row>
    <row r="136" spans="1:18" x14ac:dyDescent="0.2">
      <c r="A136" s="406">
        <v>122</v>
      </c>
      <c r="B136" s="59" t="s">
        <v>210</v>
      </c>
      <c r="C136" s="124" t="s">
        <v>211</v>
      </c>
      <c r="D136" s="129"/>
      <c r="E136" s="85"/>
      <c r="F136" s="87">
        <f t="shared" si="9"/>
        <v>0</v>
      </c>
      <c r="G136" s="62"/>
      <c r="H136" s="148">
        <f t="shared" si="7"/>
        <v>0</v>
      </c>
      <c r="I136" s="80"/>
      <c r="J136" s="199"/>
      <c r="K136" s="151">
        <f t="shared" si="8"/>
        <v>0</v>
      </c>
      <c r="R136" s="36"/>
    </row>
    <row r="137" spans="1:18" x14ac:dyDescent="0.2">
      <c r="A137" s="406">
        <v>123</v>
      </c>
      <c r="B137" s="94" t="s">
        <v>212</v>
      </c>
      <c r="C137" s="124" t="s">
        <v>249</v>
      </c>
      <c r="D137" s="129"/>
      <c r="E137" s="85"/>
      <c r="F137" s="87">
        <f t="shared" si="9"/>
        <v>0</v>
      </c>
      <c r="G137" s="62"/>
      <c r="H137" s="148">
        <f t="shared" si="7"/>
        <v>0</v>
      </c>
      <c r="I137" s="80"/>
      <c r="J137" s="199"/>
      <c r="K137" s="151">
        <f t="shared" si="8"/>
        <v>0</v>
      </c>
      <c r="R137" s="36"/>
    </row>
    <row r="138" spans="1:18" x14ac:dyDescent="0.2">
      <c r="A138" s="406">
        <v>124</v>
      </c>
      <c r="B138" s="59" t="s">
        <v>213</v>
      </c>
      <c r="C138" s="124" t="s">
        <v>214</v>
      </c>
      <c r="D138" s="129"/>
      <c r="E138" s="85"/>
      <c r="F138" s="87">
        <f t="shared" si="9"/>
        <v>0</v>
      </c>
      <c r="G138" s="62"/>
      <c r="H138" s="148">
        <f t="shared" si="7"/>
        <v>0</v>
      </c>
      <c r="I138" s="80"/>
      <c r="J138" s="199"/>
      <c r="K138" s="151">
        <f t="shared" si="8"/>
        <v>0</v>
      </c>
      <c r="R138" s="36"/>
    </row>
    <row r="139" spans="1:18" x14ac:dyDescent="0.2">
      <c r="A139" s="406">
        <v>125</v>
      </c>
      <c r="B139" s="59" t="s">
        <v>215</v>
      </c>
      <c r="C139" s="124" t="s">
        <v>41</v>
      </c>
      <c r="D139" s="129"/>
      <c r="E139" s="85"/>
      <c r="F139" s="87">
        <f t="shared" si="9"/>
        <v>0</v>
      </c>
      <c r="G139" s="62"/>
      <c r="H139" s="148">
        <f t="shared" si="7"/>
        <v>0</v>
      </c>
      <c r="I139" s="80"/>
      <c r="J139" s="199"/>
      <c r="K139" s="151">
        <f t="shared" si="8"/>
        <v>0</v>
      </c>
      <c r="R139" s="36"/>
    </row>
    <row r="140" spans="1:18" x14ac:dyDescent="0.2">
      <c r="A140" s="406">
        <v>126</v>
      </c>
      <c r="B140" s="94" t="s">
        <v>216</v>
      </c>
      <c r="C140" s="124" t="s">
        <v>47</v>
      </c>
      <c r="D140" s="129"/>
      <c r="E140" s="85"/>
      <c r="F140" s="87">
        <f t="shared" si="9"/>
        <v>0</v>
      </c>
      <c r="G140" s="62"/>
      <c r="H140" s="148">
        <f t="shared" si="7"/>
        <v>0</v>
      </c>
      <c r="I140" s="80"/>
      <c r="J140" s="199"/>
      <c r="K140" s="151">
        <f t="shared" si="8"/>
        <v>0</v>
      </c>
      <c r="R140" s="36"/>
    </row>
    <row r="141" spans="1:18" x14ac:dyDescent="0.2">
      <c r="A141" s="406">
        <v>127</v>
      </c>
      <c r="B141" s="59" t="s">
        <v>217</v>
      </c>
      <c r="C141" s="124" t="s">
        <v>253</v>
      </c>
      <c r="D141" s="129"/>
      <c r="E141" s="85"/>
      <c r="F141" s="87">
        <f t="shared" si="9"/>
        <v>0</v>
      </c>
      <c r="G141" s="62"/>
      <c r="H141" s="148">
        <f t="shared" ref="H141:H154" si="10">SUM(F141:G141)</f>
        <v>0</v>
      </c>
      <c r="I141" s="80"/>
      <c r="J141" s="199"/>
      <c r="K141" s="151">
        <f t="shared" ref="K141:K153" si="11">H141+I141+J141</f>
        <v>0</v>
      </c>
      <c r="R141" s="36"/>
    </row>
    <row r="142" spans="1:18" x14ac:dyDescent="0.2">
      <c r="A142" s="406">
        <v>128</v>
      </c>
      <c r="B142" s="94" t="s">
        <v>218</v>
      </c>
      <c r="C142" s="124" t="s">
        <v>49</v>
      </c>
      <c r="D142" s="129"/>
      <c r="E142" s="85"/>
      <c r="F142" s="87">
        <f t="shared" ref="F142:F154" si="12">SUM(D142:E142)</f>
        <v>0</v>
      </c>
      <c r="G142" s="62"/>
      <c r="H142" s="148">
        <f t="shared" si="10"/>
        <v>0</v>
      </c>
      <c r="I142" s="80"/>
      <c r="J142" s="199"/>
      <c r="K142" s="151">
        <f t="shared" si="11"/>
        <v>0</v>
      </c>
      <c r="R142" s="36"/>
    </row>
    <row r="143" spans="1:18" x14ac:dyDescent="0.2">
      <c r="A143" s="406">
        <v>129</v>
      </c>
      <c r="B143" s="94" t="s">
        <v>219</v>
      </c>
      <c r="C143" s="124" t="s">
        <v>48</v>
      </c>
      <c r="D143" s="129"/>
      <c r="E143" s="85"/>
      <c r="F143" s="87">
        <f t="shared" si="12"/>
        <v>0</v>
      </c>
      <c r="G143" s="62"/>
      <c r="H143" s="148">
        <f t="shared" si="10"/>
        <v>0</v>
      </c>
      <c r="I143" s="80"/>
      <c r="J143" s="199"/>
      <c r="K143" s="151">
        <f t="shared" si="11"/>
        <v>0</v>
      </c>
      <c r="R143" s="36"/>
    </row>
    <row r="144" spans="1:18" x14ac:dyDescent="0.2">
      <c r="A144" s="406">
        <v>130</v>
      </c>
      <c r="B144" s="59" t="s">
        <v>220</v>
      </c>
      <c r="C144" s="124" t="s">
        <v>221</v>
      </c>
      <c r="D144" s="129"/>
      <c r="E144" s="85"/>
      <c r="F144" s="87">
        <f t="shared" si="12"/>
        <v>0</v>
      </c>
      <c r="G144" s="62"/>
      <c r="H144" s="148">
        <f t="shared" si="10"/>
        <v>0</v>
      </c>
      <c r="I144" s="80"/>
      <c r="J144" s="199"/>
      <c r="K144" s="151">
        <f t="shared" si="11"/>
        <v>0</v>
      </c>
      <c r="R144" s="36"/>
    </row>
    <row r="145" spans="1:18" x14ac:dyDescent="0.2">
      <c r="A145" s="406">
        <v>131</v>
      </c>
      <c r="B145" s="59" t="s">
        <v>222</v>
      </c>
      <c r="C145" s="124" t="s">
        <v>42</v>
      </c>
      <c r="D145" s="129"/>
      <c r="E145" s="85"/>
      <c r="F145" s="87">
        <f t="shared" si="12"/>
        <v>0</v>
      </c>
      <c r="G145" s="62"/>
      <c r="H145" s="148">
        <f t="shared" si="10"/>
        <v>0</v>
      </c>
      <c r="I145" s="80"/>
      <c r="J145" s="199"/>
      <c r="K145" s="151">
        <f t="shared" si="11"/>
        <v>0</v>
      </c>
      <c r="R145" s="36"/>
    </row>
    <row r="146" spans="1:18" x14ac:dyDescent="0.2">
      <c r="A146" s="406">
        <v>132</v>
      </c>
      <c r="B146" s="59" t="s">
        <v>223</v>
      </c>
      <c r="C146" s="124" t="s">
        <v>251</v>
      </c>
      <c r="D146" s="129"/>
      <c r="E146" s="85"/>
      <c r="F146" s="87">
        <f t="shared" si="12"/>
        <v>0</v>
      </c>
      <c r="G146" s="62"/>
      <c r="H146" s="148">
        <f t="shared" si="10"/>
        <v>0</v>
      </c>
      <c r="I146" s="80"/>
      <c r="J146" s="199"/>
      <c r="K146" s="151">
        <f t="shared" si="11"/>
        <v>0</v>
      </c>
      <c r="R146" s="36"/>
    </row>
    <row r="147" spans="1:18" x14ac:dyDescent="0.2">
      <c r="A147" s="406">
        <v>133</v>
      </c>
      <c r="B147" s="59" t="s">
        <v>224</v>
      </c>
      <c r="C147" s="124" t="s">
        <v>225</v>
      </c>
      <c r="D147" s="129">
        <v>1923750</v>
      </c>
      <c r="E147" s="85"/>
      <c r="F147" s="87">
        <f t="shared" si="12"/>
        <v>1923750</v>
      </c>
      <c r="G147" s="62">
        <v>1416185.65</v>
      </c>
      <c r="H147" s="148">
        <f t="shared" si="10"/>
        <v>3339935.65</v>
      </c>
      <c r="I147" s="80"/>
      <c r="J147" s="199"/>
      <c r="K147" s="151">
        <f t="shared" si="11"/>
        <v>3339935.65</v>
      </c>
      <c r="R147" s="36"/>
    </row>
    <row r="148" spans="1:18" x14ac:dyDescent="0.2">
      <c r="A148" s="406">
        <v>134</v>
      </c>
      <c r="B148" s="59" t="s">
        <v>226</v>
      </c>
      <c r="C148" s="124" t="s">
        <v>227</v>
      </c>
      <c r="D148" s="129"/>
      <c r="E148" s="85"/>
      <c r="F148" s="87">
        <f t="shared" si="12"/>
        <v>0</v>
      </c>
      <c r="G148" s="62"/>
      <c r="H148" s="148">
        <f t="shared" si="10"/>
        <v>0</v>
      </c>
      <c r="I148" s="80"/>
      <c r="J148" s="199"/>
      <c r="K148" s="151">
        <f t="shared" si="11"/>
        <v>0</v>
      </c>
      <c r="R148" s="36"/>
    </row>
    <row r="149" spans="1:18" x14ac:dyDescent="0.2">
      <c r="A149" s="406">
        <v>135</v>
      </c>
      <c r="B149" s="94" t="s">
        <v>228</v>
      </c>
      <c r="C149" s="124" t="s">
        <v>229</v>
      </c>
      <c r="D149" s="129"/>
      <c r="E149" s="85"/>
      <c r="F149" s="87">
        <f t="shared" si="12"/>
        <v>0</v>
      </c>
      <c r="G149" s="62"/>
      <c r="H149" s="148">
        <f t="shared" si="10"/>
        <v>0</v>
      </c>
      <c r="I149" s="80"/>
      <c r="J149" s="199"/>
      <c r="K149" s="151">
        <f t="shared" si="11"/>
        <v>0</v>
      </c>
      <c r="R149" s="36"/>
    </row>
    <row r="150" spans="1:18" x14ac:dyDescent="0.2">
      <c r="A150" s="406">
        <v>136</v>
      </c>
      <c r="B150" s="59" t="s">
        <v>230</v>
      </c>
      <c r="C150" s="124" t="s">
        <v>231</v>
      </c>
      <c r="D150" s="129"/>
      <c r="E150" s="85"/>
      <c r="F150" s="87">
        <f t="shared" si="12"/>
        <v>0</v>
      </c>
      <c r="G150" s="62"/>
      <c r="H150" s="148">
        <f t="shared" si="10"/>
        <v>0</v>
      </c>
      <c r="I150" s="420"/>
      <c r="J150" s="199"/>
      <c r="K150" s="151">
        <f t="shared" si="11"/>
        <v>0</v>
      </c>
      <c r="R150" s="36"/>
    </row>
    <row r="151" spans="1:18" x14ac:dyDescent="0.2">
      <c r="A151" s="406">
        <v>137</v>
      </c>
      <c r="B151" s="59" t="s">
        <v>285</v>
      </c>
      <c r="C151" s="126" t="s">
        <v>286</v>
      </c>
      <c r="D151" s="357"/>
      <c r="E151" s="85"/>
      <c r="F151" s="87">
        <f t="shared" si="12"/>
        <v>0</v>
      </c>
      <c r="G151" s="62"/>
      <c r="H151" s="148">
        <f t="shared" si="10"/>
        <v>0</v>
      </c>
      <c r="I151" s="420"/>
      <c r="J151" s="199"/>
      <c r="K151" s="151">
        <f t="shared" si="11"/>
        <v>0</v>
      </c>
      <c r="R151" s="36"/>
    </row>
    <row r="152" spans="1:18" x14ac:dyDescent="0.2">
      <c r="A152" s="406">
        <v>138</v>
      </c>
      <c r="B152" s="60" t="s">
        <v>287</v>
      </c>
      <c r="C152" s="126" t="s">
        <v>288</v>
      </c>
      <c r="D152" s="357"/>
      <c r="E152" s="85"/>
      <c r="F152" s="87">
        <f t="shared" si="12"/>
        <v>0</v>
      </c>
      <c r="G152" s="62"/>
      <c r="H152" s="148">
        <f t="shared" si="10"/>
        <v>0</v>
      </c>
      <c r="I152" s="420"/>
      <c r="J152" s="199"/>
      <c r="K152" s="151">
        <f t="shared" si="11"/>
        <v>0</v>
      </c>
      <c r="R152" s="36"/>
    </row>
    <row r="153" spans="1:18" x14ac:dyDescent="0.2">
      <c r="A153" s="360">
        <v>139</v>
      </c>
      <c r="B153" s="59" t="s">
        <v>289</v>
      </c>
      <c r="C153" s="126" t="s">
        <v>290</v>
      </c>
      <c r="D153" s="357">
        <v>119684325</v>
      </c>
      <c r="E153" s="62">
        <v>128086580.16</v>
      </c>
      <c r="F153" s="87">
        <f t="shared" si="12"/>
        <v>247770905.16</v>
      </c>
      <c r="G153" s="62">
        <v>184730173.65000001</v>
      </c>
      <c r="H153" s="148">
        <f t="shared" si="10"/>
        <v>432501078.81</v>
      </c>
      <c r="I153" s="358">
        <v>1325402422.8400002</v>
      </c>
      <c r="J153" s="165">
        <v>27021354.600000001</v>
      </c>
      <c r="K153" s="151">
        <f t="shared" si="11"/>
        <v>1784924856.25</v>
      </c>
      <c r="R153" s="36"/>
    </row>
    <row r="154" spans="1:18" x14ac:dyDescent="0.2">
      <c r="A154" s="407">
        <v>140</v>
      </c>
      <c r="B154" s="408" t="s">
        <v>295</v>
      </c>
      <c r="C154" s="324" t="s">
        <v>296</v>
      </c>
      <c r="D154" s="147"/>
      <c r="E154" s="145"/>
      <c r="F154" s="244">
        <f t="shared" si="12"/>
        <v>0</v>
      </c>
      <c r="G154" s="145"/>
      <c r="H154" s="418">
        <f t="shared" si="10"/>
        <v>0</v>
      </c>
      <c r="I154" s="332"/>
      <c r="J154" s="333"/>
      <c r="K154" s="314">
        <f>H154+I154+J154</f>
        <v>0</v>
      </c>
      <c r="R154" s="36"/>
    </row>
    <row r="155" spans="1:18" x14ac:dyDescent="0.2">
      <c r="A155" s="360">
        <v>141</v>
      </c>
      <c r="B155" s="410" t="s">
        <v>342</v>
      </c>
      <c r="C155" s="322" t="s">
        <v>341</v>
      </c>
      <c r="D155" s="357"/>
      <c r="E155" s="62"/>
      <c r="F155" s="87">
        <f t="shared" ref="F155" si="13">SUM(D155:E155)</f>
        <v>0</v>
      </c>
      <c r="G155" s="62"/>
      <c r="H155" s="148">
        <f t="shared" ref="H155" si="14">SUM(F155:G155)</f>
        <v>0</v>
      </c>
      <c r="I155" s="358"/>
      <c r="J155" s="165"/>
      <c r="K155" s="151">
        <f>H155+I155+J155</f>
        <v>0</v>
      </c>
      <c r="R155" s="36"/>
    </row>
    <row r="156" spans="1:18" ht="12.75" thickBot="1" x14ac:dyDescent="0.25">
      <c r="A156" s="336">
        <v>142</v>
      </c>
      <c r="B156" s="391" t="s">
        <v>345</v>
      </c>
      <c r="C156" s="373" t="s">
        <v>344</v>
      </c>
      <c r="D156" s="342"/>
      <c r="E156" s="337"/>
      <c r="F156" s="375"/>
      <c r="G156" s="337"/>
      <c r="H156" s="419"/>
      <c r="I156" s="168"/>
      <c r="J156" s="359"/>
      <c r="K156" s="377"/>
      <c r="R156" s="36"/>
    </row>
    <row r="157" spans="1:18" s="35" customFormat="1" x14ac:dyDescent="0.2">
      <c r="C157" s="122"/>
      <c r="D157" s="63"/>
      <c r="E157" s="63"/>
      <c r="F157" s="66"/>
      <c r="G157" s="63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8" s="35" customFormat="1" x14ac:dyDescent="0.2">
      <c r="C158" s="122"/>
      <c r="D158" s="66"/>
      <c r="E158" s="66"/>
      <c r="F158" s="66"/>
      <c r="G158" s="6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8" x14ac:dyDescent="0.2">
      <c r="D159" s="66"/>
      <c r="E159" s="66"/>
      <c r="F159" s="66"/>
      <c r="G159" s="66"/>
      <c r="H159" s="36"/>
      <c r="K159" s="36"/>
    </row>
    <row r="160" spans="1:18" x14ac:dyDescent="0.2">
      <c r="G160" s="200"/>
    </row>
    <row r="161" spans="9:9" x14ac:dyDescent="0.2">
      <c r="I161" s="397"/>
    </row>
  </sheetData>
  <mergeCells count="15">
    <mergeCell ref="A11:C11"/>
    <mergeCell ref="A94:A97"/>
    <mergeCell ref="B94:B97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Гузель Самойлова</cp:lastModifiedBy>
  <cp:lastPrinted>2023-07-20T10:00:13Z</cp:lastPrinted>
  <dcterms:created xsi:type="dcterms:W3CDTF">2012-12-23T03:42:29Z</dcterms:created>
  <dcterms:modified xsi:type="dcterms:W3CDTF">2023-07-25T05:03:02Z</dcterms:modified>
</cp:coreProperties>
</file>