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OORDLEN\Data\OSIT\Т А Р И Ф Н Ы Е\для сайта\2022\"/>
    </mc:Choice>
  </mc:AlternateContent>
  <bookViews>
    <workbookView xWindow="0" yWindow="0" windowWidth="19200" windowHeight="11295" tabRatio="798"/>
  </bookViews>
  <sheets>
    <sheet name="СВОД БП+СБП" sheetId="1" r:id="rId1"/>
    <sheet name="бюджет РБ" sheetId="19" r:id="rId2"/>
    <sheet name="СМП" sheetId="11" r:id="rId3"/>
    <sheet name="ДС" sheetId="15" r:id="rId4"/>
    <sheet name="КС " sheetId="5" r:id="rId5"/>
    <sheet name="АПУ профилактика" sheetId="7" r:id="rId6"/>
    <sheet name="АПУ в неотл.форме" sheetId="9" r:id="rId7"/>
    <sheet name="АПУ обращения" sheetId="14" r:id="rId8"/>
    <sheet name="ОДИ ПГГ" sheetId="2" r:id="rId9"/>
    <sheet name="ОДИ МЗ РБ" sheetId="3" r:id="rId10"/>
    <sheet name="ФАП" sheetId="4" r:id="rId11"/>
    <sheet name="Гемодиализ" sheetId="10" r:id="rId12"/>
  </sheets>
  <definedNames>
    <definedName name="_xlnm._FilterDatabase" localSheetId="6" hidden="1">'АПУ в неотл.форме'!$A$5:$C$5</definedName>
    <definedName name="_xlnm._FilterDatabase" localSheetId="7" hidden="1">'АПУ обращения'!$A$5:$C$5</definedName>
    <definedName name="_xlnm._FilterDatabase" localSheetId="5" hidden="1">'АПУ профилактика'!$A$5:$C$5</definedName>
    <definedName name="_xlnm._FilterDatabase" localSheetId="11" hidden="1">Гемодиализ!$A$5:$I$144</definedName>
    <definedName name="_xlnm._FilterDatabase" localSheetId="3" hidden="1">ДС!#REF!</definedName>
    <definedName name="_xlnm._FilterDatabase" localSheetId="4" hidden="1">'КС '!$A$5:$I$144</definedName>
    <definedName name="_xlnm._FilterDatabase" localSheetId="9" hidden="1">'ОДИ МЗ РБ'!$A$5:$D$5</definedName>
    <definedName name="_xlnm._FilterDatabase" localSheetId="8" hidden="1">'ОДИ ПГГ'!$A$5:$D$5</definedName>
    <definedName name="_xlnm._FilterDatabase" localSheetId="0" hidden="1">'СВОД БП+СБП'!$A$5:$C$5</definedName>
    <definedName name="_xlnm._FilterDatabase" localSheetId="2" hidden="1">СМП!$A$5:$C$5</definedName>
    <definedName name="_xlnm._FilterDatabase" localSheetId="10" hidden="1">ФАП!$A$5:$D$5</definedName>
    <definedName name="_xlnm.Print_Titles" localSheetId="6">'АПУ в неотл.форме'!$4:$5</definedName>
    <definedName name="_xlnm.Print_Titles" localSheetId="7">'АПУ обращения'!$4:$5</definedName>
    <definedName name="_xlnm.Print_Titles" localSheetId="5">'АПУ профилактика'!$3:$5</definedName>
    <definedName name="_xlnm.Print_Titles" localSheetId="11">Гемодиализ!$4:$5</definedName>
    <definedName name="_xlnm.Print_Titles" localSheetId="3">ДС!$4:$4</definedName>
    <definedName name="_xlnm.Print_Titles" localSheetId="4">'КС '!$4:$5</definedName>
    <definedName name="_xlnm.Print_Titles" localSheetId="9">'ОДИ МЗ РБ'!$4:$5</definedName>
    <definedName name="_xlnm.Print_Titles" localSheetId="8">'ОДИ ПГГ'!$4:$5</definedName>
    <definedName name="_xlnm.Print_Titles" localSheetId="0">'СВОД БП+СБП'!$4:$5</definedName>
    <definedName name="_xlnm.Print_Titles" localSheetId="2">СМП!$4:$5</definedName>
    <definedName name="_xlnm.Print_Titles" localSheetId="10">ФАП!$4:$5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7" l="1"/>
  <c r="D145" i="14" l="1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8" i="14"/>
  <c r="L147" i="19" l="1"/>
  <c r="G147" i="19"/>
  <c r="D147" i="19" s="1"/>
  <c r="I144" i="1" s="1"/>
  <c r="L146" i="19"/>
  <c r="G146" i="19"/>
  <c r="L145" i="19"/>
  <c r="G145" i="19"/>
  <c r="D145" i="19" s="1"/>
  <c r="I142" i="1" s="1"/>
  <c r="L144" i="19"/>
  <c r="G144" i="19"/>
  <c r="L143" i="19"/>
  <c r="G143" i="19"/>
  <c r="D143" i="19" s="1"/>
  <c r="I140" i="1" s="1"/>
  <c r="L142" i="19"/>
  <c r="G142" i="19"/>
  <c r="L141" i="19"/>
  <c r="G141" i="19"/>
  <c r="D141" i="19" s="1"/>
  <c r="I138" i="1" s="1"/>
  <c r="L140" i="19"/>
  <c r="G140" i="19"/>
  <c r="L139" i="19"/>
  <c r="G139" i="19"/>
  <c r="D139" i="19" s="1"/>
  <c r="I136" i="1" s="1"/>
  <c r="L138" i="19"/>
  <c r="G138" i="19"/>
  <c r="L137" i="19"/>
  <c r="G137" i="19"/>
  <c r="D137" i="19" s="1"/>
  <c r="I134" i="1" s="1"/>
  <c r="L136" i="19"/>
  <c r="G136" i="19"/>
  <c r="D136" i="19" s="1"/>
  <c r="I133" i="1" s="1"/>
  <c r="L135" i="19"/>
  <c r="G135" i="19"/>
  <c r="L134" i="19"/>
  <c r="G134" i="19"/>
  <c r="L133" i="19"/>
  <c r="G133" i="19"/>
  <c r="L132" i="19"/>
  <c r="G132" i="19"/>
  <c r="D132" i="19"/>
  <c r="I129" i="1" s="1"/>
  <c r="L131" i="19"/>
  <c r="G131" i="19"/>
  <c r="L130" i="19"/>
  <c r="G130" i="19"/>
  <c r="L129" i="19"/>
  <c r="G129" i="19"/>
  <c r="L128" i="19"/>
  <c r="G128" i="19"/>
  <c r="D128" i="19" s="1"/>
  <c r="I125" i="1" s="1"/>
  <c r="L127" i="19"/>
  <c r="G127" i="19"/>
  <c r="L126" i="19"/>
  <c r="G126" i="19"/>
  <c r="L125" i="19"/>
  <c r="G125" i="19"/>
  <c r="L124" i="19"/>
  <c r="G124" i="19"/>
  <c r="L123" i="19"/>
  <c r="G123" i="19"/>
  <c r="L122" i="19"/>
  <c r="G122" i="19"/>
  <c r="L121" i="19"/>
  <c r="G121" i="19"/>
  <c r="L120" i="19"/>
  <c r="G120" i="19"/>
  <c r="D120" i="19"/>
  <c r="I117" i="1" s="1"/>
  <c r="L119" i="19"/>
  <c r="G119" i="19"/>
  <c r="L118" i="19"/>
  <c r="G118" i="19"/>
  <c r="L117" i="19"/>
  <c r="G117" i="19"/>
  <c r="L116" i="19"/>
  <c r="G116" i="19"/>
  <c r="D116" i="19" s="1"/>
  <c r="I113" i="1" s="1"/>
  <c r="L115" i="19"/>
  <c r="G115" i="19"/>
  <c r="D115" i="19" s="1"/>
  <c r="I112" i="1" s="1"/>
  <c r="L114" i="19"/>
  <c r="G114" i="19"/>
  <c r="L113" i="19"/>
  <c r="G113" i="19"/>
  <c r="D113" i="19" s="1"/>
  <c r="I110" i="1" s="1"/>
  <c r="L112" i="19"/>
  <c r="G112" i="19"/>
  <c r="L111" i="19"/>
  <c r="G111" i="19"/>
  <c r="D111" i="19" s="1"/>
  <c r="I108" i="1" s="1"/>
  <c r="L110" i="19"/>
  <c r="G110" i="19"/>
  <c r="L109" i="19"/>
  <c r="G109" i="19"/>
  <c r="D109" i="19" s="1"/>
  <c r="I106" i="1" s="1"/>
  <c r="L108" i="19"/>
  <c r="G108" i="19"/>
  <c r="L107" i="19"/>
  <c r="G107" i="19"/>
  <c r="D107" i="19" s="1"/>
  <c r="I104" i="1" s="1"/>
  <c r="L106" i="19"/>
  <c r="G106" i="19"/>
  <c r="L105" i="19"/>
  <c r="G105" i="19"/>
  <c r="D105" i="19" s="1"/>
  <c r="I102" i="1" s="1"/>
  <c r="L104" i="19"/>
  <c r="G104" i="19"/>
  <c r="D104" i="19" s="1"/>
  <c r="I101" i="1" s="1"/>
  <c r="L103" i="19"/>
  <c r="G103" i="19"/>
  <c r="L102" i="19"/>
  <c r="G102" i="19"/>
  <c r="L101" i="19"/>
  <c r="G101" i="19"/>
  <c r="L100" i="19"/>
  <c r="G100" i="19"/>
  <c r="D100" i="19" s="1"/>
  <c r="I97" i="1" s="1"/>
  <c r="L99" i="19"/>
  <c r="G99" i="19"/>
  <c r="L98" i="19"/>
  <c r="G98" i="19"/>
  <c r="L97" i="19"/>
  <c r="G97" i="19"/>
  <c r="L96" i="19"/>
  <c r="G96" i="19"/>
  <c r="L95" i="19"/>
  <c r="G95" i="19"/>
  <c r="L94" i="19"/>
  <c r="G94" i="19"/>
  <c r="L93" i="19"/>
  <c r="G93" i="19"/>
  <c r="L92" i="19"/>
  <c r="G92" i="19"/>
  <c r="L91" i="19"/>
  <c r="G91" i="19"/>
  <c r="L90" i="19"/>
  <c r="G90" i="19"/>
  <c r="L89" i="19"/>
  <c r="G89" i="19"/>
  <c r="L88" i="19"/>
  <c r="D88" i="19" s="1"/>
  <c r="I85" i="1" s="1"/>
  <c r="G88" i="19"/>
  <c r="L87" i="19"/>
  <c r="G87" i="19"/>
  <c r="L86" i="19"/>
  <c r="G86" i="19"/>
  <c r="L85" i="19"/>
  <c r="G85" i="19"/>
  <c r="L84" i="19"/>
  <c r="G84" i="19"/>
  <c r="D84" i="19" s="1"/>
  <c r="I81" i="1" s="1"/>
  <c r="L83" i="19"/>
  <c r="G83" i="19"/>
  <c r="D83" i="19" s="1"/>
  <c r="I80" i="1" s="1"/>
  <c r="L82" i="19"/>
  <c r="G82" i="19"/>
  <c r="L81" i="19"/>
  <c r="G81" i="19"/>
  <c r="D81" i="19" s="1"/>
  <c r="I78" i="1" s="1"/>
  <c r="L80" i="19"/>
  <c r="G80" i="19"/>
  <c r="L79" i="19"/>
  <c r="G79" i="19"/>
  <c r="D79" i="19" s="1"/>
  <c r="I76" i="1" s="1"/>
  <c r="L78" i="19"/>
  <c r="G78" i="19"/>
  <c r="L77" i="19"/>
  <c r="G77" i="19"/>
  <c r="D77" i="19" s="1"/>
  <c r="I74" i="1" s="1"/>
  <c r="L76" i="19"/>
  <c r="G76" i="19"/>
  <c r="L75" i="19"/>
  <c r="G75" i="19"/>
  <c r="D75" i="19" s="1"/>
  <c r="I72" i="1" s="1"/>
  <c r="L74" i="19"/>
  <c r="G74" i="19"/>
  <c r="L73" i="19"/>
  <c r="G73" i="19"/>
  <c r="D73" i="19" s="1"/>
  <c r="I70" i="1" s="1"/>
  <c r="L72" i="19"/>
  <c r="G72" i="19"/>
  <c r="D72" i="19" s="1"/>
  <c r="I69" i="1" s="1"/>
  <c r="L71" i="19"/>
  <c r="G71" i="19"/>
  <c r="L70" i="19"/>
  <c r="G70" i="19"/>
  <c r="L69" i="19"/>
  <c r="G69" i="19"/>
  <c r="L68" i="19"/>
  <c r="G68" i="19"/>
  <c r="D68" i="19"/>
  <c r="I65" i="1" s="1"/>
  <c r="L67" i="19"/>
  <c r="G67" i="19"/>
  <c r="L66" i="19"/>
  <c r="G66" i="19"/>
  <c r="L65" i="19"/>
  <c r="G65" i="19"/>
  <c r="L64" i="19"/>
  <c r="G64" i="19"/>
  <c r="D64" i="19" s="1"/>
  <c r="I61" i="1" s="1"/>
  <c r="L63" i="19"/>
  <c r="G63" i="19"/>
  <c r="L62" i="19"/>
  <c r="G62" i="19"/>
  <c r="L61" i="19"/>
  <c r="G61" i="19"/>
  <c r="L60" i="19"/>
  <c r="G60" i="19"/>
  <c r="L59" i="19"/>
  <c r="G59" i="19"/>
  <c r="L58" i="19"/>
  <c r="G58" i="19"/>
  <c r="L57" i="19"/>
  <c r="G57" i="19"/>
  <c r="L56" i="19"/>
  <c r="G56" i="19"/>
  <c r="D56" i="19"/>
  <c r="I53" i="1" s="1"/>
  <c r="L55" i="19"/>
  <c r="G55" i="19"/>
  <c r="L54" i="19"/>
  <c r="G54" i="19"/>
  <c r="L53" i="19"/>
  <c r="G53" i="19"/>
  <c r="L52" i="19"/>
  <c r="G52" i="19"/>
  <c r="D52" i="19" s="1"/>
  <c r="I49" i="1" s="1"/>
  <c r="L51" i="19"/>
  <c r="G51" i="19"/>
  <c r="D51" i="19" s="1"/>
  <c r="I48" i="1" s="1"/>
  <c r="L50" i="19"/>
  <c r="G50" i="19"/>
  <c r="L49" i="19"/>
  <c r="G49" i="19"/>
  <c r="D49" i="19" s="1"/>
  <c r="I46" i="1" s="1"/>
  <c r="L48" i="19"/>
  <c r="G48" i="19"/>
  <c r="L47" i="19"/>
  <c r="G47" i="19"/>
  <c r="D47" i="19" s="1"/>
  <c r="I44" i="1" s="1"/>
  <c r="L46" i="19"/>
  <c r="G46" i="19"/>
  <c r="L45" i="19"/>
  <c r="G45" i="19"/>
  <c r="D45" i="19" s="1"/>
  <c r="I42" i="1" s="1"/>
  <c r="L44" i="19"/>
  <c r="G44" i="19"/>
  <c r="L43" i="19"/>
  <c r="G43" i="19"/>
  <c r="D43" i="19" s="1"/>
  <c r="I40" i="1" s="1"/>
  <c r="L42" i="19"/>
  <c r="G42" i="19"/>
  <c r="L41" i="19"/>
  <c r="G41" i="19"/>
  <c r="D41" i="19" s="1"/>
  <c r="I38" i="1" s="1"/>
  <c r="L40" i="19"/>
  <c r="G40" i="19"/>
  <c r="D40" i="19" s="1"/>
  <c r="I37" i="1" s="1"/>
  <c r="L39" i="19"/>
  <c r="G39" i="19"/>
  <c r="L38" i="19"/>
  <c r="G38" i="19"/>
  <c r="L37" i="19"/>
  <c r="G37" i="19"/>
  <c r="L36" i="19"/>
  <c r="G36" i="19"/>
  <c r="D36" i="19" s="1"/>
  <c r="I33" i="1" s="1"/>
  <c r="L35" i="19"/>
  <c r="G35" i="19"/>
  <c r="L34" i="19"/>
  <c r="G34" i="19"/>
  <c r="L33" i="19"/>
  <c r="G33" i="19"/>
  <c r="L32" i="19"/>
  <c r="G32" i="19"/>
  <c r="L31" i="19"/>
  <c r="G31" i="19"/>
  <c r="L30" i="19"/>
  <c r="G30" i="19"/>
  <c r="L29" i="19"/>
  <c r="G29" i="19"/>
  <c r="L28" i="19"/>
  <c r="G28" i="19"/>
  <c r="L27" i="19"/>
  <c r="G27" i="19"/>
  <c r="L26" i="19"/>
  <c r="G26" i="19"/>
  <c r="L25" i="19"/>
  <c r="G25" i="19"/>
  <c r="L24" i="19"/>
  <c r="G24" i="19"/>
  <c r="L23" i="19"/>
  <c r="G23" i="19"/>
  <c r="L22" i="19"/>
  <c r="G22" i="19"/>
  <c r="L21" i="19"/>
  <c r="G21" i="19"/>
  <c r="D21" i="19" s="1"/>
  <c r="I18" i="1" s="1"/>
  <c r="L20" i="19"/>
  <c r="G20" i="19"/>
  <c r="L19" i="19"/>
  <c r="G19" i="19"/>
  <c r="L18" i="19"/>
  <c r="G18" i="19"/>
  <c r="L17" i="19"/>
  <c r="G17" i="19"/>
  <c r="L16" i="19"/>
  <c r="G16" i="19"/>
  <c r="L15" i="19"/>
  <c r="G15" i="19"/>
  <c r="L14" i="19"/>
  <c r="G14" i="19"/>
  <c r="L13" i="19"/>
  <c r="G13" i="19"/>
  <c r="L12" i="19"/>
  <c r="G12" i="19"/>
  <c r="O11" i="19"/>
  <c r="O9" i="19" s="1"/>
  <c r="N11" i="19"/>
  <c r="N9" i="19" s="1"/>
  <c r="M11" i="19"/>
  <c r="M9" i="19" s="1"/>
  <c r="K11" i="19"/>
  <c r="K9" i="19" s="1"/>
  <c r="J11" i="19"/>
  <c r="J9" i="19" s="1"/>
  <c r="I11" i="19"/>
  <c r="I9" i="19" s="1"/>
  <c r="H11" i="19"/>
  <c r="H9" i="19" s="1"/>
  <c r="F11" i="19"/>
  <c r="E11" i="19"/>
  <c r="E9" i="19" s="1"/>
  <c r="L10" i="19"/>
  <c r="G10" i="19"/>
  <c r="F9" i="19"/>
  <c r="D10" i="19" l="1"/>
  <c r="I7" i="1" s="1"/>
  <c r="D44" i="19"/>
  <c r="I41" i="1" s="1"/>
  <c r="D46" i="19"/>
  <c r="I43" i="1" s="1"/>
  <c r="D108" i="19"/>
  <c r="I105" i="1" s="1"/>
  <c r="D110" i="19"/>
  <c r="I107" i="1" s="1"/>
  <c r="D13" i="19"/>
  <c r="I10" i="1" s="1"/>
  <c r="D15" i="19"/>
  <c r="I12" i="1" s="1"/>
  <c r="D12" i="19"/>
  <c r="I9" i="1" s="1"/>
  <c r="D14" i="19"/>
  <c r="I11" i="1" s="1"/>
  <c r="D16" i="19"/>
  <c r="I13" i="1" s="1"/>
  <c r="D18" i="19"/>
  <c r="I15" i="1" s="1"/>
  <c r="D20" i="19"/>
  <c r="I17" i="1" s="1"/>
  <c r="D32" i="19"/>
  <c r="I29" i="1" s="1"/>
  <c r="D76" i="19"/>
  <c r="I73" i="1" s="1"/>
  <c r="D78" i="19"/>
  <c r="I75" i="1" s="1"/>
  <c r="D96" i="19"/>
  <c r="I93" i="1" s="1"/>
  <c r="D140" i="19"/>
  <c r="I137" i="1" s="1"/>
  <c r="D142" i="19"/>
  <c r="I139" i="1" s="1"/>
  <c r="D17" i="19"/>
  <c r="I14" i="1" s="1"/>
  <c r="D25" i="19"/>
  <c r="I22" i="1" s="1"/>
  <c r="D27" i="19"/>
  <c r="I24" i="1" s="1"/>
  <c r="D29" i="19"/>
  <c r="I26" i="1" s="1"/>
  <c r="D31" i="19"/>
  <c r="I28" i="1" s="1"/>
  <c r="D33" i="19"/>
  <c r="I30" i="1" s="1"/>
  <c r="D35" i="19"/>
  <c r="I32" i="1" s="1"/>
  <c r="D48" i="19"/>
  <c r="I45" i="1" s="1"/>
  <c r="D57" i="19"/>
  <c r="I54" i="1" s="1"/>
  <c r="D59" i="19"/>
  <c r="I56" i="1" s="1"/>
  <c r="D61" i="19"/>
  <c r="I58" i="1" s="1"/>
  <c r="D63" i="19"/>
  <c r="I60" i="1" s="1"/>
  <c r="D65" i="19"/>
  <c r="I62" i="1" s="1"/>
  <c r="D67" i="19"/>
  <c r="I64" i="1" s="1"/>
  <c r="D80" i="19"/>
  <c r="I77" i="1" s="1"/>
  <c r="D89" i="19"/>
  <c r="I86" i="1" s="1"/>
  <c r="D91" i="19"/>
  <c r="I88" i="1" s="1"/>
  <c r="D93" i="19"/>
  <c r="I90" i="1" s="1"/>
  <c r="D95" i="19"/>
  <c r="I92" i="1" s="1"/>
  <c r="D97" i="19"/>
  <c r="I94" i="1" s="1"/>
  <c r="D99" i="19"/>
  <c r="I96" i="1" s="1"/>
  <c r="D112" i="19"/>
  <c r="I109" i="1" s="1"/>
  <c r="D121" i="19"/>
  <c r="I118" i="1" s="1"/>
  <c r="D123" i="19"/>
  <c r="I120" i="1" s="1"/>
  <c r="D125" i="19"/>
  <c r="I122" i="1" s="1"/>
  <c r="D127" i="19"/>
  <c r="I124" i="1" s="1"/>
  <c r="D129" i="19"/>
  <c r="I126" i="1" s="1"/>
  <c r="D131" i="19"/>
  <c r="I128" i="1" s="1"/>
  <c r="D144" i="19"/>
  <c r="I141" i="1" s="1"/>
  <c r="D28" i="19"/>
  <c r="I25" i="1" s="1"/>
  <c r="D30" i="19"/>
  <c r="I27" i="1" s="1"/>
  <c r="D60" i="19"/>
  <c r="I57" i="1" s="1"/>
  <c r="D62" i="19"/>
  <c r="I59" i="1" s="1"/>
  <c r="D92" i="19"/>
  <c r="I89" i="1" s="1"/>
  <c r="D94" i="19"/>
  <c r="I91" i="1" s="1"/>
  <c r="D124" i="19"/>
  <c r="I121" i="1" s="1"/>
  <c r="D126" i="19"/>
  <c r="I123" i="1" s="1"/>
  <c r="D50" i="19"/>
  <c r="I47" i="1" s="1"/>
  <c r="D66" i="19"/>
  <c r="I63" i="1" s="1"/>
  <c r="D82" i="19"/>
  <c r="I79" i="1" s="1"/>
  <c r="D98" i="19"/>
  <c r="I95" i="1" s="1"/>
  <c r="D114" i="19"/>
  <c r="I111" i="1" s="1"/>
  <c r="D130" i="19"/>
  <c r="I127" i="1" s="1"/>
  <c r="D146" i="19"/>
  <c r="I143" i="1" s="1"/>
  <c r="D19" i="19"/>
  <c r="I16" i="1" s="1"/>
  <c r="D34" i="19"/>
  <c r="I31" i="1" s="1"/>
  <c r="D23" i="19"/>
  <c r="I20" i="1" s="1"/>
  <c r="D38" i="19"/>
  <c r="I35" i="1" s="1"/>
  <c r="D54" i="19"/>
  <c r="I51" i="1" s="1"/>
  <c r="D70" i="19"/>
  <c r="I67" i="1" s="1"/>
  <c r="D86" i="19"/>
  <c r="I83" i="1" s="1"/>
  <c r="D102" i="19"/>
  <c r="I99" i="1" s="1"/>
  <c r="D118" i="19"/>
  <c r="I115" i="1" s="1"/>
  <c r="D134" i="19"/>
  <c r="I131" i="1" s="1"/>
  <c r="G11" i="19"/>
  <c r="G9" i="19" s="1"/>
  <c r="D22" i="19"/>
  <c r="I19" i="1" s="1"/>
  <c r="D24" i="19"/>
  <c r="I21" i="1" s="1"/>
  <c r="D26" i="19"/>
  <c r="I23" i="1" s="1"/>
  <c r="D37" i="19"/>
  <c r="I34" i="1" s="1"/>
  <c r="D39" i="19"/>
  <c r="I36" i="1" s="1"/>
  <c r="D42" i="19"/>
  <c r="I39" i="1" s="1"/>
  <c r="D53" i="19"/>
  <c r="I50" i="1" s="1"/>
  <c r="D55" i="19"/>
  <c r="I52" i="1" s="1"/>
  <c r="D58" i="19"/>
  <c r="I55" i="1" s="1"/>
  <c r="D69" i="19"/>
  <c r="I66" i="1" s="1"/>
  <c r="D71" i="19"/>
  <c r="I68" i="1" s="1"/>
  <c r="D74" i="19"/>
  <c r="I71" i="1" s="1"/>
  <c r="D85" i="19"/>
  <c r="I82" i="1" s="1"/>
  <c r="D87" i="19"/>
  <c r="I84" i="1" s="1"/>
  <c r="D90" i="19"/>
  <c r="I87" i="1" s="1"/>
  <c r="D101" i="19"/>
  <c r="I98" i="1" s="1"/>
  <c r="D103" i="19"/>
  <c r="I100" i="1" s="1"/>
  <c r="D106" i="19"/>
  <c r="I103" i="1" s="1"/>
  <c r="D117" i="19"/>
  <c r="I114" i="1" s="1"/>
  <c r="D119" i="19"/>
  <c r="I116" i="1" s="1"/>
  <c r="D122" i="19"/>
  <c r="I119" i="1" s="1"/>
  <c r="D133" i="19"/>
  <c r="I130" i="1" s="1"/>
  <c r="D135" i="19"/>
  <c r="I132" i="1" s="1"/>
  <c r="D138" i="19"/>
  <c r="I135" i="1" s="1"/>
  <c r="L11" i="19"/>
  <c r="L9" i="19" s="1"/>
  <c r="D144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9" i="11"/>
  <c r="D11" i="19" l="1"/>
  <c r="D9" i="19" s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7" i="1"/>
  <c r="G9" i="1"/>
  <c r="H9" i="14"/>
  <c r="H7" i="14" s="1"/>
  <c r="D8" i="9"/>
  <c r="G8" i="1" l="1"/>
  <c r="G6" i="1" s="1"/>
  <c r="D11" i="7"/>
  <c r="M11" i="7" s="1"/>
  <c r="D12" i="7"/>
  <c r="M12" i="7" s="1"/>
  <c r="D13" i="7"/>
  <c r="M13" i="7" s="1"/>
  <c r="D14" i="7"/>
  <c r="M14" i="7" s="1"/>
  <c r="D15" i="7"/>
  <c r="M15" i="7" s="1"/>
  <c r="D16" i="7"/>
  <c r="M16" i="7" s="1"/>
  <c r="D17" i="7"/>
  <c r="M17" i="7" s="1"/>
  <c r="D18" i="7"/>
  <c r="M18" i="7" s="1"/>
  <c r="D19" i="7"/>
  <c r="M19" i="7" s="1"/>
  <c r="D20" i="7"/>
  <c r="M20" i="7" s="1"/>
  <c r="D21" i="7"/>
  <c r="M21" i="7" s="1"/>
  <c r="D22" i="7"/>
  <c r="M22" i="7" s="1"/>
  <c r="D23" i="7"/>
  <c r="M23" i="7" s="1"/>
  <c r="D24" i="7"/>
  <c r="M24" i="7" s="1"/>
  <c r="D25" i="7"/>
  <c r="M25" i="7" s="1"/>
  <c r="D26" i="7"/>
  <c r="M26" i="7" s="1"/>
  <c r="D27" i="7"/>
  <c r="M27" i="7" s="1"/>
  <c r="D28" i="7"/>
  <c r="M28" i="7" s="1"/>
  <c r="D29" i="7"/>
  <c r="M29" i="7" s="1"/>
  <c r="D30" i="7"/>
  <c r="M30" i="7" s="1"/>
  <c r="D31" i="7"/>
  <c r="M31" i="7" s="1"/>
  <c r="D32" i="7"/>
  <c r="M32" i="7" s="1"/>
  <c r="D33" i="7"/>
  <c r="M33" i="7" s="1"/>
  <c r="D34" i="7"/>
  <c r="M34" i="7" s="1"/>
  <c r="D35" i="7"/>
  <c r="M35" i="7" s="1"/>
  <c r="D36" i="7"/>
  <c r="M36" i="7" s="1"/>
  <c r="D37" i="7"/>
  <c r="M37" i="7" s="1"/>
  <c r="D38" i="7"/>
  <c r="M38" i="7" s="1"/>
  <c r="D39" i="7"/>
  <c r="M39" i="7" s="1"/>
  <c r="D40" i="7"/>
  <c r="M40" i="7" s="1"/>
  <c r="D41" i="7"/>
  <c r="M41" i="7" s="1"/>
  <c r="D42" i="7"/>
  <c r="M42" i="7" s="1"/>
  <c r="D43" i="7"/>
  <c r="M43" i="7" s="1"/>
  <c r="D44" i="7"/>
  <c r="M44" i="7" s="1"/>
  <c r="D45" i="7"/>
  <c r="M45" i="7" s="1"/>
  <c r="D46" i="7"/>
  <c r="M46" i="7" s="1"/>
  <c r="D47" i="7"/>
  <c r="M47" i="7" s="1"/>
  <c r="D48" i="7"/>
  <c r="M48" i="7" s="1"/>
  <c r="D49" i="7"/>
  <c r="M49" i="7" s="1"/>
  <c r="D50" i="7"/>
  <c r="M50" i="7" s="1"/>
  <c r="D51" i="7"/>
  <c r="M51" i="7" s="1"/>
  <c r="D52" i="7"/>
  <c r="M52" i="7" s="1"/>
  <c r="D53" i="7"/>
  <c r="M53" i="7" s="1"/>
  <c r="D54" i="7"/>
  <c r="M54" i="7" s="1"/>
  <c r="D55" i="7"/>
  <c r="M55" i="7" s="1"/>
  <c r="D56" i="7"/>
  <c r="M56" i="7" s="1"/>
  <c r="D57" i="7"/>
  <c r="M57" i="7" s="1"/>
  <c r="D58" i="7"/>
  <c r="M58" i="7" s="1"/>
  <c r="D59" i="7"/>
  <c r="M59" i="7" s="1"/>
  <c r="D60" i="7"/>
  <c r="M60" i="7" s="1"/>
  <c r="D61" i="7"/>
  <c r="M61" i="7" s="1"/>
  <c r="D62" i="7"/>
  <c r="M62" i="7" s="1"/>
  <c r="D63" i="7"/>
  <c r="M63" i="7" s="1"/>
  <c r="D64" i="7"/>
  <c r="M64" i="7" s="1"/>
  <c r="D65" i="7"/>
  <c r="M65" i="7" s="1"/>
  <c r="D66" i="7"/>
  <c r="M66" i="7" s="1"/>
  <c r="D67" i="7"/>
  <c r="M67" i="7" s="1"/>
  <c r="D68" i="7"/>
  <c r="M68" i="7" s="1"/>
  <c r="D69" i="7"/>
  <c r="M69" i="7" s="1"/>
  <c r="D70" i="7"/>
  <c r="M70" i="7" s="1"/>
  <c r="D71" i="7"/>
  <c r="M71" i="7" s="1"/>
  <c r="D72" i="7"/>
  <c r="M72" i="7" s="1"/>
  <c r="D73" i="7"/>
  <c r="M73" i="7" s="1"/>
  <c r="D74" i="7"/>
  <c r="M74" i="7" s="1"/>
  <c r="D75" i="7"/>
  <c r="M75" i="7" s="1"/>
  <c r="D76" i="7"/>
  <c r="M76" i="7" s="1"/>
  <c r="D77" i="7"/>
  <c r="M77" i="7" s="1"/>
  <c r="D78" i="7"/>
  <c r="M78" i="7" s="1"/>
  <c r="D79" i="7"/>
  <c r="M79" i="7" s="1"/>
  <c r="D80" i="7"/>
  <c r="M80" i="7" s="1"/>
  <c r="D81" i="7"/>
  <c r="M81" i="7" s="1"/>
  <c r="D82" i="7"/>
  <c r="M82" i="7" s="1"/>
  <c r="D83" i="7"/>
  <c r="M83" i="7" s="1"/>
  <c r="D84" i="7"/>
  <c r="M84" i="7" s="1"/>
  <c r="D85" i="7"/>
  <c r="M85" i="7" s="1"/>
  <c r="D86" i="7"/>
  <c r="M86" i="7" s="1"/>
  <c r="D87" i="7"/>
  <c r="M87" i="7" s="1"/>
  <c r="D88" i="7"/>
  <c r="M88" i="7" s="1"/>
  <c r="D89" i="7"/>
  <c r="M89" i="7" s="1"/>
  <c r="D90" i="7"/>
  <c r="M90" i="7" s="1"/>
  <c r="D91" i="7"/>
  <c r="M91" i="7" s="1"/>
  <c r="D92" i="7"/>
  <c r="M92" i="7" s="1"/>
  <c r="D93" i="7"/>
  <c r="M93" i="7" s="1"/>
  <c r="D94" i="7"/>
  <c r="M94" i="7" s="1"/>
  <c r="D95" i="7"/>
  <c r="M95" i="7" s="1"/>
  <c r="D96" i="7"/>
  <c r="M96" i="7" s="1"/>
  <c r="D97" i="7"/>
  <c r="M97" i="7" s="1"/>
  <c r="D98" i="7"/>
  <c r="M98" i="7" s="1"/>
  <c r="D99" i="7"/>
  <c r="M99" i="7" s="1"/>
  <c r="D100" i="7"/>
  <c r="M100" i="7" s="1"/>
  <c r="D101" i="7"/>
  <c r="M101" i="7" s="1"/>
  <c r="D102" i="7"/>
  <c r="M102" i="7" s="1"/>
  <c r="D103" i="7"/>
  <c r="M103" i="7" s="1"/>
  <c r="D104" i="7"/>
  <c r="M104" i="7" s="1"/>
  <c r="D105" i="7"/>
  <c r="M105" i="7" s="1"/>
  <c r="D106" i="7"/>
  <c r="M106" i="7" s="1"/>
  <c r="D107" i="7"/>
  <c r="M107" i="7" s="1"/>
  <c r="D108" i="7"/>
  <c r="M108" i="7" s="1"/>
  <c r="D109" i="7"/>
  <c r="M109" i="7" s="1"/>
  <c r="D110" i="7"/>
  <c r="M110" i="7" s="1"/>
  <c r="D111" i="7"/>
  <c r="M111" i="7" s="1"/>
  <c r="D112" i="7"/>
  <c r="M112" i="7" s="1"/>
  <c r="D113" i="7"/>
  <c r="M113" i="7" s="1"/>
  <c r="D114" i="7"/>
  <c r="M114" i="7" s="1"/>
  <c r="D115" i="7"/>
  <c r="M115" i="7" s="1"/>
  <c r="D116" i="7"/>
  <c r="M116" i="7" s="1"/>
  <c r="D117" i="7"/>
  <c r="M117" i="7" s="1"/>
  <c r="D118" i="7"/>
  <c r="M118" i="7" s="1"/>
  <c r="D119" i="7"/>
  <c r="M119" i="7" s="1"/>
  <c r="D120" i="7"/>
  <c r="M120" i="7" s="1"/>
  <c r="D121" i="7"/>
  <c r="M121" i="7" s="1"/>
  <c r="D122" i="7"/>
  <c r="M122" i="7" s="1"/>
  <c r="D123" i="7"/>
  <c r="M123" i="7" s="1"/>
  <c r="D124" i="7"/>
  <c r="M124" i="7" s="1"/>
  <c r="D125" i="7"/>
  <c r="M125" i="7" s="1"/>
  <c r="D126" i="7"/>
  <c r="M126" i="7" s="1"/>
  <c r="D127" i="7"/>
  <c r="M127" i="7" s="1"/>
  <c r="D128" i="7"/>
  <c r="M128" i="7" s="1"/>
  <c r="D129" i="7"/>
  <c r="M129" i="7" s="1"/>
  <c r="D130" i="7"/>
  <c r="M130" i="7" s="1"/>
  <c r="D131" i="7"/>
  <c r="M131" i="7" s="1"/>
  <c r="D132" i="7"/>
  <c r="M132" i="7" s="1"/>
  <c r="D133" i="7"/>
  <c r="M133" i="7" s="1"/>
  <c r="D134" i="7"/>
  <c r="M134" i="7" s="1"/>
  <c r="D135" i="7"/>
  <c r="M135" i="7" s="1"/>
  <c r="D136" i="7"/>
  <c r="M136" i="7" s="1"/>
  <c r="D137" i="7"/>
  <c r="M137" i="7" s="1"/>
  <c r="D138" i="7"/>
  <c r="M138" i="7" s="1"/>
  <c r="D139" i="7"/>
  <c r="M139" i="7" s="1"/>
  <c r="D140" i="7"/>
  <c r="M140" i="7" s="1"/>
  <c r="D141" i="7"/>
  <c r="M141" i="7" s="1"/>
  <c r="D142" i="7"/>
  <c r="M142" i="7" s="1"/>
  <c r="D143" i="7"/>
  <c r="M143" i="7" s="1"/>
  <c r="D144" i="7"/>
  <c r="M144" i="7" s="1"/>
  <c r="D145" i="7"/>
  <c r="M145" i="7" s="1"/>
  <c r="D10" i="7"/>
  <c r="M10" i="7" s="1"/>
  <c r="E135" i="5" l="1"/>
  <c r="I8" i="1" l="1"/>
  <c r="I6" i="1" s="1"/>
  <c r="D7" i="5"/>
  <c r="D7" i="1" s="1"/>
  <c r="D6" i="15"/>
  <c r="E7" i="1" s="1"/>
  <c r="D140" i="15" l="1"/>
  <c r="E141" i="1" s="1"/>
  <c r="D141" i="15"/>
  <c r="E142" i="1" s="1"/>
  <c r="D142" i="15"/>
  <c r="E143" i="1" s="1"/>
  <c r="D143" i="15"/>
  <c r="E144" i="1" s="1"/>
  <c r="D139" i="15"/>
  <c r="E140" i="1" s="1"/>
  <c r="F8" i="5" l="1"/>
  <c r="F6" i="5" s="1"/>
  <c r="G8" i="5"/>
  <c r="G6" i="5" s="1"/>
  <c r="H8" i="5"/>
  <c r="H6" i="5" s="1"/>
  <c r="I8" i="5"/>
  <c r="E8" i="5"/>
  <c r="D9" i="15" l="1"/>
  <c r="E10" i="1" s="1"/>
  <c r="G9" i="7" l="1"/>
  <c r="G7" i="7" s="1"/>
  <c r="D51" i="5" l="1"/>
  <c r="D51" i="1" s="1"/>
  <c r="D41" i="5" l="1"/>
  <c r="D41" i="1" s="1"/>
  <c r="D9" i="5" l="1"/>
  <c r="D9" i="1" s="1"/>
  <c r="D10" i="5" l="1"/>
  <c r="D10" i="1" s="1"/>
  <c r="D11" i="5"/>
  <c r="D11" i="1" s="1"/>
  <c r="D12" i="5"/>
  <c r="D12" i="1" s="1"/>
  <c r="D13" i="5"/>
  <c r="D13" i="1" s="1"/>
  <c r="D14" i="5"/>
  <c r="D14" i="1" s="1"/>
  <c r="D15" i="5"/>
  <c r="D15" i="1" s="1"/>
  <c r="D16" i="5"/>
  <c r="D16" i="1" s="1"/>
  <c r="D17" i="5"/>
  <c r="D17" i="1" s="1"/>
  <c r="D18" i="5"/>
  <c r="D18" i="1" s="1"/>
  <c r="D19" i="5"/>
  <c r="D19" i="1" s="1"/>
  <c r="D20" i="5"/>
  <c r="D20" i="1" s="1"/>
  <c r="D21" i="5"/>
  <c r="D21" i="1" s="1"/>
  <c r="D22" i="5"/>
  <c r="D22" i="1" s="1"/>
  <c r="D23" i="5"/>
  <c r="D23" i="1" s="1"/>
  <c r="D24" i="5"/>
  <c r="D24" i="1" s="1"/>
  <c r="D25" i="5"/>
  <c r="D25" i="1" s="1"/>
  <c r="D26" i="5"/>
  <c r="D26" i="1" s="1"/>
  <c r="D27" i="5"/>
  <c r="D27" i="1" s="1"/>
  <c r="D28" i="5"/>
  <c r="D28" i="1" s="1"/>
  <c r="D29" i="5"/>
  <c r="D29" i="1" s="1"/>
  <c r="D30" i="5"/>
  <c r="D30" i="1" s="1"/>
  <c r="D31" i="5"/>
  <c r="D31" i="1" s="1"/>
  <c r="D32" i="5"/>
  <c r="D32" i="1" s="1"/>
  <c r="D33" i="5"/>
  <c r="D33" i="1" s="1"/>
  <c r="D34" i="5"/>
  <c r="D34" i="1" s="1"/>
  <c r="D35" i="5"/>
  <c r="D35" i="1" s="1"/>
  <c r="D36" i="5"/>
  <c r="D36" i="1" s="1"/>
  <c r="D37" i="5"/>
  <c r="D37" i="1" s="1"/>
  <c r="D38" i="5"/>
  <c r="D38" i="1" s="1"/>
  <c r="D39" i="5"/>
  <c r="D39" i="1" s="1"/>
  <c r="D40" i="5"/>
  <c r="D40" i="1" s="1"/>
  <c r="D42" i="5"/>
  <c r="D42" i="1" s="1"/>
  <c r="D43" i="5"/>
  <c r="D43" i="1" s="1"/>
  <c r="D44" i="5"/>
  <c r="D44" i="1" s="1"/>
  <c r="D45" i="5"/>
  <c r="D45" i="1" s="1"/>
  <c r="D46" i="5"/>
  <c r="D46" i="1" s="1"/>
  <c r="D47" i="5"/>
  <c r="D47" i="1" s="1"/>
  <c r="D48" i="5"/>
  <c r="D48" i="1" s="1"/>
  <c r="D49" i="5"/>
  <c r="D49" i="1" s="1"/>
  <c r="D50" i="5"/>
  <c r="D50" i="1" s="1"/>
  <c r="D52" i="5"/>
  <c r="D52" i="1" s="1"/>
  <c r="D53" i="5"/>
  <c r="D53" i="1" s="1"/>
  <c r="D54" i="5"/>
  <c r="D54" i="1" s="1"/>
  <c r="D55" i="5"/>
  <c r="D55" i="1" s="1"/>
  <c r="D56" i="5"/>
  <c r="D56" i="1" s="1"/>
  <c r="D57" i="5"/>
  <c r="D57" i="1" s="1"/>
  <c r="D58" i="5"/>
  <c r="D58" i="1" s="1"/>
  <c r="D59" i="5"/>
  <c r="D59" i="1" s="1"/>
  <c r="D60" i="5"/>
  <c r="D60" i="1" s="1"/>
  <c r="D61" i="5"/>
  <c r="D61" i="1" s="1"/>
  <c r="D62" i="5"/>
  <c r="D62" i="1" s="1"/>
  <c r="D63" i="5"/>
  <c r="D63" i="1" s="1"/>
  <c r="D64" i="5"/>
  <c r="D64" i="1" s="1"/>
  <c r="D65" i="5"/>
  <c r="D65" i="1" s="1"/>
  <c r="D66" i="5"/>
  <c r="D66" i="1" s="1"/>
  <c r="D67" i="5"/>
  <c r="D67" i="1" s="1"/>
  <c r="D68" i="5"/>
  <c r="D68" i="1" s="1"/>
  <c r="D69" i="5"/>
  <c r="D69" i="1" s="1"/>
  <c r="D70" i="5"/>
  <c r="D70" i="1" s="1"/>
  <c r="D71" i="5"/>
  <c r="D71" i="1" s="1"/>
  <c r="D72" i="5"/>
  <c r="D72" i="1" s="1"/>
  <c r="D73" i="5"/>
  <c r="D73" i="1" s="1"/>
  <c r="D74" i="5"/>
  <c r="D74" i="1" s="1"/>
  <c r="D75" i="5"/>
  <c r="D75" i="1" s="1"/>
  <c r="D76" i="5"/>
  <c r="D76" i="1" s="1"/>
  <c r="D77" i="5"/>
  <c r="D77" i="1" s="1"/>
  <c r="D78" i="5"/>
  <c r="D78" i="1" s="1"/>
  <c r="D79" i="5"/>
  <c r="D79" i="1" s="1"/>
  <c r="D80" i="5"/>
  <c r="D80" i="1" s="1"/>
  <c r="D81" i="5"/>
  <c r="D81" i="1" s="1"/>
  <c r="D82" i="5"/>
  <c r="D82" i="1" s="1"/>
  <c r="D83" i="5"/>
  <c r="D83" i="1" s="1"/>
  <c r="D84" i="5"/>
  <c r="D84" i="1" s="1"/>
  <c r="D85" i="5"/>
  <c r="D85" i="1" s="1"/>
  <c r="D86" i="5"/>
  <c r="D86" i="1" s="1"/>
  <c r="D87" i="5"/>
  <c r="D87" i="1" s="1"/>
  <c r="D88" i="5"/>
  <c r="D88" i="1" s="1"/>
  <c r="D89" i="5"/>
  <c r="D89" i="1" s="1"/>
  <c r="D90" i="5"/>
  <c r="D90" i="1" s="1"/>
  <c r="D91" i="5"/>
  <c r="D91" i="1" s="1"/>
  <c r="D92" i="5"/>
  <c r="D92" i="1" s="1"/>
  <c r="D93" i="5"/>
  <c r="D93" i="1" s="1"/>
  <c r="D94" i="5"/>
  <c r="D94" i="1" s="1"/>
  <c r="D95" i="5"/>
  <c r="D95" i="1" s="1"/>
  <c r="D96" i="5"/>
  <c r="D96" i="1" s="1"/>
  <c r="D97" i="5"/>
  <c r="D97" i="1" s="1"/>
  <c r="D98" i="5"/>
  <c r="D98" i="1" s="1"/>
  <c r="D99" i="5"/>
  <c r="D99" i="1" s="1"/>
  <c r="D100" i="5"/>
  <c r="D100" i="1" s="1"/>
  <c r="D101" i="5"/>
  <c r="D101" i="1" s="1"/>
  <c r="D102" i="5"/>
  <c r="D102" i="1" s="1"/>
  <c r="D103" i="5"/>
  <c r="D103" i="1" s="1"/>
  <c r="D104" i="5"/>
  <c r="D104" i="1" s="1"/>
  <c r="D105" i="5"/>
  <c r="D105" i="1" s="1"/>
  <c r="D106" i="5"/>
  <c r="D106" i="1" s="1"/>
  <c r="D107" i="5"/>
  <c r="D107" i="1" s="1"/>
  <c r="D108" i="5"/>
  <c r="D108" i="1" s="1"/>
  <c r="D109" i="5"/>
  <c r="D109" i="1" s="1"/>
  <c r="D110" i="5"/>
  <c r="D110" i="1" s="1"/>
  <c r="D111" i="5"/>
  <c r="D111" i="1" s="1"/>
  <c r="D112" i="5"/>
  <c r="D112" i="1" s="1"/>
  <c r="D113" i="5"/>
  <c r="D113" i="1" s="1"/>
  <c r="D114" i="5"/>
  <c r="D114" i="1" s="1"/>
  <c r="D115" i="5"/>
  <c r="D115" i="1" s="1"/>
  <c r="D116" i="5"/>
  <c r="D116" i="1" s="1"/>
  <c r="D117" i="5"/>
  <c r="D117" i="1" s="1"/>
  <c r="D118" i="5"/>
  <c r="D118" i="1" s="1"/>
  <c r="D119" i="5"/>
  <c r="D119" i="1" s="1"/>
  <c r="D120" i="5"/>
  <c r="D120" i="1" s="1"/>
  <c r="D121" i="5"/>
  <c r="D121" i="1" s="1"/>
  <c r="D122" i="5"/>
  <c r="D122" i="1" s="1"/>
  <c r="D123" i="5"/>
  <c r="D123" i="1" s="1"/>
  <c r="D124" i="5"/>
  <c r="D124" i="1" s="1"/>
  <c r="D125" i="5"/>
  <c r="D125" i="1" s="1"/>
  <c r="D126" i="5"/>
  <c r="D126" i="1" s="1"/>
  <c r="D127" i="5"/>
  <c r="D127" i="1" s="1"/>
  <c r="D128" i="5"/>
  <c r="D128" i="1" s="1"/>
  <c r="D129" i="5"/>
  <c r="D129" i="1" s="1"/>
  <c r="D130" i="5"/>
  <c r="D130" i="1" s="1"/>
  <c r="D131" i="5"/>
  <c r="D131" i="1" s="1"/>
  <c r="D132" i="5"/>
  <c r="D132" i="1" s="1"/>
  <c r="D133" i="5"/>
  <c r="D133" i="1" s="1"/>
  <c r="D134" i="5"/>
  <c r="D134" i="1" s="1"/>
  <c r="D135" i="5"/>
  <c r="D135" i="1" s="1"/>
  <c r="D136" i="5"/>
  <c r="D136" i="1" s="1"/>
  <c r="D137" i="5"/>
  <c r="D137" i="1" s="1"/>
  <c r="D138" i="5"/>
  <c r="D138" i="1" s="1"/>
  <c r="D139" i="5"/>
  <c r="D139" i="1" s="1"/>
  <c r="D140" i="5"/>
  <c r="D140" i="1" s="1"/>
  <c r="D141" i="5"/>
  <c r="D141" i="1" s="1"/>
  <c r="D142" i="5"/>
  <c r="D142" i="1" s="1"/>
  <c r="D143" i="5"/>
  <c r="D143" i="1" s="1"/>
  <c r="D144" i="5"/>
  <c r="D144" i="1" s="1"/>
  <c r="D8" i="1" l="1"/>
  <c r="D6" i="1" s="1"/>
  <c r="D8" i="7"/>
  <c r="M8" i="7" s="1"/>
  <c r="D8" i="15" l="1"/>
  <c r="E9" i="1" s="1"/>
  <c r="D10" i="15" l="1"/>
  <c r="E11" i="1" s="1"/>
  <c r="D11" i="15"/>
  <c r="E12" i="1" s="1"/>
  <c r="D12" i="15"/>
  <c r="E13" i="1" s="1"/>
  <c r="D13" i="15"/>
  <c r="E14" i="1" s="1"/>
  <c r="D14" i="15"/>
  <c r="E15" i="1" s="1"/>
  <c r="D15" i="15"/>
  <c r="E16" i="1" s="1"/>
  <c r="D16" i="15"/>
  <c r="E17" i="1" s="1"/>
  <c r="D17" i="15"/>
  <c r="E18" i="1" s="1"/>
  <c r="D18" i="15"/>
  <c r="E19" i="1" s="1"/>
  <c r="D19" i="15"/>
  <c r="E20" i="1" s="1"/>
  <c r="D20" i="15"/>
  <c r="E21" i="1" s="1"/>
  <c r="D21" i="15"/>
  <c r="E22" i="1" s="1"/>
  <c r="D22" i="15"/>
  <c r="E23" i="1" s="1"/>
  <c r="D23" i="15"/>
  <c r="E24" i="1" s="1"/>
  <c r="D24" i="15"/>
  <c r="E25" i="1" s="1"/>
  <c r="D25" i="15"/>
  <c r="E26" i="1" s="1"/>
  <c r="D26" i="15"/>
  <c r="E27" i="1" s="1"/>
  <c r="D27" i="15"/>
  <c r="E28" i="1" s="1"/>
  <c r="D28" i="15"/>
  <c r="E29" i="1" s="1"/>
  <c r="D29" i="15"/>
  <c r="E30" i="1" s="1"/>
  <c r="D30" i="15"/>
  <c r="E31" i="1" s="1"/>
  <c r="D31" i="15"/>
  <c r="E32" i="1" s="1"/>
  <c r="D32" i="15"/>
  <c r="E33" i="1" s="1"/>
  <c r="D33" i="15"/>
  <c r="E34" i="1" s="1"/>
  <c r="D34" i="15"/>
  <c r="E35" i="1" s="1"/>
  <c r="D35" i="15"/>
  <c r="E36" i="1" s="1"/>
  <c r="D36" i="15"/>
  <c r="E37" i="1" s="1"/>
  <c r="D37" i="15"/>
  <c r="E38" i="1" s="1"/>
  <c r="D38" i="15"/>
  <c r="E39" i="1" s="1"/>
  <c r="D39" i="15"/>
  <c r="E40" i="1" s="1"/>
  <c r="D40" i="15"/>
  <c r="E41" i="1" s="1"/>
  <c r="D41" i="15"/>
  <c r="E42" i="1" s="1"/>
  <c r="D42" i="15"/>
  <c r="E43" i="1" s="1"/>
  <c r="D43" i="15"/>
  <c r="E44" i="1" s="1"/>
  <c r="D44" i="15"/>
  <c r="E45" i="1" s="1"/>
  <c r="D45" i="15"/>
  <c r="E46" i="1" s="1"/>
  <c r="D46" i="15"/>
  <c r="E47" i="1" s="1"/>
  <c r="D47" i="15"/>
  <c r="E48" i="1" s="1"/>
  <c r="D48" i="15"/>
  <c r="E49" i="1" s="1"/>
  <c r="D49" i="15"/>
  <c r="E50" i="1" s="1"/>
  <c r="D50" i="15"/>
  <c r="E51" i="1" s="1"/>
  <c r="D51" i="15"/>
  <c r="E52" i="1" s="1"/>
  <c r="D52" i="15"/>
  <c r="E53" i="1" s="1"/>
  <c r="D53" i="15"/>
  <c r="E54" i="1" s="1"/>
  <c r="D54" i="15"/>
  <c r="E55" i="1" s="1"/>
  <c r="D55" i="15"/>
  <c r="E56" i="1" s="1"/>
  <c r="D56" i="15"/>
  <c r="E57" i="1" s="1"/>
  <c r="D57" i="15"/>
  <c r="E58" i="1" s="1"/>
  <c r="D58" i="15"/>
  <c r="E59" i="1" s="1"/>
  <c r="D59" i="15"/>
  <c r="E60" i="1" s="1"/>
  <c r="D60" i="15"/>
  <c r="E61" i="1" s="1"/>
  <c r="D61" i="15"/>
  <c r="E62" i="1" s="1"/>
  <c r="D62" i="15"/>
  <c r="E63" i="1" s="1"/>
  <c r="D63" i="15"/>
  <c r="E64" i="1" s="1"/>
  <c r="D64" i="15"/>
  <c r="E65" i="1" s="1"/>
  <c r="D65" i="15"/>
  <c r="E66" i="1" s="1"/>
  <c r="D66" i="15"/>
  <c r="E67" i="1" s="1"/>
  <c r="D67" i="15"/>
  <c r="E68" i="1" s="1"/>
  <c r="D68" i="15"/>
  <c r="E69" i="1" s="1"/>
  <c r="D69" i="15"/>
  <c r="E70" i="1" s="1"/>
  <c r="D70" i="15"/>
  <c r="E71" i="1" s="1"/>
  <c r="D71" i="15"/>
  <c r="E72" i="1" s="1"/>
  <c r="D72" i="15"/>
  <c r="E73" i="1" s="1"/>
  <c r="D73" i="15"/>
  <c r="E74" i="1" s="1"/>
  <c r="D74" i="15"/>
  <c r="E75" i="1" s="1"/>
  <c r="D75" i="15"/>
  <c r="E76" i="1" s="1"/>
  <c r="D76" i="15"/>
  <c r="E77" i="1" s="1"/>
  <c r="D77" i="15"/>
  <c r="E78" i="1" s="1"/>
  <c r="D78" i="15"/>
  <c r="E79" i="1" s="1"/>
  <c r="D79" i="15"/>
  <c r="E80" i="1" s="1"/>
  <c r="D80" i="15"/>
  <c r="E81" i="1" s="1"/>
  <c r="D81" i="15"/>
  <c r="E82" i="1" s="1"/>
  <c r="D82" i="15"/>
  <c r="E83" i="1" s="1"/>
  <c r="D83" i="15"/>
  <c r="E84" i="1" s="1"/>
  <c r="D84" i="15"/>
  <c r="E85" i="1" s="1"/>
  <c r="D85" i="15"/>
  <c r="E86" i="1" s="1"/>
  <c r="D86" i="15"/>
  <c r="E87" i="1" s="1"/>
  <c r="D87" i="15"/>
  <c r="E88" i="1" s="1"/>
  <c r="D88" i="15"/>
  <c r="E89" i="1" s="1"/>
  <c r="D89" i="15"/>
  <c r="E90" i="1" s="1"/>
  <c r="D90" i="15"/>
  <c r="E91" i="1" s="1"/>
  <c r="D91" i="15"/>
  <c r="E92" i="1" s="1"/>
  <c r="D92" i="15"/>
  <c r="E93" i="1" s="1"/>
  <c r="D93" i="15"/>
  <c r="E94" i="1" s="1"/>
  <c r="D94" i="15"/>
  <c r="E95" i="1" s="1"/>
  <c r="D95" i="15"/>
  <c r="E96" i="1" s="1"/>
  <c r="D96" i="15"/>
  <c r="E97" i="1" s="1"/>
  <c r="D97" i="15"/>
  <c r="E98" i="1" s="1"/>
  <c r="D98" i="15"/>
  <c r="E99" i="1" s="1"/>
  <c r="D99" i="15"/>
  <c r="E100" i="1" s="1"/>
  <c r="D100" i="15"/>
  <c r="E101" i="1" s="1"/>
  <c r="D101" i="15"/>
  <c r="E102" i="1" s="1"/>
  <c r="D102" i="15"/>
  <c r="E103" i="1" s="1"/>
  <c r="D103" i="15"/>
  <c r="E104" i="1" s="1"/>
  <c r="D104" i="15"/>
  <c r="E105" i="1" s="1"/>
  <c r="D105" i="15"/>
  <c r="E106" i="1" s="1"/>
  <c r="D106" i="15"/>
  <c r="E107" i="1" s="1"/>
  <c r="D107" i="15"/>
  <c r="E108" i="1" s="1"/>
  <c r="D108" i="15"/>
  <c r="E109" i="1" s="1"/>
  <c r="D109" i="15"/>
  <c r="E110" i="1" s="1"/>
  <c r="D110" i="15"/>
  <c r="E111" i="1" s="1"/>
  <c r="D111" i="15"/>
  <c r="E112" i="1" s="1"/>
  <c r="D112" i="15"/>
  <c r="E113" i="1" s="1"/>
  <c r="D113" i="15"/>
  <c r="E114" i="1" s="1"/>
  <c r="D114" i="15"/>
  <c r="E115" i="1" s="1"/>
  <c r="D115" i="15"/>
  <c r="E116" i="1" s="1"/>
  <c r="D116" i="15"/>
  <c r="E117" i="1" s="1"/>
  <c r="D117" i="15"/>
  <c r="E118" i="1" s="1"/>
  <c r="D118" i="15"/>
  <c r="E119" i="1" s="1"/>
  <c r="D119" i="15"/>
  <c r="E120" i="1" s="1"/>
  <c r="D120" i="15"/>
  <c r="E121" i="1" s="1"/>
  <c r="D121" i="15"/>
  <c r="E122" i="1" s="1"/>
  <c r="D122" i="15"/>
  <c r="E123" i="1" s="1"/>
  <c r="D123" i="15"/>
  <c r="E124" i="1" s="1"/>
  <c r="D124" i="15"/>
  <c r="E125" i="1" s="1"/>
  <c r="D125" i="15"/>
  <c r="E126" i="1" s="1"/>
  <c r="D126" i="15"/>
  <c r="E127" i="1" s="1"/>
  <c r="D127" i="15"/>
  <c r="E128" i="1" s="1"/>
  <c r="D128" i="15"/>
  <c r="E129" i="1" s="1"/>
  <c r="D129" i="15"/>
  <c r="E130" i="1" s="1"/>
  <c r="D130" i="15"/>
  <c r="E131" i="1" s="1"/>
  <c r="D131" i="15"/>
  <c r="E132" i="1" s="1"/>
  <c r="D132" i="15"/>
  <c r="E133" i="1" s="1"/>
  <c r="D133" i="15"/>
  <c r="E134" i="1" s="1"/>
  <c r="D134" i="15"/>
  <c r="E135" i="1" s="1"/>
  <c r="D135" i="15"/>
  <c r="E136" i="1" s="1"/>
  <c r="D136" i="15"/>
  <c r="E137" i="1" s="1"/>
  <c r="D137" i="15"/>
  <c r="E138" i="1" s="1"/>
  <c r="D138" i="15"/>
  <c r="E139" i="1" s="1"/>
  <c r="E8" i="1" l="1"/>
  <c r="E6" i="1" s="1"/>
  <c r="I6" i="5"/>
  <c r="E8" i="11"/>
  <c r="E6" i="11" s="1"/>
  <c r="F8" i="11"/>
  <c r="F6" i="11" s="1"/>
  <c r="G8" i="11"/>
  <c r="G6" i="11" s="1"/>
  <c r="D8" i="11" l="1"/>
  <c r="D6" i="11" l="1"/>
  <c r="D144" i="10" l="1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I8" i="10"/>
  <c r="H8" i="10"/>
  <c r="H6" i="10" s="1"/>
  <c r="G8" i="10"/>
  <c r="G6" i="10" s="1"/>
  <c r="F8" i="10"/>
  <c r="F6" i="10" s="1"/>
  <c r="E8" i="10"/>
  <c r="E6" i="10" s="1"/>
  <c r="D8" i="4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H8" i="3"/>
  <c r="H6" i="3" s="1"/>
  <c r="G8" i="3"/>
  <c r="G6" i="3" s="1"/>
  <c r="F8" i="3"/>
  <c r="F6" i="3" s="1"/>
  <c r="D7" i="3"/>
  <c r="D144" i="2"/>
  <c r="D143" i="2"/>
  <c r="F143" i="1" s="1"/>
  <c r="H143" i="1" s="1"/>
  <c r="J143" i="1" s="1"/>
  <c r="D142" i="2"/>
  <c r="F142" i="1" s="1"/>
  <c r="H142" i="1" s="1"/>
  <c r="J142" i="1" s="1"/>
  <c r="D141" i="2"/>
  <c r="D140" i="2"/>
  <c r="D139" i="2"/>
  <c r="F139" i="1" s="1"/>
  <c r="H139" i="1" s="1"/>
  <c r="J139" i="1" s="1"/>
  <c r="D138" i="2"/>
  <c r="F138" i="1" s="1"/>
  <c r="H138" i="1" s="1"/>
  <c r="J138" i="1" s="1"/>
  <c r="D137" i="2"/>
  <c r="D136" i="2"/>
  <c r="D135" i="2"/>
  <c r="F135" i="1" s="1"/>
  <c r="H135" i="1" s="1"/>
  <c r="J135" i="1" s="1"/>
  <c r="D134" i="2"/>
  <c r="F134" i="1" s="1"/>
  <c r="H134" i="1" s="1"/>
  <c r="J134" i="1" s="1"/>
  <c r="D133" i="2"/>
  <c r="D132" i="2"/>
  <c r="D131" i="2"/>
  <c r="F131" i="1" s="1"/>
  <c r="H131" i="1" s="1"/>
  <c r="J131" i="1" s="1"/>
  <c r="D130" i="2"/>
  <c r="F130" i="1" s="1"/>
  <c r="H130" i="1" s="1"/>
  <c r="J130" i="1" s="1"/>
  <c r="D129" i="2"/>
  <c r="D128" i="2"/>
  <c r="D127" i="2"/>
  <c r="F127" i="1" s="1"/>
  <c r="H127" i="1" s="1"/>
  <c r="J127" i="1" s="1"/>
  <c r="D126" i="2"/>
  <c r="F126" i="1" s="1"/>
  <c r="H126" i="1" s="1"/>
  <c r="J126" i="1" s="1"/>
  <c r="D125" i="2"/>
  <c r="D124" i="2"/>
  <c r="D123" i="2"/>
  <c r="F123" i="1" s="1"/>
  <c r="H123" i="1" s="1"/>
  <c r="J123" i="1" s="1"/>
  <c r="D122" i="2"/>
  <c r="F122" i="1" s="1"/>
  <c r="H122" i="1" s="1"/>
  <c r="J122" i="1" s="1"/>
  <c r="D121" i="2"/>
  <c r="D120" i="2"/>
  <c r="D119" i="2"/>
  <c r="F119" i="1" s="1"/>
  <c r="H119" i="1" s="1"/>
  <c r="J119" i="1" s="1"/>
  <c r="D118" i="2"/>
  <c r="F118" i="1" s="1"/>
  <c r="H118" i="1" s="1"/>
  <c r="J118" i="1" s="1"/>
  <c r="D117" i="2"/>
  <c r="D116" i="2"/>
  <c r="D115" i="2"/>
  <c r="F115" i="1" s="1"/>
  <c r="H115" i="1" s="1"/>
  <c r="J115" i="1" s="1"/>
  <c r="D114" i="2"/>
  <c r="F114" i="1" s="1"/>
  <c r="H114" i="1" s="1"/>
  <c r="J114" i="1" s="1"/>
  <c r="D113" i="2"/>
  <c r="D112" i="2"/>
  <c r="D111" i="2"/>
  <c r="F111" i="1" s="1"/>
  <c r="H111" i="1" s="1"/>
  <c r="J111" i="1" s="1"/>
  <c r="D110" i="2"/>
  <c r="F110" i="1" s="1"/>
  <c r="H110" i="1" s="1"/>
  <c r="J110" i="1" s="1"/>
  <c r="D109" i="2"/>
  <c r="D108" i="2"/>
  <c r="D107" i="2"/>
  <c r="F107" i="1" s="1"/>
  <c r="H107" i="1" s="1"/>
  <c r="J107" i="1" s="1"/>
  <c r="D106" i="2"/>
  <c r="F106" i="1" s="1"/>
  <c r="H106" i="1" s="1"/>
  <c r="J106" i="1" s="1"/>
  <c r="D105" i="2"/>
  <c r="D104" i="2"/>
  <c r="D103" i="2"/>
  <c r="F103" i="1" s="1"/>
  <c r="H103" i="1" s="1"/>
  <c r="J103" i="1" s="1"/>
  <c r="D102" i="2"/>
  <c r="F102" i="1" s="1"/>
  <c r="H102" i="1" s="1"/>
  <c r="J102" i="1" s="1"/>
  <c r="D101" i="2"/>
  <c r="D100" i="2"/>
  <c r="D99" i="2"/>
  <c r="F99" i="1" s="1"/>
  <c r="H99" i="1" s="1"/>
  <c r="J99" i="1" s="1"/>
  <c r="D98" i="2"/>
  <c r="F98" i="1" s="1"/>
  <c r="H98" i="1" s="1"/>
  <c r="J98" i="1" s="1"/>
  <c r="D97" i="2"/>
  <c r="D96" i="2"/>
  <c r="D95" i="2"/>
  <c r="F95" i="1" s="1"/>
  <c r="H95" i="1" s="1"/>
  <c r="J95" i="1" s="1"/>
  <c r="D94" i="2"/>
  <c r="F94" i="1" s="1"/>
  <c r="H94" i="1" s="1"/>
  <c r="J94" i="1" s="1"/>
  <c r="D93" i="2"/>
  <c r="D92" i="2"/>
  <c r="D91" i="2"/>
  <c r="F91" i="1" s="1"/>
  <c r="H91" i="1" s="1"/>
  <c r="J91" i="1" s="1"/>
  <c r="D90" i="2"/>
  <c r="F90" i="1" s="1"/>
  <c r="H90" i="1" s="1"/>
  <c r="J90" i="1" s="1"/>
  <c r="D89" i="2"/>
  <c r="D88" i="2"/>
  <c r="D87" i="2"/>
  <c r="F87" i="1" s="1"/>
  <c r="H87" i="1" s="1"/>
  <c r="J87" i="1" s="1"/>
  <c r="D86" i="2"/>
  <c r="F86" i="1" s="1"/>
  <c r="H86" i="1" s="1"/>
  <c r="J86" i="1" s="1"/>
  <c r="D85" i="2"/>
  <c r="D84" i="2"/>
  <c r="D83" i="2"/>
  <c r="F83" i="1" s="1"/>
  <c r="H83" i="1" s="1"/>
  <c r="J83" i="1" s="1"/>
  <c r="D82" i="2"/>
  <c r="F82" i="1" s="1"/>
  <c r="H82" i="1" s="1"/>
  <c r="J82" i="1" s="1"/>
  <c r="D81" i="2"/>
  <c r="D80" i="2"/>
  <c r="D79" i="2"/>
  <c r="F79" i="1" s="1"/>
  <c r="H79" i="1" s="1"/>
  <c r="J79" i="1" s="1"/>
  <c r="D78" i="2"/>
  <c r="F78" i="1" s="1"/>
  <c r="H78" i="1" s="1"/>
  <c r="J78" i="1" s="1"/>
  <c r="D77" i="2"/>
  <c r="D76" i="2"/>
  <c r="D75" i="2"/>
  <c r="F75" i="1" s="1"/>
  <c r="H75" i="1" s="1"/>
  <c r="J75" i="1" s="1"/>
  <c r="D74" i="2"/>
  <c r="F74" i="1" s="1"/>
  <c r="H74" i="1" s="1"/>
  <c r="J74" i="1" s="1"/>
  <c r="D73" i="2"/>
  <c r="D72" i="2"/>
  <c r="D71" i="2"/>
  <c r="F71" i="1" s="1"/>
  <c r="H71" i="1" s="1"/>
  <c r="J71" i="1" s="1"/>
  <c r="D70" i="2"/>
  <c r="F70" i="1" s="1"/>
  <c r="H70" i="1" s="1"/>
  <c r="J70" i="1" s="1"/>
  <c r="D69" i="2"/>
  <c r="D68" i="2"/>
  <c r="D67" i="2"/>
  <c r="F67" i="1" s="1"/>
  <c r="H67" i="1" s="1"/>
  <c r="J67" i="1" s="1"/>
  <c r="D66" i="2"/>
  <c r="F66" i="1" s="1"/>
  <c r="H66" i="1" s="1"/>
  <c r="J66" i="1" s="1"/>
  <c r="D65" i="2"/>
  <c r="D64" i="2"/>
  <c r="D63" i="2"/>
  <c r="F63" i="1" s="1"/>
  <c r="H63" i="1" s="1"/>
  <c r="J63" i="1" s="1"/>
  <c r="D62" i="2"/>
  <c r="F62" i="1" s="1"/>
  <c r="H62" i="1" s="1"/>
  <c r="J62" i="1" s="1"/>
  <c r="D61" i="2"/>
  <c r="D60" i="2"/>
  <c r="D59" i="2"/>
  <c r="F59" i="1" s="1"/>
  <c r="H59" i="1" s="1"/>
  <c r="J59" i="1" s="1"/>
  <c r="D58" i="2"/>
  <c r="F58" i="1" s="1"/>
  <c r="H58" i="1" s="1"/>
  <c r="J58" i="1" s="1"/>
  <c r="D57" i="2"/>
  <c r="D56" i="2"/>
  <c r="D55" i="2"/>
  <c r="F55" i="1" s="1"/>
  <c r="H55" i="1" s="1"/>
  <c r="J55" i="1" s="1"/>
  <c r="D54" i="2"/>
  <c r="F54" i="1" s="1"/>
  <c r="H54" i="1" s="1"/>
  <c r="J54" i="1" s="1"/>
  <c r="D53" i="2"/>
  <c r="D52" i="2"/>
  <c r="D51" i="2"/>
  <c r="F51" i="1" s="1"/>
  <c r="H51" i="1" s="1"/>
  <c r="J51" i="1" s="1"/>
  <c r="D50" i="2"/>
  <c r="F50" i="1" s="1"/>
  <c r="H50" i="1" s="1"/>
  <c r="J50" i="1" s="1"/>
  <c r="D49" i="2"/>
  <c r="D48" i="2"/>
  <c r="D47" i="2"/>
  <c r="F47" i="1" s="1"/>
  <c r="H47" i="1" s="1"/>
  <c r="J47" i="1" s="1"/>
  <c r="D46" i="2"/>
  <c r="F46" i="1" s="1"/>
  <c r="H46" i="1" s="1"/>
  <c r="J46" i="1" s="1"/>
  <c r="D45" i="2"/>
  <c r="D44" i="2"/>
  <c r="D43" i="2"/>
  <c r="F43" i="1" s="1"/>
  <c r="H43" i="1" s="1"/>
  <c r="J43" i="1" s="1"/>
  <c r="D42" i="2"/>
  <c r="F42" i="1" s="1"/>
  <c r="H42" i="1" s="1"/>
  <c r="J42" i="1" s="1"/>
  <c r="D41" i="2"/>
  <c r="D40" i="2"/>
  <c r="D39" i="2"/>
  <c r="F39" i="1" s="1"/>
  <c r="H39" i="1" s="1"/>
  <c r="J39" i="1" s="1"/>
  <c r="D38" i="2"/>
  <c r="F38" i="1" s="1"/>
  <c r="H38" i="1" s="1"/>
  <c r="J38" i="1" s="1"/>
  <c r="D37" i="2"/>
  <c r="D36" i="2"/>
  <c r="D35" i="2"/>
  <c r="F35" i="1" s="1"/>
  <c r="H35" i="1" s="1"/>
  <c r="J35" i="1" s="1"/>
  <c r="D34" i="2"/>
  <c r="F34" i="1" s="1"/>
  <c r="H34" i="1" s="1"/>
  <c r="J34" i="1" s="1"/>
  <c r="D33" i="2"/>
  <c r="D32" i="2"/>
  <c r="D31" i="2"/>
  <c r="F31" i="1" s="1"/>
  <c r="H31" i="1" s="1"/>
  <c r="J31" i="1" s="1"/>
  <c r="D30" i="2"/>
  <c r="F30" i="1" s="1"/>
  <c r="H30" i="1" s="1"/>
  <c r="J30" i="1" s="1"/>
  <c r="D29" i="2"/>
  <c r="D28" i="2"/>
  <c r="D27" i="2"/>
  <c r="F27" i="1" s="1"/>
  <c r="H27" i="1" s="1"/>
  <c r="J27" i="1" s="1"/>
  <c r="D26" i="2"/>
  <c r="F26" i="1" s="1"/>
  <c r="H26" i="1" s="1"/>
  <c r="J26" i="1" s="1"/>
  <c r="D25" i="2"/>
  <c r="D24" i="2"/>
  <c r="D23" i="2"/>
  <c r="F23" i="1" s="1"/>
  <c r="H23" i="1" s="1"/>
  <c r="J23" i="1" s="1"/>
  <c r="D22" i="2"/>
  <c r="F22" i="1" s="1"/>
  <c r="H22" i="1" s="1"/>
  <c r="J22" i="1" s="1"/>
  <c r="D21" i="2"/>
  <c r="D20" i="2"/>
  <c r="F20" i="1" s="1"/>
  <c r="H20" i="1" s="1"/>
  <c r="J20" i="1" s="1"/>
  <c r="D19" i="2"/>
  <c r="F19" i="1" s="1"/>
  <c r="H19" i="1" s="1"/>
  <c r="J19" i="1" s="1"/>
  <c r="D18" i="2"/>
  <c r="D17" i="2"/>
  <c r="D16" i="2"/>
  <c r="F16" i="1" s="1"/>
  <c r="H16" i="1" s="1"/>
  <c r="J16" i="1" s="1"/>
  <c r="D15" i="2"/>
  <c r="F15" i="1" s="1"/>
  <c r="H15" i="1" s="1"/>
  <c r="J15" i="1" s="1"/>
  <c r="D14" i="2"/>
  <c r="D13" i="2"/>
  <c r="D12" i="2"/>
  <c r="F12" i="1" s="1"/>
  <c r="H12" i="1" s="1"/>
  <c r="J12" i="1" s="1"/>
  <c r="D11" i="2"/>
  <c r="F11" i="1" s="1"/>
  <c r="H11" i="1" s="1"/>
  <c r="J11" i="1" s="1"/>
  <c r="D10" i="2"/>
  <c r="D9" i="2"/>
  <c r="K8" i="2"/>
  <c r="K6" i="2" s="1"/>
  <c r="J8" i="2"/>
  <c r="J6" i="2" s="1"/>
  <c r="I8" i="2"/>
  <c r="I6" i="2" s="1"/>
  <c r="H8" i="2"/>
  <c r="H6" i="2" s="1"/>
  <c r="G8" i="2"/>
  <c r="F8" i="2"/>
  <c r="E8" i="2"/>
  <c r="E9" i="14"/>
  <c r="E7" i="14" s="1"/>
  <c r="F9" i="7"/>
  <c r="E9" i="7"/>
  <c r="E7" i="7" s="1"/>
  <c r="I7" i="15"/>
  <c r="I5" i="15" s="1"/>
  <c r="H7" i="15"/>
  <c r="H5" i="15" s="1"/>
  <c r="G7" i="15"/>
  <c r="G5" i="15" s="1"/>
  <c r="F7" i="15"/>
  <c r="F5" i="15" s="1"/>
  <c r="E7" i="15"/>
  <c r="E5" i="15" s="1"/>
  <c r="D7" i="15"/>
  <c r="F14" i="1" l="1"/>
  <c r="H14" i="1" s="1"/>
  <c r="J14" i="1" s="1"/>
  <c r="F29" i="1"/>
  <c r="H29" i="1" s="1"/>
  <c r="J29" i="1" s="1"/>
  <c r="F37" i="1"/>
  <c r="H37" i="1" s="1"/>
  <c r="J37" i="1" s="1"/>
  <c r="F45" i="1"/>
  <c r="H45" i="1" s="1"/>
  <c r="J45" i="1" s="1"/>
  <c r="F53" i="1"/>
  <c r="H53" i="1" s="1"/>
  <c r="J53" i="1" s="1"/>
  <c r="F61" i="1"/>
  <c r="H61" i="1" s="1"/>
  <c r="J61" i="1" s="1"/>
  <c r="F69" i="1"/>
  <c r="H69" i="1" s="1"/>
  <c r="J69" i="1" s="1"/>
  <c r="F77" i="1"/>
  <c r="H77" i="1" s="1"/>
  <c r="J77" i="1" s="1"/>
  <c r="F85" i="1"/>
  <c r="H85" i="1" s="1"/>
  <c r="J85" i="1" s="1"/>
  <c r="F93" i="1"/>
  <c r="H93" i="1" s="1"/>
  <c r="J93" i="1" s="1"/>
  <c r="F101" i="1"/>
  <c r="H101" i="1" s="1"/>
  <c r="J101" i="1" s="1"/>
  <c r="F109" i="1"/>
  <c r="H109" i="1" s="1"/>
  <c r="J109" i="1" s="1"/>
  <c r="F117" i="1"/>
  <c r="H117" i="1" s="1"/>
  <c r="J117" i="1" s="1"/>
  <c r="F125" i="1"/>
  <c r="H125" i="1" s="1"/>
  <c r="J125" i="1" s="1"/>
  <c r="F133" i="1"/>
  <c r="H133" i="1" s="1"/>
  <c r="J133" i="1" s="1"/>
  <c r="F141" i="1"/>
  <c r="H141" i="1" s="1"/>
  <c r="J141" i="1" s="1"/>
  <c r="F7" i="7"/>
  <c r="F10" i="1"/>
  <c r="H10" i="1" s="1"/>
  <c r="J10" i="1" s="1"/>
  <c r="F18" i="1"/>
  <c r="H18" i="1" s="1"/>
  <c r="J18" i="1" s="1"/>
  <c r="F25" i="1"/>
  <c r="H25" i="1" s="1"/>
  <c r="J25" i="1" s="1"/>
  <c r="F33" i="1"/>
  <c r="H33" i="1" s="1"/>
  <c r="J33" i="1" s="1"/>
  <c r="F41" i="1"/>
  <c r="H41" i="1" s="1"/>
  <c r="J41" i="1" s="1"/>
  <c r="F49" i="1"/>
  <c r="H49" i="1" s="1"/>
  <c r="J49" i="1" s="1"/>
  <c r="F57" i="1"/>
  <c r="H57" i="1" s="1"/>
  <c r="J57" i="1" s="1"/>
  <c r="F65" i="1"/>
  <c r="H65" i="1" s="1"/>
  <c r="J65" i="1" s="1"/>
  <c r="F73" i="1"/>
  <c r="H73" i="1" s="1"/>
  <c r="J73" i="1" s="1"/>
  <c r="F81" i="1"/>
  <c r="H81" i="1" s="1"/>
  <c r="J81" i="1" s="1"/>
  <c r="F89" i="1"/>
  <c r="H89" i="1" s="1"/>
  <c r="J89" i="1" s="1"/>
  <c r="F97" i="1"/>
  <c r="H97" i="1" s="1"/>
  <c r="J97" i="1" s="1"/>
  <c r="F105" i="1"/>
  <c r="H105" i="1" s="1"/>
  <c r="J105" i="1" s="1"/>
  <c r="F113" i="1"/>
  <c r="H113" i="1" s="1"/>
  <c r="J113" i="1" s="1"/>
  <c r="F121" i="1"/>
  <c r="H121" i="1" s="1"/>
  <c r="J121" i="1" s="1"/>
  <c r="F129" i="1"/>
  <c r="H129" i="1" s="1"/>
  <c r="J129" i="1" s="1"/>
  <c r="F137" i="1"/>
  <c r="H137" i="1" s="1"/>
  <c r="J137" i="1" s="1"/>
  <c r="F9" i="1"/>
  <c r="F13" i="1"/>
  <c r="H13" i="1" s="1"/>
  <c r="J13" i="1" s="1"/>
  <c r="F17" i="1"/>
  <c r="H17" i="1" s="1"/>
  <c r="J17" i="1" s="1"/>
  <c r="F21" i="1"/>
  <c r="H21" i="1" s="1"/>
  <c r="J21" i="1" s="1"/>
  <c r="F24" i="1"/>
  <c r="H24" i="1" s="1"/>
  <c r="J24" i="1" s="1"/>
  <c r="F28" i="1"/>
  <c r="H28" i="1" s="1"/>
  <c r="J28" i="1" s="1"/>
  <c r="F32" i="1"/>
  <c r="H32" i="1" s="1"/>
  <c r="J32" i="1" s="1"/>
  <c r="F36" i="1"/>
  <c r="H36" i="1" s="1"/>
  <c r="J36" i="1" s="1"/>
  <c r="F40" i="1"/>
  <c r="H40" i="1" s="1"/>
  <c r="J40" i="1" s="1"/>
  <c r="F44" i="1"/>
  <c r="H44" i="1" s="1"/>
  <c r="J44" i="1" s="1"/>
  <c r="F48" i="1"/>
  <c r="H48" i="1" s="1"/>
  <c r="J48" i="1" s="1"/>
  <c r="F52" i="1"/>
  <c r="H52" i="1" s="1"/>
  <c r="J52" i="1" s="1"/>
  <c r="F56" i="1"/>
  <c r="H56" i="1" s="1"/>
  <c r="J56" i="1" s="1"/>
  <c r="F60" i="1"/>
  <c r="H60" i="1" s="1"/>
  <c r="J60" i="1" s="1"/>
  <c r="F64" i="1"/>
  <c r="H64" i="1" s="1"/>
  <c r="J64" i="1" s="1"/>
  <c r="F68" i="1"/>
  <c r="H68" i="1" s="1"/>
  <c r="J68" i="1" s="1"/>
  <c r="F72" i="1"/>
  <c r="H72" i="1" s="1"/>
  <c r="J72" i="1" s="1"/>
  <c r="F76" i="1"/>
  <c r="H76" i="1" s="1"/>
  <c r="J76" i="1" s="1"/>
  <c r="F80" i="1"/>
  <c r="H80" i="1" s="1"/>
  <c r="J80" i="1" s="1"/>
  <c r="F84" i="1"/>
  <c r="H84" i="1" s="1"/>
  <c r="J84" i="1" s="1"/>
  <c r="F88" i="1"/>
  <c r="H88" i="1" s="1"/>
  <c r="J88" i="1" s="1"/>
  <c r="F92" i="1"/>
  <c r="H92" i="1" s="1"/>
  <c r="J92" i="1" s="1"/>
  <c r="F96" i="1"/>
  <c r="H96" i="1" s="1"/>
  <c r="J96" i="1" s="1"/>
  <c r="F100" i="1"/>
  <c r="H100" i="1" s="1"/>
  <c r="J100" i="1" s="1"/>
  <c r="F104" i="1"/>
  <c r="H104" i="1" s="1"/>
  <c r="J104" i="1" s="1"/>
  <c r="F108" i="1"/>
  <c r="H108" i="1" s="1"/>
  <c r="J108" i="1" s="1"/>
  <c r="F112" i="1"/>
  <c r="H112" i="1" s="1"/>
  <c r="J112" i="1" s="1"/>
  <c r="F116" i="1"/>
  <c r="H116" i="1" s="1"/>
  <c r="J116" i="1" s="1"/>
  <c r="F120" i="1"/>
  <c r="H120" i="1" s="1"/>
  <c r="J120" i="1" s="1"/>
  <c r="F124" i="1"/>
  <c r="H124" i="1" s="1"/>
  <c r="J124" i="1" s="1"/>
  <c r="F128" i="1"/>
  <c r="H128" i="1" s="1"/>
  <c r="J128" i="1" s="1"/>
  <c r="F132" i="1"/>
  <c r="H132" i="1" s="1"/>
  <c r="J132" i="1" s="1"/>
  <c r="F136" i="1"/>
  <c r="H136" i="1" s="1"/>
  <c r="J136" i="1" s="1"/>
  <c r="F140" i="1"/>
  <c r="H140" i="1" s="1"/>
  <c r="J140" i="1" s="1"/>
  <c r="F144" i="1"/>
  <c r="H144" i="1" s="1"/>
  <c r="J144" i="1" s="1"/>
  <c r="D5" i="15"/>
  <c r="D6" i="9"/>
  <c r="D6" i="4"/>
  <c r="I6" i="10"/>
  <c r="D8" i="10"/>
  <c r="D9" i="7"/>
  <c r="F9" i="14"/>
  <c r="F7" i="14" s="1"/>
  <c r="F6" i="2"/>
  <c r="E6" i="2"/>
  <c r="G6" i="2"/>
  <c r="D8" i="2"/>
  <c r="D8" i="3"/>
  <c r="D6" i="3" s="1"/>
  <c r="D7" i="2"/>
  <c r="F7" i="1" s="1"/>
  <c r="H7" i="1" s="1"/>
  <c r="J7" i="1" s="1"/>
  <c r="E8" i="3"/>
  <c r="E6" i="3" s="1"/>
  <c r="D7" i="10"/>
  <c r="D7" i="7" l="1"/>
  <c r="M7" i="7" s="1"/>
  <c r="M9" i="7"/>
  <c r="F8" i="1"/>
  <c r="F6" i="1" s="1"/>
  <c r="H9" i="1"/>
  <c r="D6" i="10"/>
  <c r="D6" i="2"/>
  <c r="J9" i="1" l="1"/>
  <c r="J8" i="1" s="1"/>
  <c r="J6" i="1" s="1"/>
  <c r="H8" i="1"/>
  <c r="H6" i="1" s="1"/>
  <c r="G9" i="14"/>
  <c r="G7" i="14" s="1"/>
  <c r="D9" i="14" l="1"/>
  <c r="D7" i="14" s="1"/>
  <c r="E6" i="5" l="1"/>
  <c r="D8" i="5" l="1"/>
  <c r="D6" i="5" l="1"/>
</calcChain>
</file>

<file path=xl/sharedStrings.xml><?xml version="1.0" encoding="utf-8"?>
<sst xmlns="http://schemas.openxmlformats.org/spreadsheetml/2006/main" count="3427" uniqueCount="357">
  <si>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</si>
  <si>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</si>
  <si>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</si>
  <si>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</si>
  <si>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</si>
  <si>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</si>
  <si>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</si>
  <si>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</si>
  <si>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</si>
  <si>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</si>
  <si>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</si>
  <si>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</si>
  <si>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</si>
  <si>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</si>
  <si>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</si>
  <si>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</si>
  <si>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</si>
  <si>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</si>
  <si>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</si>
  <si>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</si>
  <si>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</si>
  <si>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</si>
  <si>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</si>
  <si>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</si>
  <si>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</si>
  <si>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</si>
  <si>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</si>
  <si>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</si>
  <si>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</si>
  <si>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</si>
  <si>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</si>
  <si>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</si>
  <si>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</si>
  <si>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</si>
  <si>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</si>
  <si>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</si>
  <si>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</si>
  <si>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</si>
  <si>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</si>
  <si>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</si>
  <si>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</si>
  <si>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</si>
  <si>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</si>
  <si>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</si>
  <si>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</si>
  <si>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</si>
  <si>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</si>
  <si>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</si>
  <si>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</si>
  <si>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</si>
  <si>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</si>
  <si>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</si>
  <si>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</si>
  <si>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</si>
  <si>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</si>
  <si>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</si>
  <si>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</si>
  <si>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</si>
  <si>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</si>
  <si>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</si>
  <si>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</si>
  <si>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</si>
  <si>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</si>
  <si>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</si>
  <si>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</si>
  <si>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</si>
  <si>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</si>
  <si>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</si>
  <si>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</si>
  <si>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</si>
  <si>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</si>
  <si>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</si>
  <si>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</si>
  <si>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</si>
  <si>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</si>
  <si>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</si>
  <si>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</si>
  <si>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</si>
  <si>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</si>
  <si>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</si>
  <si>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</si>
  <si>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</si>
  <si>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</si>
  <si>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</si>
  <si>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</si>
  <si>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</si>
  <si>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</si>
  <si>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</si>
  <si>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</si>
  <si>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</si>
  <si>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</si>
  <si>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</si>
  <si>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</si>
  <si>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</si>
  <si>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</si>
  <si>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</si>
  <si>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</si>
  <si>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</si>
  <si>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</si>
  <si>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</si>
  <si>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</si>
  <si>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</si>
  <si>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</si>
  <si>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</si>
  <si>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</si>
  <si>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</si>
  <si>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</si>
  <si>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</si>
  <si>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</si>
  <si>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</si>
  <si>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</si>
  <si>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</si>
  <si>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</si>
  <si>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</si>
  <si>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</si>
  <si>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</si>
  <si>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</si>
  <si>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</si>
  <si>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</si>
  <si>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</si>
  <si>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</si>
  <si>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</si>
  <si>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</si>
  <si>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</si>
  <si>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</si>
  <si>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</si>
  <si>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029300</t>
  </si>
  <si>
    <t>ГБУЗ РБ Поликлиника №46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</si>
  <si>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</si>
  <si>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</si>
  <si>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</si>
  <si>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</si>
  <si>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</si>
  <si>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</si>
  <si>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</si>
  <si>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</si>
  <si>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</si>
  <si>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</si>
  <si>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</si>
  <si>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</si>
  <si>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</si>
  <si>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</si>
  <si>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</si>
  <si>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</si>
  <si>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</si>
  <si>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</si>
  <si>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</si>
  <si>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</si>
  <si>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</si>
  <si>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</si>
  <si>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</si>
  <si>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</si>
  <si>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</si>
  <si>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</si>
  <si>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</si>
  <si>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</si>
  <si>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</si>
  <si>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</si>
  <si>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</si>
  <si>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</si>
  <si>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</si>
  <si>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</si>
  <si>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</si>
  <si>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</si>
  <si>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</si>
  <si>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</si>
  <si>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</si>
  <si>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</si>
  <si>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</si>
  <si>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</si>
  <si>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</si>
  <si>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</si>
  <si>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</si>
  <si>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</si>
  <si>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</si>
  <si>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</si>
  <si>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</si>
  <si>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</si>
  <si>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</si>
  <si>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</si>
  <si>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</si>
  <si>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</si>
  <si>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</si>
  <si>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</si>
  <si>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</si>
  <si>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</si>
  <si>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</si>
  <si>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</si>
  <si>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</si>
  <si>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</si>
  <si>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</si>
  <si>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</si>
  <si>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</si>
  <si>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</si>
  <si>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</si>
  <si>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</si>
  <si>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</si>
  <si>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</si>
  <si>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</si>
  <si>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</si>
  <si>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</si>
  <si>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</si>
  <si>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</si>
  <si>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</si>
  <si>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</si>
  <si>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</si>
  <si>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</si>
  <si>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</si>
  <si>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</si>
  <si>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</si>
  <si>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</si>
  <si>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</si>
  <si>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</si>
  <si>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</si>
  <si>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</si>
  <si>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</si>
  <si>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</si>
  <si>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</si>
  <si>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</si>
  <si>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</si>
  <si>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</si>
  <si>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</si>
  <si>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</si>
  <si>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</si>
  <si>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</si>
  <si>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</si>
  <si>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</si>
  <si>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</si>
  <si>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</si>
  <si>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</si>
  <si>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</si>
  <si>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</si>
  <si>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</si>
  <si>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</si>
  <si>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</si>
  <si>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</si>
  <si>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</si>
  <si>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</si>
  <si>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</si>
  <si>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</si>
  <si>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</si>
  <si>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</si>
  <si>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</si>
  <si>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</si>
  <si>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</si>
  <si>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</si>
  <si>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</si>
  <si>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</si>
  <si>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</si>
  <si>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</si>
  <si>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</si>
  <si>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</si>
  <si>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</si>
  <si>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</si>
  <si>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</si>
  <si>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</si>
  <si>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</si>
  <si>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</si>
  <si>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</si>
  <si>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</si>
  <si>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</si>
  <si>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</si>
  <si>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</si>
  <si>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</si>
  <si>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</si>
  <si>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</si>
  <si>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</si>
  <si>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</si>
  <si>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</si>
  <si>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Медицинская помощь за пределами РБ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</si>
  <si>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</si>
  <si>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</si>
  <si>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</si>
  <si>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</si>
  <si>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</si>
  <si>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</si>
  <si>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</si>
  <si>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</si>
  <si>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</si>
  <si>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</si>
  <si>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</si>
  <si>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</si>
  <si>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</si>
  <si>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</si>
  <si>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</si>
  <si>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</si>
  <si>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</si>
  <si>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</si>
  <si>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</si>
  <si>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</si>
  <si>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</si>
  <si>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В амбулаторных условиях посещения с профилактической целью</t>
  </si>
  <si>
    <t>В амбулаторных условиях посещения  в неотложной форме.</t>
  </si>
  <si>
    <t>руб.</t>
  </si>
  <si>
    <t>В амбулаторных условиях обращения по поводу заболевания.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</si>
  <si>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</si>
  <si>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</si>
  <si>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</si>
  <si>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</si>
  <si>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</si>
  <si>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</si>
  <si>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</si>
  <si>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</si>
  <si>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</si>
  <si>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>ФАП</t>
  </si>
  <si>
    <t xml:space="preserve">сумма </t>
  </si>
  <si>
    <t>в том числе</t>
  </si>
  <si>
    <t>ВМП ("онкология")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</si>
  <si>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</si>
  <si>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</si>
  <si>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</si>
  <si>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</si>
  <si>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амбулаторно-поликлиническая помощь</t>
  </si>
  <si>
    <t>Итого по МО</t>
  </si>
  <si>
    <t>КСГ (за исключением КСГ по профилю "Онкология", "Медицинская реабилитация",  КСГ по COVID-19)</t>
  </si>
  <si>
    <t xml:space="preserve"> КСГ по               COVID-19</t>
  </si>
  <si>
    <t xml:space="preserve">дополнительные виды диагностики </t>
  </si>
  <si>
    <t>за единицу объема медицинской помощи (исследования в рамках первого этапа диспансеризации взрослого населения)</t>
  </si>
  <si>
    <t>исследование кала на скрытую кровь иммунохимическим методом (количественный метод)</t>
  </si>
  <si>
    <t xml:space="preserve"> Объемы финансирования  на 2022 год  (Протокол № 19-21)              </t>
  </si>
  <si>
    <t xml:space="preserve">Плановые объемы финансирования Территориальной программы ОМС на 2022 год. </t>
  </si>
  <si>
    <t>ГБУЗ РБ Городская детская поликлиника №6 г.Уфа</t>
  </si>
  <si>
    <t>ООО "МАСТЕРСЛУХ-УФА"</t>
  </si>
  <si>
    <t>ГБУЗ РКБ им. Г.Г.Куватова</t>
  </si>
  <si>
    <t xml:space="preserve">ГБУЗ РКВД </t>
  </si>
  <si>
    <t>ГБУЗ РБ КБСМП г.Уфа</t>
  </si>
  <si>
    <t xml:space="preserve">Плановые объемы финансирования по Базовой программе ОМС на 2022 год (скорая медицинская помощь). </t>
  </si>
  <si>
    <t xml:space="preserve">Плановые объемы финансирования по базовой программе ОМС на 2022 год в условиях дневного стационара. </t>
  </si>
  <si>
    <t xml:space="preserve">Плановые объемы финансирования по Базовой программе ОМС на 2022 год в стационарных условиях. </t>
  </si>
  <si>
    <t xml:space="preserve">Плановые объемы финансирования по Базовой программе ОМС на 2022 год в амбулаторных условиях (посещения с профилактическими и иными целями). </t>
  </si>
  <si>
    <t xml:space="preserve">Плановые объемы финансирования по Базовой программе ОМС на 2022 год в амбулаторных условиях ( посещения в неотложной форме). </t>
  </si>
  <si>
    <t>по реестрам</t>
  </si>
  <si>
    <t>по подушевому принципу</t>
  </si>
  <si>
    <t xml:space="preserve">Обращения МО, имеющие прикрепленное население </t>
  </si>
  <si>
    <t xml:space="preserve">Плановые объемы финансирования по Базовой программе ОМС на 2022 год в амбулаторных условиях (обращения по поводу заболевания). 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</si>
  <si>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2022 год          </t>
  </si>
  <si>
    <t>Плановые объемы финансирования фельдшерских, фельдшерско - акушерских пунктов на 2022 год.</t>
  </si>
  <si>
    <t xml:space="preserve">Плановые объемы финансирования по Базовой программе ОМС на 2022 год (объемы сеансов (услуг) заместительной почечной терапии методами гемодиализа и перитонеального диализа). </t>
  </si>
  <si>
    <t>Дополнительные виды и условия оказания медицинской помощи, не установленные базовой программой ОМС</t>
  </si>
  <si>
    <t>В стационарных условиях</t>
  </si>
  <si>
    <t>В дневном стационаре</t>
  </si>
  <si>
    <t>В амбулаторно-поликлинических условиях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</si>
  <si>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</si>
  <si>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</si>
  <si>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</si>
  <si>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t>КСГ (за исключением профиля "Онкология", ds36.004 и ЭКО)</t>
  </si>
  <si>
    <t>профиль "Онкология"</t>
  </si>
  <si>
    <t>ds36.004 "Лечение с применением генно-инженерных биологических препаратов и селективных иммунодепрессантов"</t>
  </si>
  <si>
    <t>Медицинская реабилитация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</si>
  <si>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травмпункты, гемодиализ)</t>
    </r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</si>
  <si>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2022 год.                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</si>
  <si>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</si>
  <si>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>Долечивание работающих граждан непосредственно после стационарного лечения в санаторно-курортных организациях РБ</t>
  </si>
  <si>
    <t>Посещения с профилак-тическими и иными целями</t>
  </si>
  <si>
    <t>Обращения в связи с заболевания-ми</t>
  </si>
  <si>
    <t>посещения при оказании паллиативной помощи, в том числе на дому (за исключением посещений на дому выездными бригадами)</t>
  </si>
  <si>
    <t>посещения на дому выездными патронажными бригадами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</si>
</sst>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8" fillId="0" borderId="0"/>
    <xf numFmtId="0" fontId="4" fillId="0" borderId="0"/>
    <xf numFmtId="0" fontId="17" fillId="0" borderId="0"/>
    <xf numFmtId="0" fontId="8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8" fillId="0" borderId="0"/>
    <xf numFmtId="0" fontId="2" fillId="0" borderId="0"/>
    <xf numFmtId="0" fontId="1" fillId="0" borderId="0"/>
    <xf numFmtId="0" fontId="17" fillId="0" borderId="0"/>
    <xf numFmtId="0" fontId="8" fillId="0" borderId="0"/>
  </cellStyleXfs>
  <cellXfs count="164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  <xf numFmtId="49" fontId="9" fillId="2" borderId="2" xfId="1" applyNumberFormat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right" vertical="center"/>
    </xf>
    <xf numFmtId="0" fontId="9" fillId="2" borderId="2" xfId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49" fontId="9" fillId="2" borderId="2" xfId="1" applyNumberFormat="1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vertical="center" wrapText="1"/>
    </xf>
    <xf numFmtId="3" fontId="10" fillId="2" borderId="2" xfId="1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/>
    </xf>
    <xf numFmtId="3" fontId="14" fillId="2" borderId="2" xfId="1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left"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3" fontId="10" fillId="2" borderId="5" xfId="1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3" fontId="5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3" fontId="5" fillId="2" borderId="2" xfId="0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3" fontId="7" fillId="3" borderId="3" xfId="0" applyNumberFormat="1" applyFont="1" applyFill="1" applyBorder="1" applyAlignment="1">
      <alignment horizontal="right" vertical="center"/>
    </xf>
    <xf numFmtId="3" fontId="10" fillId="2" borderId="2" xfId="1" applyNumberFormat="1" applyFont="1" applyFill="1" applyBorder="1" applyAlignment="1">
      <alignment vertical="center"/>
    </xf>
    <xf numFmtId="3" fontId="9" fillId="2" borderId="2" xfId="1" applyNumberFormat="1" applyFont="1" applyFill="1" applyBorder="1" applyAlignment="1">
      <alignment vertical="center"/>
    </xf>
    <xf numFmtId="3" fontId="5" fillId="2" borderId="2" xfId="1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vertical="center"/>
    </xf>
    <xf numFmtId="3" fontId="9" fillId="2" borderId="1" xfId="1" applyNumberFormat="1" applyFont="1" applyFill="1" applyBorder="1" applyAlignment="1">
      <alignment vertical="center"/>
    </xf>
    <xf numFmtId="3" fontId="10" fillId="2" borderId="1" xfId="1" applyNumberFormat="1" applyFont="1" applyFill="1" applyBorder="1" applyAlignment="1">
      <alignment vertical="center"/>
    </xf>
    <xf numFmtId="3" fontId="10" fillId="2" borderId="2" xfId="1" applyNumberFormat="1" applyFont="1" applyFill="1" applyBorder="1" applyAlignment="1">
      <alignment horizontal="right" vertical="center" wrapText="1"/>
    </xf>
    <xf numFmtId="3" fontId="9" fillId="2" borderId="2" xfId="1" applyNumberFormat="1" applyFont="1" applyFill="1" applyBorder="1" applyAlignment="1">
      <alignment horizontal="right" vertical="center" wrapText="1"/>
    </xf>
    <xf numFmtId="3" fontId="5" fillId="2" borderId="2" xfId="1" applyNumberFormat="1" applyFont="1" applyFill="1" applyBorder="1" applyAlignment="1">
      <alignment horizontal="right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3" fontId="9" fillId="2" borderId="1" xfId="1" applyNumberFormat="1" applyFont="1" applyFill="1" applyBorder="1" applyAlignment="1">
      <alignment horizontal="right" vertical="center" wrapText="1"/>
    </xf>
    <xf numFmtId="3" fontId="10" fillId="2" borderId="1" xfId="1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9" fillId="2" borderId="5" xfId="1" applyNumberFormat="1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3" fontId="9" fillId="2" borderId="7" xfId="1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3" fontId="9" fillId="2" borderId="2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vertical="center" wrapText="1"/>
    </xf>
    <xf numFmtId="49" fontId="16" fillId="2" borderId="4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3" fontId="11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3" fontId="20" fillId="2" borderId="2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right" vertical="center"/>
    </xf>
    <xf numFmtId="3" fontId="11" fillId="2" borderId="2" xfId="0" applyNumberFormat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left" vertical="center" wrapText="1"/>
    </xf>
    <xf numFmtId="3" fontId="11" fillId="2" borderId="2" xfId="6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right" vertical="center"/>
    </xf>
    <xf numFmtId="3" fontId="22" fillId="2" borderId="0" xfId="0" applyNumberFormat="1" applyFont="1" applyFill="1" applyAlignment="1">
      <alignment horizontal="right" vertical="center"/>
    </xf>
    <xf numFmtId="3" fontId="7" fillId="2" borderId="2" xfId="5" applyNumberFormat="1" applyFont="1" applyFill="1" applyBorder="1" applyAlignment="1">
      <alignment horizontal="right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3" fontId="7" fillId="2" borderId="3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/>
    </xf>
    <xf numFmtId="3" fontId="7" fillId="2" borderId="3" xfId="0" applyNumberFormat="1" applyFont="1" applyFill="1" applyBorder="1" applyAlignment="1">
      <alignment vertical="center"/>
    </xf>
    <xf numFmtId="3" fontId="12" fillId="2" borderId="2" xfId="2" applyNumberFormat="1" applyFont="1" applyFill="1" applyBorder="1" applyAlignment="1">
      <alignment horizontal="center" vertical="center" wrapText="1"/>
    </xf>
    <xf numFmtId="3" fontId="19" fillId="2" borderId="2" xfId="2" applyNumberFormat="1" applyFont="1" applyFill="1" applyBorder="1" applyAlignment="1">
      <alignment horizontal="right" vertical="center" wrapText="1"/>
    </xf>
    <xf numFmtId="3" fontId="12" fillId="2" borderId="2" xfId="2" applyNumberFormat="1" applyFont="1" applyFill="1" applyBorder="1" applyAlignment="1">
      <alignment horizontal="right" vertical="center" wrapText="1"/>
    </xf>
    <xf numFmtId="3" fontId="12" fillId="2" borderId="3" xfId="2" applyNumberFormat="1" applyFont="1" applyFill="1" applyBorder="1" applyAlignment="1">
      <alignment horizontal="right" vertical="center" wrapText="1"/>
    </xf>
    <xf numFmtId="3" fontId="12" fillId="2" borderId="2" xfId="2" applyNumberFormat="1" applyFont="1" applyFill="1" applyBorder="1" applyAlignment="1">
      <alignment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3" fontId="12" fillId="2" borderId="2" xfId="2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right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22" fillId="2" borderId="0" xfId="0" applyNumberFormat="1" applyFont="1" applyFill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4" fontId="20" fillId="2" borderId="5" xfId="0" applyNumberFormat="1" applyFont="1" applyFill="1" applyBorder="1" applyAlignment="1">
      <alignment horizontal="center" vertical="center" wrapText="1"/>
    </xf>
    <xf numFmtId="4" fontId="20" fillId="2" borderId="6" xfId="0" applyNumberFormat="1" applyFont="1" applyFill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center" vertical="center" wrapText="1"/>
    </xf>
    <xf numFmtId="0" fontId="20" fillId="2" borderId="0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3" fontId="12" fillId="2" borderId="3" xfId="2" applyNumberFormat="1" applyFont="1" applyFill="1" applyBorder="1" applyAlignment="1">
      <alignment horizontal="center" vertical="center" wrapText="1"/>
    </xf>
    <xf numFmtId="3" fontId="12" fillId="2" borderId="2" xfId="2" applyNumberFormat="1" applyFont="1" applyFill="1" applyBorder="1" applyAlignment="1">
      <alignment horizontal="center" vertical="center" wrapText="1"/>
    </xf>
    <xf numFmtId="3" fontId="12" fillId="2" borderId="9" xfId="2" applyNumberFormat="1" applyFont="1" applyFill="1" applyBorder="1" applyAlignment="1">
      <alignment horizontal="center" vertical="center" wrapText="1"/>
    </xf>
    <xf numFmtId="3" fontId="12" fillId="2" borderId="1" xfId="2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 wrapText="1"/>
    </xf>
  </cellXfs>
  <cellStyles count="14">
    <cellStyle name="Обычный" xfId="0" builtinId="0"/>
    <cellStyle name="Обычный 15" xfId="5"/>
    <cellStyle name="Обычный 15 2 4" xfId="8"/>
    <cellStyle name="Обычный 2" xfId="1"/>
    <cellStyle name="Обычный 2 10" xfId="7"/>
    <cellStyle name="Обычный 2 137" xfId="9"/>
    <cellStyle name="Обычный 2 2 2" xfId="13"/>
    <cellStyle name="Обычный 2 2 2 2" xfId="12"/>
    <cellStyle name="Обычный 2 3" xfId="4"/>
    <cellStyle name="Обычный 3" xfId="10"/>
    <cellStyle name="Обычный 3 2" xfId="11"/>
    <cellStyle name="Обычный 4" xfId="3"/>
    <cellStyle name="Обычный 83" xfId="2"/>
    <cellStyle name="Обычный 85" xfId="6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47"/>
  <sheetViews>
    <sheetView tabSelected="1" zoomScale="106" zoomScaleNormal="106" workbookViewId="0">
      <pane xSplit="3" ySplit="5" topLeftCell="D122" activePane="bottomRight" state="frozen"/>
      <selection pane="topRight" activeCell="D1" sqref="D1"/>
      <selection pane="bottomLeft" activeCell="A6" sqref="A6"/>
      <selection pane="bottomRight" activeCell="C129" sqref="C129"/>
    </sheetView>
  </sheetViews>
  <sheetFormatPr defaultRowHeight="12" x14ac:dyDescent="0.2"/>
  <cols>
    <col min="1" max="1" width="4.7109375" style="58" customWidth="1"/>
    <col min="2" max="2" width="8" style="58" customWidth="1"/>
    <col min="3" max="3" width="31.28515625" style="90" customWidth="1"/>
    <col min="4" max="4" width="14.140625" style="34" customWidth="1"/>
    <col min="5" max="5" width="12.42578125" style="34" customWidth="1"/>
    <col min="6" max="7" width="14" style="34" customWidth="1"/>
    <col min="8" max="8" width="15" style="34" customWidth="1"/>
    <col min="9" max="9" width="16" style="32" customWidth="1"/>
    <col min="10" max="10" width="14.7109375" style="34" customWidth="1"/>
    <col min="11" max="16384" width="9.140625" style="3"/>
  </cols>
  <sheetData>
    <row r="2" spans="1:10" ht="20.25" customHeight="1" x14ac:dyDescent="0.2">
      <c r="A2" s="116" t="s">
        <v>320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x14ac:dyDescent="0.2">
      <c r="C3" s="4"/>
      <c r="J3" s="34" t="s">
        <v>293</v>
      </c>
    </row>
    <row r="4" spans="1:10" s="5" customFormat="1" ht="24.75" customHeight="1" x14ac:dyDescent="0.2">
      <c r="A4" s="117" t="s">
        <v>0</v>
      </c>
      <c r="B4" s="117" t="s">
        <v>1</v>
      </c>
      <c r="C4" s="119" t="s">
        <v>2</v>
      </c>
      <c r="D4" s="115" t="s">
        <v>308</v>
      </c>
      <c r="E4" s="115"/>
      <c r="F4" s="115"/>
      <c r="G4" s="115"/>
      <c r="H4" s="115"/>
      <c r="I4" s="121" t="s">
        <v>338</v>
      </c>
      <c r="J4" s="114" t="s">
        <v>319</v>
      </c>
    </row>
    <row r="5" spans="1:10" ht="114" customHeight="1" x14ac:dyDescent="0.2">
      <c r="A5" s="118"/>
      <c r="B5" s="118"/>
      <c r="C5" s="120"/>
      <c r="D5" s="84" t="s">
        <v>309</v>
      </c>
      <c r="E5" s="84" t="s">
        <v>310</v>
      </c>
      <c r="F5" s="84" t="s">
        <v>312</v>
      </c>
      <c r="G5" s="84" t="s">
        <v>311</v>
      </c>
      <c r="H5" s="84" t="s">
        <v>290</v>
      </c>
      <c r="I5" s="122"/>
      <c r="J5" s="114"/>
    </row>
    <row r="6" spans="1:10" s="5" customFormat="1" x14ac:dyDescent="0.2">
      <c r="A6" s="112" t="s">
        <v>270</v>
      </c>
      <c r="B6" s="113"/>
      <c r="C6" s="113"/>
      <c r="D6" s="19">
        <f>D8+D7</f>
        <v>27357310769.700001</v>
      </c>
      <c r="E6" s="19">
        <f t="shared" ref="E6:J6" si="0">E8+E7</f>
        <v>7011774953</v>
      </c>
      <c r="F6" s="19">
        <f t="shared" si="0"/>
        <v>23316977492.020008</v>
      </c>
      <c r="G6" s="19">
        <f t="shared" si="0"/>
        <v>3687297477</v>
      </c>
      <c r="H6" s="19">
        <f t="shared" si="0"/>
        <v>61373360691.719986</v>
      </c>
      <c r="I6" s="19">
        <f t="shared" si="0"/>
        <v>1344324863</v>
      </c>
      <c r="J6" s="19">
        <f t="shared" si="0"/>
        <v>62717685554.719994</v>
      </c>
    </row>
    <row r="7" spans="1:10" s="5" customFormat="1" ht="15" customHeight="1" x14ac:dyDescent="0.2">
      <c r="A7" s="88"/>
      <c r="B7" s="63"/>
      <c r="C7" s="64" t="s">
        <v>269</v>
      </c>
      <c r="D7" s="8">
        <f>'КС '!D7</f>
        <v>3671944560.6999998</v>
      </c>
      <c r="E7" s="8">
        <f>ДС!D6+Гемодиализ!H7</f>
        <v>778969059</v>
      </c>
      <c r="F7" s="8">
        <f>'АПУ профилактика'!D8+'АПУ в неотл.форме'!D7+'АПУ обращения'!D8+'ОДИ ПГГ'!D7+'ОДИ МЗ РБ'!D7+ФАП!D7+Гемодиализ!E7+Гемодиализ!I7</f>
        <v>444527251</v>
      </c>
      <c r="G7" s="8">
        <f>СМП!D7</f>
        <v>74756817</v>
      </c>
      <c r="H7" s="8">
        <f>D7+E7+F7+G7</f>
        <v>4970197687.6999998</v>
      </c>
      <c r="I7" s="31">
        <f>'бюджет РБ'!D10</f>
        <v>31997548</v>
      </c>
      <c r="J7" s="8">
        <f>H7+I7</f>
        <v>5002195235.6999998</v>
      </c>
    </row>
    <row r="8" spans="1:10" s="5" customFormat="1" ht="12.75" x14ac:dyDescent="0.2">
      <c r="A8" s="88"/>
      <c r="B8" s="65"/>
      <c r="C8" s="64" t="s">
        <v>313</v>
      </c>
      <c r="D8" s="19">
        <f>SUM(D9:D144)</f>
        <v>23685366209</v>
      </c>
      <c r="E8" s="19">
        <f>SUM(E9:E144)</f>
        <v>6232805894</v>
      </c>
      <c r="F8" s="19">
        <f>SUM(F9:F144)</f>
        <v>22872450241.020008</v>
      </c>
      <c r="G8" s="19">
        <f>SUM(G9:G144)</f>
        <v>3612540660</v>
      </c>
      <c r="H8" s="19">
        <f>SUM(H9:H144)</f>
        <v>56403163004.019989</v>
      </c>
      <c r="I8" s="19">
        <f>SUM(I9:I144)</f>
        <v>1312327315</v>
      </c>
      <c r="J8" s="19">
        <f>SUM(J9:J144)</f>
        <v>57715490319.019997</v>
      </c>
    </row>
    <row r="9" spans="1:10" ht="12" customHeight="1" x14ac:dyDescent="0.2">
      <c r="A9" s="66">
        <v>1</v>
      </c>
      <c r="B9" s="6" t="s">
        <v>3</v>
      </c>
      <c r="C9" s="7" t="s">
        <v>4</v>
      </c>
      <c r="D9" s="8">
        <f>'КС '!D9+Гемодиализ!F9+Гемодиализ!G9</f>
        <v>42429154</v>
      </c>
      <c r="E9" s="8">
        <f>ДС!D8+Гемодиализ!H9</f>
        <v>12086875</v>
      </c>
      <c r="F9" s="8">
        <f>'АПУ профилактика'!D10+'АПУ в неотл.форме'!D9+'АПУ обращения'!D10+'ОДИ ПГГ'!D9+'ОДИ МЗ РБ'!D9+ФАП!D9+Гемодиализ!E9+Гемодиализ!I9</f>
        <v>109739212.94</v>
      </c>
      <c r="G9" s="8">
        <f>СМП!D9</f>
        <v>18186476</v>
      </c>
      <c r="H9" s="8">
        <f t="shared" ref="H9:H71" si="1">D9+E9+F9+G9</f>
        <v>182441717.94</v>
      </c>
      <c r="I9" s="31">
        <f>'бюджет РБ'!D12</f>
        <v>9269098</v>
      </c>
      <c r="J9" s="8">
        <f t="shared" ref="J9:J71" si="2">H9+I9</f>
        <v>191710815.94</v>
      </c>
    </row>
    <row r="10" spans="1:10" x14ac:dyDescent="0.2">
      <c r="A10" s="66">
        <v>2</v>
      </c>
      <c r="B10" s="9" t="s">
        <v>5</v>
      </c>
      <c r="C10" s="7" t="s">
        <v>6</v>
      </c>
      <c r="D10" s="8">
        <f>'КС '!D10+Гемодиализ!F10+Гемодиализ!G10</f>
        <v>33188882</v>
      </c>
      <c r="E10" s="8">
        <f>ДС!D9+Гемодиализ!H10</f>
        <v>13125598</v>
      </c>
      <c r="F10" s="8">
        <f>'АПУ профилактика'!D11+'АПУ в неотл.форме'!D10+'АПУ обращения'!D11+'ОДИ ПГГ'!D10+'ОДИ МЗ РБ'!D10+ФАП!D10+Гемодиализ!E10+Гемодиализ!I10</f>
        <v>111228871.78</v>
      </c>
      <c r="G10" s="8">
        <f>СМП!D10</f>
        <v>18307306</v>
      </c>
      <c r="H10" s="8">
        <f t="shared" si="1"/>
        <v>175850657.78</v>
      </c>
      <c r="I10" s="31">
        <f>'бюджет РБ'!D13</f>
        <v>10909063</v>
      </c>
      <c r="J10" s="8">
        <f t="shared" si="2"/>
        <v>186759720.78</v>
      </c>
    </row>
    <row r="11" spans="1:10" x14ac:dyDescent="0.2">
      <c r="A11" s="66">
        <v>3</v>
      </c>
      <c r="B11" s="10" t="s">
        <v>7</v>
      </c>
      <c r="C11" s="11" t="s">
        <v>8</v>
      </c>
      <c r="D11" s="8">
        <f>'КС '!D11+Гемодиализ!F11+Гемодиализ!G11</f>
        <v>210025171</v>
      </c>
      <c r="E11" s="8">
        <f>ДС!D10+Гемодиализ!H11</f>
        <v>35556103</v>
      </c>
      <c r="F11" s="8">
        <f>'АПУ профилактика'!D12+'АПУ в неотл.форме'!D11+'АПУ обращения'!D12+'ОДИ ПГГ'!D11+'ОДИ МЗ РБ'!D11+ФАП!D11+Гемодиализ!E11+Гемодиализ!I11</f>
        <v>313951017.86000001</v>
      </c>
      <c r="G11" s="8">
        <f>СМП!D11</f>
        <v>51028669</v>
      </c>
      <c r="H11" s="8">
        <f t="shared" si="1"/>
        <v>610560960.86000001</v>
      </c>
      <c r="I11" s="31">
        <f>'бюджет РБ'!D14</f>
        <v>18389988</v>
      </c>
      <c r="J11" s="8">
        <f t="shared" si="2"/>
        <v>628950948.86000001</v>
      </c>
    </row>
    <row r="12" spans="1:10" ht="14.25" customHeight="1" x14ac:dyDescent="0.2">
      <c r="A12" s="66">
        <v>4</v>
      </c>
      <c r="B12" s="6" t="s">
        <v>9</v>
      </c>
      <c r="C12" s="7" t="s">
        <v>10</v>
      </c>
      <c r="D12" s="8">
        <f>'КС '!D12+Гемодиализ!F12+Гемодиализ!G12</f>
        <v>37039156</v>
      </c>
      <c r="E12" s="8">
        <f>ДС!D11+Гемодиализ!H12</f>
        <v>13523512</v>
      </c>
      <c r="F12" s="8">
        <f>'АПУ профилактика'!D13+'АПУ в неотл.форме'!D12+'АПУ обращения'!D13+'ОДИ ПГГ'!D12+'ОДИ МЗ РБ'!D12+ФАП!D12+Гемодиализ!E12+Гемодиализ!I12</f>
        <v>120556152.96000001</v>
      </c>
      <c r="G12" s="8">
        <f>СМП!D12</f>
        <v>19590367</v>
      </c>
      <c r="H12" s="8">
        <f t="shared" si="1"/>
        <v>190709187.96000001</v>
      </c>
      <c r="I12" s="31">
        <f>'бюджет РБ'!D15</f>
        <v>9871148</v>
      </c>
      <c r="J12" s="8">
        <f t="shared" si="2"/>
        <v>200580335.96000001</v>
      </c>
    </row>
    <row r="13" spans="1:10" x14ac:dyDescent="0.2">
      <c r="A13" s="66">
        <v>5</v>
      </c>
      <c r="B13" s="6" t="s">
        <v>11</v>
      </c>
      <c r="C13" s="7" t="s">
        <v>12</v>
      </c>
      <c r="D13" s="8">
        <f>'КС '!D13+Гемодиализ!F13+Гемодиализ!G13</f>
        <v>42621464</v>
      </c>
      <c r="E13" s="8">
        <f>ДС!D12+Гемодиализ!H13</f>
        <v>13990834</v>
      </c>
      <c r="F13" s="8">
        <f>'АПУ профилактика'!D14+'АПУ в неотл.форме'!D13+'АПУ обращения'!D14+'ОДИ ПГГ'!D13+'ОДИ МЗ РБ'!D13+ФАП!D13+Гемодиализ!E13+Гемодиализ!I13</f>
        <v>126027882.74000001</v>
      </c>
      <c r="G13" s="8">
        <f>СМП!D13</f>
        <v>0</v>
      </c>
      <c r="H13" s="8">
        <f t="shared" si="1"/>
        <v>182640180.74000001</v>
      </c>
      <c r="I13" s="31">
        <f>'бюджет РБ'!D16</f>
        <v>9216506</v>
      </c>
      <c r="J13" s="8">
        <f t="shared" si="2"/>
        <v>191856686.74000001</v>
      </c>
    </row>
    <row r="14" spans="1:10" x14ac:dyDescent="0.2">
      <c r="A14" s="66">
        <v>6</v>
      </c>
      <c r="B14" s="10" t="s">
        <v>13</v>
      </c>
      <c r="C14" s="11" t="s">
        <v>14</v>
      </c>
      <c r="D14" s="8">
        <f>'КС '!D14+Гемодиализ!F14+Гемодиализ!G14</f>
        <v>561031856</v>
      </c>
      <c r="E14" s="8">
        <f>ДС!D13+Гемодиализ!H14</f>
        <v>87563120</v>
      </c>
      <c r="F14" s="8">
        <f>'АПУ профилактика'!D15+'АПУ в неотл.форме'!D14+'АПУ обращения'!D15+'ОДИ ПГГ'!D14+'ОДИ МЗ РБ'!D14+ФАП!D14+Гемодиализ!E14+Гемодиализ!I14</f>
        <v>719085921.81999993</v>
      </c>
      <c r="G14" s="8">
        <f>СМП!D14</f>
        <v>291349485</v>
      </c>
      <c r="H14" s="8">
        <f t="shared" si="1"/>
        <v>1659030382.8199999</v>
      </c>
      <c r="I14" s="31">
        <f>'бюджет РБ'!D17</f>
        <v>34839152</v>
      </c>
      <c r="J14" s="8">
        <f t="shared" si="2"/>
        <v>1693869534.8199999</v>
      </c>
    </row>
    <row r="15" spans="1:10" x14ac:dyDescent="0.2">
      <c r="A15" s="66">
        <v>7</v>
      </c>
      <c r="B15" s="12" t="s">
        <v>15</v>
      </c>
      <c r="C15" s="13" t="s">
        <v>16</v>
      </c>
      <c r="D15" s="8">
        <f>'КС '!D15+Гемодиализ!F15+Гемодиализ!G15</f>
        <v>149163286</v>
      </c>
      <c r="E15" s="8">
        <f>ДС!D14+Гемодиализ!H15</f>
        <v>33088290</v>
      </c>
      <c r="F15" s="8">
        <f>'АПУ профилактика'!D16+'АПУ в неотл.форме'!D15+'АПУ обращения'!D16+'ОДИ ПГГ'!D15+'ОДИ МЗ РБ'!D15+ФАП!D15+Гемодиализ!E15+Гемодиализ!I15</f>
        <v>312701263.28999996</v>
      </c>
      <c r="G15" s="8">
        <f>СМП!D15</f>
        <v>0</v>
      </c>
      <c r="H15" s="8">
        <f t="shared" si="1"/>
        <v>494952839.28999996</v>
      </c>
      <c r="I15" s="31">
        <f>'бюджет РБ'!D18</f>
        <v>12599516</v>
      </c>
      <c r="J15" s="8">
        <f t="shared" si="2"/>
        <v>507552355.28999996</v>
      </c>
    </row>
    <row r="16" spans="1:10" x14ac:dyDescent="0.2">
      <c r="A16" s="66">
        <v>8</v>
      </c>
      <c r="B16" s="10" t="s">
        <v>17</v>
      </c>
      <c r="C16" s="11" t="s">
        <v>18</v>
      </c>
      <c r="D16" s="8">
        <f>'КС '!D16+Гемодиализ!F16+Гемодиализ!G16</f>
        <v>33426088</v>
      </c>
      <c r="E16" s="8">
        <f>ДС!D15+Гемодиализ!H16</f>
        <v>14963492</v>
      </c>
      <c r="F16" s="8">
        <f>'АПУ профилактика'!D17+'АПУ в неотл.форме'!D16+'АПУ обращения'!D17+'ОДИ ПГГ'!D16+'ОДИ МЗ РБ'!D16+ФАП!D16+Гемодиализ!E16+Гемодиализ!I16</f>
        <v>136466195.84999999</v>
      </c>
      <c r="G16" s="8">
        <f>СМП!D16</f>
        <v>0</v>
      </c>
      <c r="H16" s="8">
        <f t="shared" si="1"/>
        <v>184855775.84999999</v>
      </c>
      <c r="I16" s="31">
        <f>'бюджет РБ'!D19</f>
        <v>9398624</v>
      </c>
      <c r="J16" s="8">
        <f t="shared" si="2"/>
        <v>194254399.84999999</v>
      </c>
    </row>
    <row r="17" spans="1:10" x14ac:dyDescent="0.2">
      <c r="A17" s="66">
        <v>9</v>
      </c>
      <c r="B17" s="10" t="s">
        <v>19</v>
      </c>
      <c r="C17" s="11" t="s">
        <v>20</v>
      </c>
      <c r="D17" s="8">
        <f>'КС '!D17+Гемодиализ!F17+Гемодиализ!G17</f>
        <v>51228313</v>
      </c>
      <c r="E17" s="8">
        <f>ДС!D16+Гемодиализ!H17</f>
        <v>13507665</v>
      </c>
      <c r="F17" s="8">
        <f>'АПУ профилактика'!D18+'АПУ в неотл.форме'!D17+'АПУ обращения'!D18+'ОДИ ПГГ'!D17+'ОДИ МЗ РБ'!D17+ФАП!D17+Гемодиализ!E17+Гемодиализ!I17</f>
        <v>132857518.97</v>
      </c>
      <c r="G17" s="8">
        <f>СМП!D17</f>
        <v>20211506</v>
      </c>
      <c r="H17" s="8">
        <f t="shared" si="1"/>
        <v>217805002.97</v>
      </c>
      <c r="I17" s="31">
        <f>'бюджет РБ'!D20</f>
        <v>6073374</v>
      </c>
      <c r="J17" s="8">
        <f t="shared" si="2"/>
        <v>223878376.97</v>
      </c>
    </row>
    <row r="18" spans="1:10" x14ac:dyDescent="0.2">
      <c r="A18" s="66">
        <v>10</v>
      </c>
      <c r="B18" s="10" t="s">
        <v>21</v>
      </c>
      <c r="C18" s="11" t="s">
        <v>22</v>
      </c>
      <c r="D18" s="8">
        <f>'КС '!D18+Гемодиализ!F18+Гемодиализ!G18</f>
        <v>33746909</v>
      </c>
      <c r="E18" s="8">
        <f>ДС!D17+Гемодиализ!H18</f>
        <v>15348611</v>
      </c>
      <c r="F18" s="8">
        <f>'АПУ профилактика'!D19+'АПУ в неотл.форме'!D18+'АПУ обращения'!D19+'ОДИ ПГГ'!D18+'ОДИ МЗ РБ'!D18+ФАП!D18+Гемодиализ!E18+Гемодиализ!I18</f>
        <v>138937737.38</v>
      </c>
      <c r="G18" s="8">
        <f>СМП!D18</f>
        <v>0</v>
      </c>
      <c r="H18" s="8">
        <f t="shared" si="1"/>
        <v>188033257.38</v>
      </c>
      <c r="I18" s="31">
        <f>'бюджет РБ'!D21</f>
        <v>9276053</v>
      </c>
      <c r="J18" s="8">
        <f t="shared" si="2"/>
        <v>197309310.38</v>
      </c>
    </row>
    <row r="19" spans="1:10" x14ac:dyDescent="0.2">
      <c r="A19" s="66">
        <v>11</v>
      </c>
      <c r="B19" s="10" t="s">
        <v>23</v>
      </c>
      <c r="C19" s="11" t="s">
        <v>24</v>
      </c>
      <c r="D19" s="8">
        <f>'КС '!D19+Гемодиализ!F19+Гемодиализ!G19</f>
        <v>42202196</v>
      </c>
      <c r="E19" s="8">
        <f>ДС!D18+Гемодиализ!H19</f>
        <v>13420448</v>
      </c>
      <c r="F19" s="8">
        <f>'АПУ профилактика'!D20+'АПУ в неотл.форме'!D19+'АПУ обращения'!D20+'ОДИ ПГГ'!D19+'ОДИ МЗ РБ'!D19+ФАП!D19+Гемодиализ!E19+Гемодиализ!I19</f>
        <v>118634846.31999999</v>
      </c>
      <c r="G19" s="8">
        <f>СМП!D19</f>
        <v>20343759</v>
      </c>
      <c r="H19" s="8">
        <f t="shared" si="1"/>
        <v>194601249.31999999</v>
      </c>
      <c r="I19" s="31">
        <f>'бюджет РБ'!D22</f>
        <v>9289527</v>
      </c>
      <c r="J19" s="8">
        <f t="shared" si="2"/>
        <v>203890776.31999999</v>
      </c>
    </row>
    <row r="20" spans="1:10" x14ac:dyDescent="0.2">
      <c r="A20" s="66">
        <v>12</v>
      </c>
      <c r="B20" s="10" t="s">
        <v>25</v>
      </c>
      <c r="C20" s="11" t="s">
        <v>26</v>
      </c>
      <c r="D20" s="8">
        <f>'КС '!D20+Гемодиализ!F20+Гемодиализ!G20</f>
        <v>108488539</v>
      </c>
      <c r="E20" s="8">
        <f>ДС!D19+Гемодиализ!H20</f>
        <v>25179309</v>
      </c>
      <c r="F20" s="8">
        <f>'АПУ профилактика'!D21+'АПУ в неотл.форме'!D20+'АПУ обращения'!D21+'ОДИ ПГГ'!D20+'ОДИ МЗ РБ'!D20+ФАП!D20+Гемодиализ!E20+Гемодиализ!I20</f>
        <v>230723917.03999999</v>
      </c>
      <c r="G20" s="8">
        <f>СМП!D20</f>
        <v>0</v>
      </c>
      <c r="H20" s="8">
        <f t="shared" si="1"/>
        <v>364391765.03999996</v>
      </c>
      <c r="I20" s="31">
        <f>'бюджет РБ'!D23</f>
        <v>10641656</v>
      </c>
      <c r="J20" s="8">
        <f t="shared" si="2"/>
        <v>375033421.03999996</v>
      </c>
    </row>
    <row r="21" spans="1:10" x14ac:dyDescent="0.2">
      <c r="A21" s="66">
        <v>13</v>
      </c>
      <c r="B21" s="6" t="s">
        <v>27</v>
      </c>
      <c r="C21" s="11" t="s">
        <v>28</v>
      </c>
      <c r="D21" s="8">
        <f>'КС '!D21+Гемодиализ!F21+Гемодиализ!G21</f>
        <v>0</v>
      </c>
      <c r="E21" s="8">
        <f>ДС!D20+Гемодиализ!H21</f>
        <v>62094</v>
      </c>
      <c r="F21" s="8">
        <f>'АПУ профилактика'!D22+'АПУ в неотл.форме'!D21+'АПУ обращения'!D22+'ОДИ ПГГ'!D21+'ОДИ МЗ РБ'!D21+ФАП!D21+Гемодиализ!E21+Гемодиализ!I21</f>
        <v>80966</v>
      </c>
      <c r="G21" s="8">
        <f>СМП!D21</f>
        <v>0</v>
      </c>
      <c r="H21" s="8">
        <f t="shared" si="1"/>
        <v>143060</v>
      </c>
      <c r="I21" s="31">
        <f>'бюджет РБ'!D24</f>
        <v>0</v>
      </c>
      <c r="J21" s="8">
        <f t="shared" si="2"/>
        <v>143060</v>
      </c>
    </row>
    <row r="22" spans="1:10" x14ac:dyDescent="0.2">
      <c r="A22" s="66">
        <v>14</v>
      </c>
      <c r="B22" s="10" t="s">
        <v>29</v>
      </c>
      <c r="C22" s="11" t="s">
        <v>30</v>
      </c>
      <c r="D22" s="8">
        <f>'КС '!D22+Гемодиализ!F22+Гемодиализ!G22</f>
        <v>43630440</v>
      </c>
      <c r="E22" s="8">
        <f>ДС!D21+Гемодиализ!H22</f>
        <v>17607633</v>
      </c>
      <c r="F22" s="8">
        <f>'АПУ профилактика'!D23+'АПУ в неотл.форме'!D22+'АПУ обращения'!D23+'ОДИ ПГГ'!D22+'ОДИ МЗ РБ'!D22+ФАП!D22+Гемодиализ!E22+Гемодиализ!I22</f>
        <v>141581263.77000001</v>
      </c>
      <c r="G22" s="8">
        <f>СМП!D22</f>
        <v>0</v>
      </c>
      <c r="H22" s="8">
        <f t="shared" si="1"/>
        <v>202819336.77000001</v>
      </c>
      <c r="I22" s="31">
        <f>'бюджет РБ'!D25</f>
        <v>9748952</v>
      </c>
      <c r="J22" s="8">
        <f t="shared" si="2"/>
        <v>212568288.77000001</v>
      </c>
    </row>
    <row r="23" spans="1:10" x14ac:dyDescent="0.2">
      <c r="A23" s="66">
        <v>15</v>
      </c>
      <c r="B23" s="10" t="s">
        <v>31</v>
      </c>
      <c r="C23" s="11" t="s">
        <v>32</v>
      </c>
      <c r="D23" s="8">
        <f>'КС '!D23+Гемодиализ!F23+Гемодиализ!G23</f>
        <v>61855617</v>
      </c>
      <c r="E23" s="8">
        <f>ДС!D22+Гемодиализ!H23</f>
        <v>22609958</v>
      </c>
      <c r="F23" s="8">
        <f>'АПУ профилактика'!D24+'АПУ в неотл.форме'!D23+'АПУ обращения'!D24+'ОДИ ПГГ'!D23+'ОДИ МЗ РБ'!D23+ФАП!D23+Гемодиализ!E23+Гемодиализ!I23</f>
        <v>202058752.43000001</v>
      </c>
      <c r="G23" s="8">
        <f>СМП!D23</f>
        <v>0</v>
      </c>
      <c r="H23" s="8">
        <f t="shared" si="1"/>
        <v>286524327.43000001</v>
      </c>
      <c r="I23" s="31">
        <f>'бюджет РБ'!D26</f>
        <v>10478295</v>
      </c>
      <c r="J23" s="8">
        <f t="shared" si="2"/>
        <v>297002622.43000001</v>
      </c>
    </row>
    <row r="24" spans="1:10" x14ac:dyDescent="0.2">
      <c r="A24" s="66">
        <v>16</v>
      </c>
      <c r="B24" s="10" t="s">
        <v>33</v>
      </c>
      <c r="C24" s="11" t="s">
        <v>34</v>
      </c>
      <c r="D24" s="8">
        <f>'КС '!D24+Гемодиализ!F24+Гемодиализ!G24</f>
        <v>123410154</v>
      </c>
      <c r="E24" s="8">
        <f>ДС!D23+Гемодиализ!H24</f>
        <v>31745192</v>
      </c>
      <c r="F24" s="8">
        <f>'АПУ профилактика'!D25+'АПУ в неотл.форме'!D24+'АПУ обращения'!D25+'ОДИ ПГГ'!D24+'ОДИ МЗ РБ'!D24+ФАП!D24+Гемодиализ!E24+Гемодиализ!I24</f>
        <v>289893373.80000001</v>
      </c>
      <c r="G24" s="8">
        <f>СМП!D24</f>
        <v>0</v>
      </c>
      <c r="H24" s="8">
        <f t="shared" si="1"/>
        <v>445048719.80000001</v>
      </c>
      <c r="I24" s="31">
        <f>'бюджет РБ'!D27</f>
        <v>13055097</v>
      </c>
      <c r="J24" s="8">
        <f t="shared" si="2"/>
        <v>458103816.80000001</v>
      </c>
    </row>
    <row r="25" spans="1:10" x14ac:dyDescent="0.2">
      <c r="A25" s="66">
        <v>17</v>
      </c>
      <c r="B25" s="10" t="s">
        <v>35</v>
      </c>
      <c r="C25" s="11" t="s">
        <v>36</v>
      </c>
      <c r="D25" s="8">
        <f>'КС '!D25+Гемодиализ!F25+Гемодиализ!G25</f>
        <v>511394181</v>
      </c>
      <c r="E25" s="8">
        <f>ДС!D24+Гемодиализ!H25</f>
        <v>61128180</v>
      </c>
      <c r="F25" s="8">
        <f>'АПУ профилактика'!D26+'АПУ в неотл.форме'!D25+'АПУ обращения'!D26+'ОДИ ПГГ'!D25+'ОДИ МЗ РБ'!D25+ФАП!D25+Гемодиализ!E25+Гемодиализ!I25</f>
        <v>548595482.18000007</v>
      </c>
      <c r="G25" s="8">
        <f>СМП!D25</f>
        <v>199469175</v>
      </c>
      <c r="H25" s="8">
        <f t="shared" si="1"/>
        <v>1320587018.1800001</v>
      </c>
      <c r="I25" s="31">
        <f>'бюджет РБ'!D28</f>
        <v>25606975</v>
      </c>
      <c r="J25" s="8">
        <f t="shared" si="2"/>
        <v>1346193993.1800001</v>
      </c>
    </row>
    <row r="26" spans="1:10" x14ac:dyDescent="0.2">
      <c r="A26" s="66">
        <v>18</v>
      </c>
      <c r="B26" s="6" t="s">
        <v>37</v>
      </c>
      <c r="C26" s="7" t="s">
        <v>38</v>
      </c>
      <c r="D26" s="8">
        <f>'КС '!D26+Гемодиализ!F26+Гемодиализ!G26</f>
        <v>26020762</v>
      </c>
      <c r="E26" s="8">
        <f>ДС!D25+Гемодиализ!H26</f>
        <v>9936443</v>
      </c>
      <c r="F26" s="8">
        <f>'АПУ профилактика'!D27+'АПУ в неотл.форме'!D26+'АПУ обращения'!D27+'ОДИ ПГГ'!D26+'ОДИ МЗ РБ'!D26+ФАП!D26+Гемодиализ!E26+Гемодиализ!I26</f>
        <v>102746799.44</v>
      </c>
      <c r="G26" s="8">
        <f>СМП!D26</f>
        <v>0</v>
      </c>
      <c r="H26" s="8">
        <f t="shared" si="1"/>
        <v>138704004.44</v>
      </c>
      <c r="I26" s="31">
        <f>'бюджет РБ'!D29</f>
        <v>5576679</v>
      </c>
      <c r="J26" s="8">
        <f t="shared" si="2"/>
        <v>144280683.44</v>
      </c>
    </row>
    <row r="27" spans="1:10" x14ac:dyDescent="0.2">
      <c r="A27" s="66">
        <v>19</v>
      </c>
      <c r="B27" s="6" t="s">
        <v>39</v>
      </c>
      <c r="C27" s="7" t="s">
        <v>40</v>
      </c>
      <c r="D27" s="8">
        <f>'КС '!D27+Гемодиализ!F27+Гемодиализ!G27</f>
        <v>24644114</v>
      </c>
      <c r="E27" s="8">
        <f>ДС!D26+Гемодиализ!H27</f>
        <v>8807470</v>
      </c>
      <c r="F27" s="8">
        <f>'АПУ профилактика'!D28+'АПУ в неотл.форме'!D27+'АПУ обращения'!D28+'ОДИ ПГГ'!D27+'ОДИ МЗ РБ'!D27+ФАП!D27+Гемодиализ!E27+Гемодиализ!I27</f>
        <v>76931620.280000001</v>
      </c>
      <c r="G27" s="8">
        <f>СМП!D27</f>
        <v>0</v>
      </c>
      <c r="H27" s="8">
        <f t="shared" si="1"/>
        <v>110383204.28</v>
      </c>
      <c r="I27" s="31">
        <f>'бюджет РБ'!D30</f>
        <v>10595670</v>
      </c>
      <c r="J27" s="8">
        <f t="shared" si="2"/>
        <v>120978874.28</v>
      </c>
    </row>
    <row r="28" spans="1:10" x14ac:dyDescent="0.2">
      <c r="A28" s="66">
        <v>20</v>
      </c>
      <c r="B28" s="6" t="s">
        <v>41</v>
      </c>
      <c r="C28" s="7" t="s">
        <v>42</v>
      </c>
      <c r="D28" s="8">
        <f>'КС '!D28+Гемодиализ!F28+Гемодиализ!G28</f>
        <v>195698410</v>
      </c>
      <c r="E28" s="8">
        <f>ДС!D27+Гемодиализ!H28</f>
        <v>39021973</v>
      </c>
      <c r="F28" s="8">
        <f>'АПУ профилактика'!D29+'АПУ в неотл.форме'!D28+'АПУ обращения'!D29+'ОДИ ПГГ'!D28+'ОДИ МЗ РБ'!D28+ФАП!D28+Гемодиализ!E28+Гемодиализ!I28</f>
        <v>354379336.19</v>
      </c>
      <c r="G28" s="8">
        <f>СМП!D28</f>
        <v>0</v>
      </c>
      <c r="H28" s="8">
        <f t="shared" si="1"/>
        <v>589099719.19000006</v>
      </c>
      <c r="I28" s="31">
        <f>'бюджет РБ'!D31</f>
        <v>14559820</v>
      </c>
      <c r="J28" s="8">
        <f t="shared" si="2"/>
        <v>603659539.19000006</v>
      </c>
    </row>
    <row r="29" spans="1:10" x14ac:dyDescent="0.2">
      <c r="A29" s="66">
        <v>21</v>
      </c>
      <c r="B29" s="6" t="s">
        <v>43</v>
      </c>
      <c r="C29" s="7" t="s">
        <v>44</v>
      </c>
      <c r="D29" s="8">
        <f>'КС '!D29+Гемодиализ!F29+Гемодиализ!G29</f>
        <v>259349542</v>
      </c>
      <c r="E29" s="8">
        <f>ДС!D28+Гемодиализ!H29</f>
        <v>33323889</v>
      </c>
      <c r="F29" s="8">
        <f>'АПУ профилактика'!D30+'АПУ в неотл.форме'!D29+'АПУ обращения'!D30+'ОДИ ПГГ'!D29+'ОДИ МЗ РБ'!D29+ФАП!D29+Гемодиализ!E29+Гемодиализ!I29</f>
        <v>299055918.44999999</v>
      </c>
      <c r="G29" s="8">
        <f>СМП!D29</f>
        <v>140087432</v>
      </c>
      <c r="H29" s="8">
        <f t="shared" si="1"/>
        <v>731816781.45000005</v>
      </c>
      <c r="I29" s="31">
        <f>'бюджет РБ'!D32</f>
        <v>17423416</v>
      </c>
      <c r="J29" s="8">
        <f t="shared" si="2"/>
        <v>749240197.45000005</v>
      </c>
    </row>
    <row r="30" spans="1:10" x14ac:dyDescent="0.2">
      <c r="A30" s="66">
        <v>22</v>
      </c>
      <c r="B30" s="10" t="s">
        <v>45</v>
      </c>
      <c r="C30" s="11" t="s">
        <v>46</v>
      </c>
      <c r="D30" s="8">
        <f>'КС '!D30+Гемодиализ!F30+Гемодиализ!G30</f>
        <v>0</v>
      </c>
      <c r="E30" s="8">
        <f>ДС!D29+Гемодиализ!H30</f>
        <v>8501192</v>
      </c>
      <c r="F30" s="8">
        <f>'АПУ профилактика'!D31+'АПУ в неотл.форме'!D30+'АПУ обращения'!D31+'ОДИ ПГГ'!D30+'ОДИ МЗ РБ'!D30+ФАП!D30+Гемодиализ!E30+Гемодиализ!I30</f>
        <v>126066467.09</v>
      </c>
      <c r="G30" s="8">
        <f>СМП!D30</f>
        <v>27751317</v>
      </c>
      <c r="H30" s="8">
        <f t="shared" si="1"/>
        <v>162318976.09</v>
      </c>
      <c r="I30" s="31">
        <f>'бюджет РБ'!D33</f>
        <v>0</v>
      </c>
      <c r="J30" s="8">
        <f t="shared" si="2"/>
        <v>162318976.09</v>
      </c>
    </row>
    <row r="31" spans="1:10" ht="12" customHeight="1" x14ac:dyDescent="0.2">
      <c r="A31" s="66">
        <v>23</v>
      </c>
      <c r="B31" s="10" t="s">
        <v>47</v>
      </c>
      <c r="C31" s="11" t="s">
        <v>48</v>
      </c>
      <c r="D31" s="8">
        <f>'КС '!D31+Гемодиализ!F31+Гемодиализ!G31</f>
        <v>0</v>
      </c>
      <c r="E31" s="8">
        <f>ДС!D30+Гемодиализ!H31</f>
        <v>0</v>
      </c>
      <c r="F31" s="8">
        <f>'АПУ профилактика'!D32+'АПУ в неотл.форме'!D31+'АПУ обращения'!D32+'ОДИ ПГГ'!D31+'ОДИ МЗ РБ'!D31+ФАП!D31+Гемодиализ!E31+Гемодиализ!I31</f>
        <v>14253639</v>
      </c>
      <c r="G31" s="8">
        <f>СМП!D31</f>
        <v>0</v>
      </c>
      <c r="H31" s="8">
        <f t="shared" si="1"/>
        <v>14253639</v>
      </c>
      <c r="I31" s="31">
        <f>'бюджет РБ'!D34</f>
        <v>0</v>
      </c>
      <c r="J31" s="8">
        <f t="shared" si="2"/>
        <v>14253639</v>
      </c>
    </row>
    <row r="32" spans="1:10" ht="24" x14ac:dyDescent="0.2">
      <c r="A32" s="66">
        <v>24</v>
      </c>
      <c r="B32" s="10" t="s">
        <v>49</v>
      </c>
      <c r="C32" s="11" t="s">
        <v>50</v>
      </c>
      <c r="D32" s="8">
        <f>'КС '!D32+Гемодиализ!F32+Гемодиализ!G32</f>
        <v>0</v>
      </c>
      <c r="E32" s="8">
        <f>ДС!D31+Гемодиализ!H32</f>
        <v>14133411</v>
      </c>
      <c r="F32" s="8">
        <f>'АПУ профилактика'!D33+'АПУ в неотл.форме'!D32+'АПУ обращения'!D33+'ОДИ ПГГ'!D32+'ОДИ МЗ РБ'!D32+ФАП!D32+Гемодиализ!E32+Гемодиализ!I32</f>
        <v>0</v>
      </c>
      <c r="G32" s="8">
        <f>СМП!D32</f>
        <v>0</v>
      </c>
      <c r="H32" s="8">
        <f t="shared" si="1"/>
        <v>14133411</v>
      </c>
      <c r="I32" s="31">
        <f>'бюджет РБ'!D35</f>
        <v>0</v>
      </c>
      <c r="J32" s="8">
        <f t="shared" si="2"/>
        <v>14133411</v>
      </c>
    </row>
    <row r="33" spans="1:10" x14ac:dyDescent="0.2">
      <c r="A33" s="66">
        <v>25</v>
      </c>
      <c r="B33" s="6" t="s">
        <v>51</v>
      </c>
      <c r="C33" s="13" t="s">
        <v>52</v>
      </c>
      <c r="D33" s="8">
        <f>'КС '!D33+Гемодиализ!F33+Гемодиализ!G33</f>
        <v>819187183</v>
      </c>
      <c r="E33" s="8">
        <f>ДС!D32+Гемодиализ!H33</f>
        <v>73624919</v>
      </c>
      <c r="F33" s="8">
        <f>'АПУ профилактика'!D34+'АПУ в неотл.форме'!D33+'АПУ обращения'!D34+'ОДИ ПГГ'!D33+'ОДИ МЗ РБ'!D33+ФАП!D33+Гемодиализ!E33+Гемодиализ!I33</f>
        <v>481694300.00999999</v>
      </c>
      <c r="G33" s="8">
        <f>СМП!D33</f>
        <v>0</v>
      </c>
      <c r="H33" s="8">
        <f t="shared" si="1"/>
        <v>1374506402.01</v>
      </c>
      <c r="I33" s="31">
        <f>'бюджет РБ'!D36</f>
        <v>23544090</v>
      </c>
      <c r="J33" s="8">
        <f t="shared" si="2"/>
        <v>1398050492.01</v>
      </c>
    </row>
    <row r="34" spans="1:10" x14ac:dyDescent="0.2">
      <c r="A34" s="66">
        <v>26</v>
      </c>
      <c r="B34" s="10" t="s">
        <v>53</v>
      </c>
      <c r="C34" s="11" t="s">
        <v>54</v>
      </c>
      <c r="D34" s="8">
        <f>'КС '!D34+Гемодиализ!F34+Гемодиализ!G34</f>
        <v>424857229</v>
      </c>
      <c r="E34" s="8">
        <f>ДС!D33+Гемодиализ!H34</f>
        <v>74858193</v>
      </c>
      <c r="F34" s="8">
        <f>'АПУ профилактика'!D35+'АПУ в неотл.форме'!D34+'АПУ обращения'!D35+'ОДИ ПГГ'!D34+'ОДИ МЗ РБ'!D34+ФАП!D34+Гемодиализ!E34+Гемодиализ!I34</f>
        <v>617255742</v>
      </c>
      <c r="G34" s="8">
        <f>СМП!D34</f>
        <v>0</v>
      </c>
      <c r="H34" s="8">
        <f t="shared" si="1"/>
        <v>1116971164</v>
      </c>
      <c r="I34" s="31">
        <f>'бюджет РБ'!D37</f>
        <v>18401518</v>
      </c>
      <c r="J34" s="8">
        <f t="shared" si="2"/>
        <v>1135372682</v>
      </c>
    </row>
    <row r="35" spans="1:10" ht="24" customHeight="1" x14ac:dyDescent="0.2">
      <c r="A35" s="66">
        <v>27</v>
      </c>
      <c r="B35" s="10" t="s">
        <v>55</v>
      </c>
      <c r="C35" s="11" t="s">
        <v>56</v>
      </c>
      <c r="D35" s="8">
        <f>'КС '!D35+Гемодиализ!F35+Гемодиализ!G35</f>
        <v>87181916</v>
      </c>
      <c r="E35" s="8">
        <f>ДС!D34+Гемодиализ!H35</f>
        <v>28483865</v>
      </c>
      <c r="F35" s="8">
        <f>'АПУ профилактика'!D36+'АПУ в неотл.форме'!D35+'АПУ обращения'!D36+'ОДИ ПГГ'!D35+'ОДИ МЗ РБ'!D35+ФАП!D35+Гемодиализ!E35+Гемодиализ!I35</f>
        <v>218190166.27000001</v>
      </c>
      <c r="G35" s="8">
        <f>СМП!D35</f>
        <v>0</v>
      </c>
      <c r="H35" s="8">
        <f t="shared" si="1"/>
        <v>333855947.26999998</v>
      </c>
      <c r="I35" s="31">
        <f>'бюджет РБ'!D38</f>
        <v>2568446</v>
      </c>
      <c r="J35" s="8">
        <f t="shared" si="2"/>
        <v>336424393.26999998</v>
      </c>
    </row>
    <row r="36" spans="1:10" ht="12" customHeight="1" x14ac:dyDescent="0.2">
      <c r="A36" s="66">
        <v>28</v>
      </c>
      <c r="B36" s="9" t="s">
        <v>57</v>
      </c>
      <c r="C36" s="13" t="s">
        <v>58</v>
      </c>
      <c r="D36" s="8">
        <f>'КС '!D36+Гемодиализ!F36+Гемодиализ!G36</f>
        <v>0</v>
      </c>
      <c r="E36" s="8">
        <f>ДС!D35+Гемодиализ!H36</f>
        <v>0</v>
      </c>
      <c r="F36" s="8">
        <f>'АПУ профилактика'!D37+'АПУ в неотл.форме'!D36+'АПУ обращения'!D37+'ОДИ ПГГ'!D36+'ОДИ МЗ РБ'!D36+ФАП!D36+Гемодиализ!E36+Гемодиализ!I36</f>
        <v>146587022</v>
      </c>
      <c r="G36" s="8">
        <f>СМП!D36</f>
        <v>0</v>
      </c>
      <c r="H36" s="8">
        <f t="shared" si="1"/>
        <v>146587022</v>
      </c>
      <c r="I36" s="31">
        <f>'бюджет РБ'!D39</f>
        <v>0</v>
      </c>
      <c r="J36" s="8">
        <f t="shared" si="2"/>
        <v>146587022</v>
      </c>
    </row>
    <row r="37" spans="1:10" ht="24" x14ac:dyDescent="0.2">
      <c r="A37" s="66">
        <v>29</v>
      </c>
      <c r="B37" s="6" t="s">
        <v>59</v>
      </c>
      <c r="C37" s="7" t="s">
        <v>60</v>
      </c>
      <c r="D37" s="8">
        <f>'КС '!D37+Гемодиализ!F37+Гемодиализ!G37</f>
        <v>0</v>
      </c>
      <c r="E37" s="8">
        <f>ДС!D36+Гемодиализ!H37</f>
        <v>0</v>
      </c>
      <c r="F37" s="8">
        <f>'АПУ профилактика'!D38+'АПУ в неотл.форме'!D37+'АПУ обращения'!D38+'ОДИ ПГГ'!D37+'ОДИ МЗ РБ'!D37+ФАП!D37+Гемодиализ!E37+Гемодиализ!I37</f>
        <v>0</v>
      </c>
      <c r="G37" s="8">
        <f>СМП!D37</f>
        <v>258891831</v>
      </c>
      <c r="H37" s="8">
        <f t="shared" si="1"/>
        <v>258891831</v>
      </c>
      <c r="I37" s="31">
        <f>'бюджет РБ'!D40</f>
        <v>0</v>
      </c>
      <c r="J37" s="8">
        <f t="shared" si="2"/>
        <v>258891831</v>
      </c>
    </row>
    <row r="38" spans="1:10" x14ac:dyDescent="0.2">
      <c r="A38" s="66">
        <v>30</v>
      </c>
      <c r="B38" s="10" t="s">
        <v>61</v>
      </c>
      <c r="C38" s="11" t="s">
        <v>62</v>
      </c>
      <c r="D38" s="8">
        <f>'КС '!D38+Гемодиализ!F38+Гемодиализ!G38</f>
        <v>0</v>
      </c>
      <c r="E38" s="8">
        <f>ДС!D37+Гемодиализ!H38</f>
        <v>4238536</v>
      </c>
      <c r="F38" s="8">
        <f>'АПУ профилактика'!D39+'АПУ в неотл.форме'!D38+'АПУ обращения'!D39+'ОДИ ПГГ'!D38+'ОДИ МЗ РБ'!D38+ФАП!D38+Гемодиализ!E38+Гемодиализ!I38</f>
        <v>30688707.66</v>
      </c>
      <c r="G38" s="8">
        <f>СМП!D38</f>
        <v>0</v>
      </c>
      <c r="H38" s="8">
        <f t="shared" si="1"/>
        <v>34927243.659999996</v>
      </c>
      <c r="I38" s="31">
        <f>'бюджет РБ'!D41</f>
        <v>0</v>
      </c>
      <c r="J38" s="8">
        <f t="shared" si="2"/>
        <v>34927243.659999996</v>
      </c>
    </row>
    <row r="39" spans="1:10" x14ac:dyDescent="0.2">
      <c r="A39" s="66">
        <v>31</v>
      </c>
      <c r="B39" s="9" t="s">
        <v>63</v>
      </c>
      <c r="C39" s="7" t="s">
        <v>64</v>
      </c>
      <c r="D39" s="8">
        <f>'КС '!D39+Гемодиализ!F39+Гемодиализ!G39</f>
        <v>332729347</v>
      </c>
      <c r="E39" s="8">
        <f>ДС!D38+Гемодиализ!H39</f>
        <v>50692596</v>
      </c>
      <c r="F39" s="8">
        <f>'АПУ профилактика'!D40+'АПУ в неотл.форме'!D39+'АПУ обращения'!D40+'ОДИ ПГГ'!D39+'ОДИ МЗ РБ'!D39+ФАП!D39+Гемодиализ!E39+Гемодиализ!I39</f>
        <v>418475368.88</v>
      </c>
      <c r="G39" s="8">
        <f>СМП!D39</f>
        <v>207243121</v>
      </c>
      <c r="H39" s="8">
        <f t="shared" si="1"/>
        <v>1009140432.88</v>
      </c>
      <c r="I39" s="31">
        <f>'бюджет РБ'!D42</f>
        <v>19287315</v>
      </c>
      <c r="J39" s="8">
        <f t="shared" si="2"/>
        <v>1028427747.88</v>
      </c>
    </row>
    <row r="40" spans="1:10" x14ac:dyDescent="0.2">
      <c r="A40" s="66">
        <v>32</v>
      </c>
      <c r="B40" s="12" t="s">
        <v>65</v>
      </c>
      <c r="C40" s="13" t="s">
        <v>66</v>
      </c>
      <c r="D40" s="8">
        <f>'КС '!D40+Гемодиализ!F40+Гемодиализ!G40</f>
        <v>486207678</v>
      </c>
      <c r="E40" s="8">
        <f>ДС!D39+Гемодиализ!H40</f>
        <v>67921425</v>
      </c>
      <c r="F40" s="8">
        <f>'АПУ профилактика'!D41+'АПУ в неотл.форме'!D40+'АПУ обращения'!D41+'ОДИ ПГГ'!D40+'ОДИ МЗ РБ'!D40+ФАП!D40+Гемодиализ!E40+Гемодиализ!I40</f>
        <v>564012380.48000002</v>
      </c>
      <c r="G40" s="8">
        <f>СМП!D40</f>
        <v>118958567</v>
      </c>
      <c r="H40" s="8">
        <f t="shared" si="1"/>
        <v>1237100050.48</v>
      </c>
      <c r="I40" s="31">
        <f>'бюджет РБ'!D43</f>
        <v>20976148</v>
      </c>
      <c r="J40" s="8">
        <f t="shared" si="2"/>
        <v>1258076198.48</v>
      </c>
    </row>
    <row r="41" spans="1:10" x14ac:dyDescent="0.2">
      <c r="A41" s="66">
        <v>33</v>
      </c>
      <c r="B41" s="9" t="s">
        <v>67</v>
      </c>
      <c r="C41" s="7" t="s">
        <v>68</v>
      </c>
      <c r="D41" s="8">
        <f>'КС '!D41+Гемодиализ!F41+Гемодиализ!G41</f>
        <v>42206638</v>
      </c>
      <c r="E41" s="8">
        <f>ДС!D40+Гемодиализ!H41</f>
        <v>14564134</v>
      </c>
      <c r="F41" s="8">
        <f>'АПУ профилактика'!D42+'АПУ в неотл.форме'!D41+'АПУ обращения'!D42+'ОДИ ПГГ'!D41+'ОДИ МЗ РБ'!D41+ФАП!D41+Гемодиализ!E41+Гемодиализ!I41</f>
        <v>137091450.07999998</v>
      </c>
      <c r="G41" s="8">
        <f>СМП!D41</f>
        <v>0</v>
      </c>
      <c r="H41" s="8">
        <f t="shared" si="1"/>
        <v>193862222.07999998</v>
      </c>
      <c r="I41" s="31">
        <f>'бюджет РБ'!D44</f>
        <v>10859699</v>
      </c>
      <c r="J41" s="8">
        <f t="shared" si="2"/>
        <v>204721921.07999998</v>
      </c>
    </row>
    <row r="42" spans="1:10" x14ac:dyDescent="0.2">
      <c r="A42" s="66">
        <v>34</v>
      </c>
      <c r="B42" s="10" t="s">
        <v>69</v>
      </c>
      <c r="C42" s="11" t="s">
        <v>70</v>
      </c>
      <c r="D42" s="8">
        <f>'КС '!D42+Гемодиализ!F42+Гемодиализ!G42</f>
        <v>208146399</v>
      </c>
      <c r="E42" s="8">
        <f>ДС!D41+Гемодиализ!H42</f>
        <v>47551131</v>
      </c>
      <c r="F42" s="8">
        <f>'АПУ профилактика'!D43+'АПУ в неотл.форме'!D42+'АПУ обращения'!D43+'ОДИ ПГГ'!D42+'ОДИ МЗ РБ'!D42+ФАП!D42+Гемодиализ!E42+Гемодиализ!I42</f>
        <v>382551751.93000001</v>
      </c>
      <c r="G42" s="8">
        <f>СМП!D42</f>
        <v>72570871</v>
      </c>
      <c r="H42" s="8">
        <f t="shared" si="1"/>
        <v>710820152.93000007</v>
      </c>
      <c r="I42" s="31">
        <f>'бюджет РБ'!D45</f>
        <v>18648114</v>
      </c>
      <c r="J42" s="8">
        <f t="shared" si="2"/>
        <v>729468266.93000007</v>
      </c>
    </row>
    <row r="43" spans="1:10" x14ac:dyDescent="0.2">
      <c r="A43" s="66">
        <v>35</v>
      </c>
      <c r="B43" s="9" t="s">
        <v>71</v>
      </c>
      <c r="C43" s="7" t="s">
        <v>72</v>
      </c>
      <c r="D43" s="8">
        <f>'КС '!D43+Гемодиализ!F43+Гемодиализ!G43</f>
        <v>48652656</v>
      </c>
      <c r="E43" s="8">
        <f>ДС!D42+Гемодиализ!H43</f>
        <v>18150816</v>
      </c>
      <c r="F43" s="8">
        <f>'АПУ профилактика'!D44+'АПУ в неотл.форме'!D43+'АПУ обращения'!D44+'ОДИ ПГГ'!D43+'ОДИ МЗ РБ'!D43+ФАП!D43+Гемодиализ!E43+Гемодиализ!I43</f>
        <v>164494973.38999999</v>
      </c>
      <c r="G43" s="8">
        <f>СМП!D43</f>
        <v>28466491</v>
      </c>
      <c r="H43" s="8">
        <f t="shared" si="1"/>
        <v>259764936.38999999</v>
      </c>
      <c r="I43" s="31">
        <f>'бюджет РБ'!D46</f>
        <v>9447739</v>
      </c>
      <c r="J43" s="8">
        <f t="shared" si="2"/>
        <v>269212675.38999999</v>
      </c>
    </row>
    <row r="44" spans="1:10" x14ac:dyDescent="0.2">
      <c r="A44" s="66">
        <v>36</v>
      </c>
      <c r="B44" s="6" t="s">
        <v>73</v>
      </c>
      <c r="C44" s="7" t="s">
        <v>74</v>
      </c>
      <c r="D44" s="8">
        <f>'КС '!D44+Гемодиализ!F44+Гемодиализ!G44</f>
        <v>200913717</v>
      </c>
      <c r="E44" s="8">
        <f>ДС!D43+Гемодиализ!H44</f>
        <v>51142533</v>
      </c>
      <c r="F44" s="8">
        <f>'АПУ профилактика'!D45+'АПУ в неотл.форме'!D44+'АПУ обращения'!D45+'ОДИ ПГГ'!D44+'ОДИ МЗ РБ'!D44+ФАП!D44+Гемодиализ!E44+Гемодиализ!I44</f>
        <v>367927764.88999999</v>
      </c>
      <c r="G44" s="8">
        <f>СМП!D44</f>
        <v>0</v>
      </c>
      <c r="H44" s="8">
        <f t="shared" si="1"/>
        <v>619984014.88999999</v>
      </c>
      <c r="I44" s="31">
        <f>'бюджет РБ'!D47</f>
        <v>18025893</v>
      </c>
      <c r="J44" s="8">
        <f t="shared" si="2"/>
        <v>638009907.88999999</v>
      </c>
    </row>
    <row r="45" spans="1:10" x14ac:dyDescent="0.2">
      <c r="A45" s="66">
        <v>37</v>
      </c>
      <c r="B45" s="14" t="s">
        <v>75</v>
      </c>
      <c r="C45" s="15" t="s">
        <v>76</v>
      </c>
      <c r="D45" s="8">
        <f>'КС '!D45+Гемодиализ!F45+Гемодиализ!G45</f>
        <v>47294712</v>
      </c>
      <c r="E45" s="8">
        <f>ДС!D44+Гемодиализ!H45</f>
        <v>16886117</v>
      </c>
      <c r="F45" s="8">
        <f>'АПУ профилактика'!D46+'АПУ в неотл.форме'!D45+'АПУ обращения'!D46+'ОДИ ПГГ'!D45+'ОДИ МЗ РБ'!D45+ФАП!D45+Гемодиализ!E45+Гемодиализ!I45</f>
        <v>158642973.72999999</v>
      </c>
      <c r="G45" s="8">
        <f>СМП!D45</f>
        <v>0</v>
      </c>
      <c r="H45" s="8">
        <f t="shared" si="1"/>
        <v>222823802.72999999</v>
      </c>
      <c r="I45" s="31">
        <f>'бюджет РБ'!D48</f>
        <v>9646374</v>
      </c>
      <c r="J45" s="8">
        <f t="shared" si="2"/>
        <v>232470176.72999999</v>
      </c>
    </row>
    <row r="46" spans="1:10" x14ac:dyDescent="0.2">
      <c r="A46" s="66">
        <v>38</v>
      </c>
      <c r="B46" s="6" t="s">
        <v>77</v>
      </c>
      <c r="C46" s="7" t="s">
        <v>78</v>
      </c>
      <c r="D46" s="8">
        <f>'КС '!D46+Гемодиализ!F46+Гемодиализ!G46</f>
        <v>33187282</v>
      </c>
      <c r="E46" s="8">
        <f>ДС!D45+Гемодиализ!H46</f>
        <v>10368992</v>
      </c>
      <c r="F46" s="8">
        <f>'АПУ профилактика'!D47+'АПУ в неотл.форме'!D46+'АПУ обращения'!D47+'ОДИ ПГГ'!D46+'ОДИ МЗ РБ'!D46+ФАП!D46+Гемодиализ!E46+Гемодиализ!I46</f>
        <v>115409680.34</v>
      </c>
      <c r="G46" s="8">
        <f>СМП!D46</f>
        <v>16433375</v>
      </c>
      <c r="H46" s="8">
        <f t="shared" si="1"/>
        <v>175399329.34</v>
      </c>
      <c r="I46" s="31">
        <f>'бюджет РБ'!D49</f>
        <v>9947792</v>
      </c>
      <c r="J46" s="8">
        <f t="shared" si="2"/>
        <v>185347121.34</v>
      </c>
    </row>
    <row r="47" spans="1:10" x14ac:dyDescent="0.2">
      <c r="A47" s="66">
        <v>39</v>
      </c>
      <c r="B47" s="12" t="s">
        <v>79</v>
      </c>
      <c r="C47" s="13" t="s">
        <v>80</v>
      </c>
      <c r="D47" s="8">
        <f>'КС '!D47+Гемодиализ!F47+Гемодиализ!G47</f>
        <v>41198001</v>
      </c>
      <c r="E47" s="8">
        <f>ДС!D46+Гемодиализ!H47</f>
        <v>18195822</v>
      </c>
      <c r="F47" s="8">
        <f>'АПУ профилактика'!D48+'АПУ в неотл.форме'!D47+'АПУ обращения'!D48+'ОДИ ПГГ'!D47+'ОДИ МЗ РБ'!D47+ФАП!D47+Гемодиализ!E47+Гемодиализ!I47</f>
        <v>165748055.19999999</v>
      </c>
      <c r="G47" s="8">
        <f>СМП!D47</f>
        <v>27232212</v>
      </c>
      <c r="H47" s="8">
        <f t="shared" si="1"/>
        <v>252374090.19999999</v>
      </c>
      <c r="I47" s="31">
        <f>'бюджет РБ'!D50</f>
        <v>9529019</v>
      </c>
      <c r="J47" s="8">
        <f t="shared" si="2"/>
        <v>261903109.19999999</v>
      </c>
    </row>
    <row r="48" spans="1:10" x14ac:dyDescent="0.2">
      <c r="A48" s="66">
        <v>40</v>
      </c>
      <c r="B48" s="10" t="s">
        <v>81</v>
      </c>
      <c r="C48" s="11" t="s">
        <v>82</v>
      </c>
      <c r="D48" s="8">
        <f>'КС '!D48+Гемодиализ!F48+Гемодиализ!G48</f>
        <v>22190319</v>
      </c>
      <c r="E48" s="8">
        <f>ДС!D47+Гемодиализ!H48</f>
        <v>8990485</v>
      </c>
      <c r="F48" s="8">
        <f>'АПУ профилактика'!D49+'АПУ в неотл.форме'!D48+'АПУ обращения'!D49+'ОДИ ПГГ'!D48+'ОДИ МЗ РБ'!D48+ФАП!D48+Гемодиализ!E48+Гемодиализ!I48</f>
        <v>88715756.590000004</v>
      </c>
      <c r="G48" s="8">
        <f>СМП!D48</f>
        <v>0</v>
      </c>
      <c r="H48" s="8">
        <f t="shared" si="1"/>
        <v>119896560.59</v>
      </c>
      <c r="I48" s="31">
        <f>'бюджет РБ'!D51</f>
        <v>9449043</v>
      </c>
      <c r="J48" s="8">
        <f t="shared" si="2"/>
        <v>129345603.59</v>
      </c>
    </row>
    <row r="49" spans="1:10" x14ac:dyDescent="0.2">
      <c r="A49" s="66">
        <v>41</v>
      </c>
      <c r="B49" s="9" t="s">
        <v>83</v>
      </c>
      <c r="C49" s="7" t="s">
        <v>84</v>
      </c>
      <c r="D49" s="8">
        <f>'КС '!D49+Гемодиализ!F49+Гемодиализ!G49</f>
        <v>31037540</v>
      </c>
      <c r="E49" s="8">
        <f>ДС!D48+Гемодиализ!H49</f>
        <v>41148818</v>
      </c>
      <c r="F49" s="8">
        <f>'АПУ профилактика'!D50+'АПУ в неотл.форме'!D49+'АПУ обращения'!D50+'ОДИ ПГГ'!D49+'ОДИ МЗ РБ'!D49+ФАП!D49+Гемодиализ!E49+Гемодиализ!I49</f>
        <v>64785278.649999999</v>
      </c>
      <c r="G49" s="8">
        <f>СМП!D49</f>
        <v>0</v>
      </c>
      <c r="H49" s="8">
        <f t="shared" si="1"/>
        <v>136971636.65000001</v>
      </c>
      <c r="I49" s="31">
        <f>'бюджет РБ'!D52</f>
        <v>0</v>
      </c>
      <c r="J49" s="8">
        <f t="shared" si="2"/>
        <v>136971636.65000001</v>
      </c>
    </row>
    <row r="50" spans="1:10" x14ac:dyDescent="0.2">
      <c r="A50" s="66">
        <v>42</v>
      </c>
      <c r="B50" s="10" t="s">
        <v>85</v>
      </c>
      <c r="C50" s="11" t="s">
        <v>86</v>
      </c>
      <c r="D50" s="8">
        <f>'КС '!D50+Гемодиализ!F50+Гемодиализ!G50</f>
        <v>421030951</v>
      </c>
      <c r="E50" s="8">
        <f>ДС!D49+Гемодиализ!H50</f>
        <v>71465674</v>
      </c>
      <c r="F50" s="8">
        <f>'АПУ профилактика'!D51+'АПУ в неотл.форме'!D50+'АПУ обращения'!D51+'ОДИ ПГГ'!D50+'ОДИ МЗ РБ'!D50+ФАП!D50+Гемодиализ!E50+Гемодиализ!I50</f>
        <v>548034490.80999994</v>
      </c>
      <c r="G50" s="8">
        <f>СМП!D50</f>
        <v>355825134</v>
      </c>
      <c r="H50" s="8">
        <f t="shared" si="1"/>
        <v>1396356249.8099999</v>
      </c>
      <c r="I50" s="31">
        <f>'бюджет РБ'!D53</f>
        <v>20889308</v>
      </c>
      <c r="J50" s="8">
        <f t="shared" si="2"/>
        <v>1417245557.8099999</v>
      </c>
    </row>
    <row r="51" spans="1:10" x14ac:dyDescent="0.2">
      <c r="A51" s="66">
        <v>43</v>
      </c>
      <c r="B51" s="6" t="s">
        <v>87</v>
      </c>
      <c r="C51" s="7" t="s">
        <v>88</v>
      </c>
      <c r="D51" s="8">
        <f>'КС '!D51+Гемодиализ!F51+Гемодиализ!G51</f>
        <v>51752831</v>
      </c>
      <c r="E51" s="8">
        <f>ДС!D50+Гемодиализ!H51</f>
        <v>16055945</v>
      </c>
      <c r="F51" s="8">
        <f>'АПУ профилактика'!D52+'АПУ в неотл.форме'!D51+'АПУ обращения'!D52+'ОДИ ПГГ'!D51+'ОДИ МЗ РБ'!D51+ФАП!D51+Гемодиализ!E51+Гемодиализ!I51</f>
        <v>140919345.09</v>
      </c>
      <c r="G51" s="8">
        <f>СМП!D51</f>
        <v>0</v>
      </c>
      <c r="H51" s="8">
        <f t="shared" si="1"/>
        <v>208728121.09</v>
      </c>
      <c r="I51" s="31">
        <f>'бюджет РБ'!D54</f>
        <v>11124154</v>
      </c>
      <c r="J51" s="8">
        <f t="shared" si="2"/>
        <v>219852275.09</v>
      </c>
    </row>
    <row r="52" spans="1:10" x14ac:dyDescent="0.2">
      <c r="A52" s="66">
        <v>44</v>
      </c>
      <c r="B52" s="6" t="s">
        <v>89</v>
      </c>
      <c r="C52" s="7" t="s">
        <v>90</v>
      </c>
      <c r="D52" s="8">
        <f>'КС '!D52+Гемодиализ!F52+Гемодиализ!G52</f>
        <v>303705467</v>
      </c>
      <c r="E52" s="8">
        <f>ДС!D51+Гемодиализ!H52</f>
        <v>50635140</v>
      </c>
      <c r="F52" s="8">
        <f>'АПУ профилактика'!D53+'АПУ в неотл.форме'!D52+'АПУ обращения'!D53+'ОДИ ПГГ'!D52+'ОДИ МЗ РБ'!D52+ФАП!D52+Гемодиализ!E52+Гемодиализ!I52</f>
        <v>375041502.63</v>
      </c>
      <c r="G52" s="8">
        <f>СМП!D52</f>
        <v>0</v>
      </c>
      <c r="H52" s="8">
        <f t="shared" si="1"/>
        <v>729382109.63</v>
      </c>
      <c r="I52" s="31">
        <f>'бюджет РБ'!D55</f>
        <v>24521720</v>
      </c>
      <c r="J52" s="8">
        <f t="shared" si="2"/>
        <v>753903829.63</v>
      </c>
    </row>
    <row r="53" spans="1:10" x14ac:dyDescent="0.2">
      <c r="A53" s="66">
        <v>45</v>
      </c>
      <c r="B53" s="10" t="s">
        <v>91</v>
      </c>
      <c r="C53" s="11" t="s">
        <v>92</v>
      </c>
      <c r="D53" s="8">
        <f>'КС '!D53+Гемодиализ!F53+Гемодиализ!G53</f>
        <v>36689624</v>
      </c>
      <c r="E53" s="8">
        <f>ДС!D52+Гемодиализ!H53</f>
        <v>12004697</v>
      </c>
      <c r="F53" s="8">
        <f>'АПУ профилактика'!D54+'АПУ в неотл.форме'!D53+'АПУ обращения'!D54+'ОДИ ПГГ'!D53+'ОДИ МЗ РБ'!D53+ФАП!D53+Гемодиализ!E53+Гемодиализ!I53</f>
        <v>113332240.59999999</v>
      </c>
      <c r="G53" s="8">
        <f>СМП!D53</f>
        <v>0</v>
      </c>
      <c r="H53" s="8">
        <f t="shared" si="1"/>
        <v>162026561.59999999</v>
      </c>
      <c r="I53" s="31">
        <f>'бюджет РБ'!D56</f>
        <v>9548578</v>
      </c>
      <c r="J53" s="8">
        <f t="shared" si="2"/>
        <v>171575139.59999999</v>
      </c>
    </row>
    <row r="54" spans="1:10" ht="10.5" customHeight="1" x14ac:dyDescent="0.2">
      <c r="A54" s="66">
        <v>46</v>
      </c>
      <c r="B54" s="10" t="s">
        <v>93</v>
      </c>
      <c r="C54" s="11" t="s">
        <v>94</v>
      </c>
      <c r="D54" s="8">
        <f>'КС '!D54+Гемодиализ!F54+Гемодиализ!G54</f>
        <v>53710770</v>
      </c>
      <c r="E54" s="8">
        <f>ДС!D53+Гемодиализ!H54</f>
        <v>18009918</v>
      </c>
      <c r="F54" s="8">
        <f>'АПУ профилактика'!D55+'АПУ в неотл.форме'!D54+'АПУ обращения'!D55+'ОДИ ПГГ'!D54+'ОДИ МЗ РБ'!D54+ФАП!D54+Гемодиализ!E54+Гемодиализ!I54</f>
        <v>165589123.67000002</v>
      </c>
      <c r="G54" s="8">
        <f>СМП!D54</f>
        <v>27134835</v>
      </c>
      <c r="H54" s="8">
        <f t="shared" si="1"/>
        <v>264444646.67000002</v>
      </c>
      <c r="I54" s="31">
        <f>'бюджет РБ'!D57</f>
        <v>9644201</v>
      </c>
      <c r="J54" s="8">
        <f t="shared" si="2"/>
        <v>274088847.67000002</v>
      </c>
    </row>
    <row r="55" spans="1:10" x14ac:dyDescent="0.2">
      <c r="A55" s="66">
        <v>47</v>
      </c>
      <c r="B55" s="9" t="s">
        <v>95</v>
      </c>
      <c r="C55" s="7" t="s">
        <v>96</v>
      </c>
      <c r="D55" s="8">
        <f>'КС '!D55+Гемодиализ!F55+Гемодиализ!G55</f>
        <v>67286648</v>
      </c>
      <c r="E55" s="8">
        <f>ДС!D54+Гемодиализ!H55</f>
        <v>22508085</v>
      </c>
      <c r="F55" s="8">
        <f>'АПУ профилактика'!D56+'АПУ в неотл.форме'!D55+'АПУ обращения'!D56+'ОДИ ПГГ'!D55+'ОДИ МЗ РБ'!D55+ФАП!D55+Гемодиализ!E55+Гемодиализ!I55</f>
        <v>192840211.81</v>
      </c>
      <c r="G55" s="8">
        <f>СМП!D55</f>
        <v>34241299</v>
      </c>
      <c r="H55" s="8">
        <f t="shared" si="1"/>
        <v>316876243.81</v>
      </c>
      <c r="I55" s="31">
        <f>'бюджет РБ'!D58</f>
        <v>12274242</v>
      </c>
      <c r="J55" s="8">
        <f t="shared" si="2"/>
        <v>329150485.81</v>
      </c>
    </row>
    <row r="56" spans="1:10" x14ac:dyDescent="0.2">
      <c r="A56" s="66">
        <v>48</v>
      </c>
      <c r="B56" s="10" t="s">
        <v>97</v>
      </c>
      <c r="C56" s="11" t="s">
        <v>98</v>
      </c>
      <c r="D56" s="8">
        <f>'КС '!D56+Гемодиализ!F56+Гемодиализ!G56</f>
        <v>27583669</v>
      </c>
      <c r="E56" s="8">
        <f>ДС!D55+Гемодиализ!H56</f>
        <v>7996508</v>
      </c>
      <c r="F56" s="8">
        <f>'АПУ профилактика'!D57+'АПУ в неотл.форме'!D56+'АПУ обращения'!D57+'ОДИ ПГГ'!D56+'ОДИ МЗ РБ'!D56+ФАП!D56+Гемодиализ!E56+Гемодиализ!I56</f>
        <v>80586971.689999998</v>
      </c>
      <c r="G56" s="8">
        <f>СМП!D56</f>
        <v>0</v>
      </c>
      <c r="H56" s="8">
        <f t="shared" si="1"/>
        <v>116167148.69</v>
      </c>
      <c r="I56" s="31">
        <f>'бюджет РБ'!D59</f>
        <v>9612531</v>
      </c>
      <c r="J56" s="8">
        <f t="shared" si="2"/>
        <v>125779679.69</v>
      </c>
    </row>
    <row r="57" spans="1:10" x14ac:dyDescent="0.2">
      <c r="A57" s="66">
        <v>49</v>
      </c>
      <c r="B57" s="9" t="s">
        <v>99</v>
      </c>
      <c r="C57" s="7" t="s">
        <v>100</v>
      </c>
      <c r="D57" s="8">
        <f>'КС '!D57+Гемодиализ!F57+Гемодиализ!G57</f>
        <v>42457245</v>
      </c>
      <c r="E57" s="8">
        <f>ДС!D56+Гемодиализ!H57</f>
        <v>15567625</v>
      </c>
      <c r="F57" s="8">
        <f>'АПУ профилактика'!D58+'АПУ в неотл.форме'!D57+'АПУ обращения'!D58+'ОДИ ПГГ'!D57+'ОДИ МЗ РБ'!D57+ФАП!D57+Гемодиализ!E57+Гемодиализ!I57</f>
        <v>141437716.55000001</v>
      </c>
      <c r="G57" s="8">
        <f>СМП!D57</f>
        <v>24221213</v>
      </c>
      <c r="H57" s="8">
        <f t="shared" si="1"/>
        <v>223683799.55000001</v>
      </c>
      <c r="I57" s="31">
        <f>'бюджет РБ'!D60</f>
        <v>10711497</v>
      </c>
      <c r="J57" s="8">
        <f t="shared" si="2"/>
        <v>234395296.55000001</v>
      </c>
    </row>
    <row r="58" spans="1:10" ht="10.5" customHeight="1" x14ac:dyDescent="0.2">
      <c r="A58" s="66">
        <v>50</v>
      </c>
      <c r="B58" s="10" t="s">
        <v>101</v>
      </c>
      <c r="C58" s="11" t="s">
        <v>102</v>
      </c>
      <c r="D58" s="8">
        <f>'КС '!D58+Гемодиализ!F58+Гемодиализ!G58</f>
        <v>63800714</v>
      </c>
      <c r="E58" s="8">
        <f>ДС!D57+Гемодиализ!H58</f>
        <v>21509343</v>
      </c>
      <c r="F58" s="8">
        <f>'АПУ профилактика'!D59+'АПУ в неотл.форме'!D58+'АПУ обращения'!D59+'ОДИ ПГГ'!D58+'ОДИ МЗ РБ'!D58+ФАП!D58+Гемодиализ!E58+Гемодиализ!I58</f>
        <v>197411085.24000001</v>
      </c>
      <c r="G58" s="8">
        <f>СМП!D58</f>
        <v>34298876</v>
      </c>
      <c r="H58" s="8">
        <f t="shared" si="1"/>
        <v>317020018.24000001</v>
      </c>
      <c r="I58" s="31">
        <f>'бюджет РБ'!D61</f>
        <v>10623873</v>
      </c>
      <c r="J58" s="8">
        <f t="shared" si="2"/>
        <v>327643891.24000001</v>
      </c>
    </row>
    <row r="59" spans="1:10" x14ac:dyDescent="0.2">
      <c r="A59" s="66">
        <v>51</v>
      </c>
      <c r="B59" s="10" t="s">
        <v>103</v>
      </c>
      <c r="C59" s="11" t="s">
        <v>104</v>
      </c>
      <c r="D59" s="8">
        <f>'КС '!D59+Гемодиализ!F59+Гемодиализ!G59</f>
        <v>324666546</v>
      </c>
      <c r="E59" s="8">
        <f>ДС!D58+Гемодиализ!H59</f>
        <v>77030750</v>
      </c>
      <c r="F59" s="8">
        <f>'АПУ профилактика'!D60+'АПУ в неотл.форме'!D59+'АПУ обращения'!D60+'ОДИ ПГГ'!D59+'ОДИ МЗ РБ'!D59+ФАП!D59+Гемодиализ!E59+Гемодиализ!I59</f>
        <v>572303341.40999997</v>
      </c>
      <c r="G59" s="8">
        <f>СМП!D59</f>
        <v>0</v>
      </c>
      <c r="H59" s="8">
        <f t="shared" si="1"/>
        <v>974000637.40999997</v>
      </c>
      <c r="I59" s="31">
        <f>'бюджет РБ'!D62</f>
        <v>23124639</v>
      </c>
      <c r="J59" s="8">
        <f t="shared" si="2"/>
        <v>997125276.40999997</v>
      </c>
    </row>
    <row r="60" spans="1:10" x14ac:dyDescent="0.2">
      <c r="A60" s="66">
        <v>52</v>
      </c>
      <c r="B60" s="10" t="s">
        <v>105</v>
      </c>
      <c r="C60" s="11" t="s">
        <v>106</v>
      </c>
      <c r="D60" s="8">
        <f>'КС '!D60+Гемодиализ!F60+Гемодиализ!G60</f>
        <v>43699780</v>
      </c>
      <c r="E60" s="8">
        <f>ДС!D59+Гемодиализ!H60</f>
        <v>13257326</v>
      </c>
      <c r="F60" s="8">
        <f>'АПУ профилактика'!D61+'АПУ в неотл.форме'!D60+'АПУ обращения'!D61+'ОДИ ПГГ'!D60+'ОДИ МЗ РБ'!D60+ФАП!D60+Гемодиализ!E60+Гемодиализ!I60</f>
        <v>126855499.99000001</v>
      </c>
      <c r="G60" s="8">
        <f>СМП!D60</f>
        <v>0</v>
      </c>
      <c r="H60" s="8">
        <f t="shared" si="1"/>
        <v>183812605.99000001</v>
      </c>
      <c r="I60" s="31">
        <f>'бюджет РБ'!D63</f>
        <v>10143981</v>
      </c>
      <c r="J60" s="8">
        <f t="shared" si="2"/>
        <v>193956586.99000001</v>
      </c>
    </row>
    <row r="61" spans="1:10" x14ac:dyDescent="0.2">
      <c r="A61" s="66">
        <v>53</v>
      </c>
      <c r="B61" s="10" t="s">
        <v>107</v>
      </c>
      <c r="C61" s="11" t="s">
        <v>108</v>
      </c>
      <c r="D61" s="8">
        <f>'КС '!D61+Гемодиализ!F61+Гемодиализ!G61</f>
        <v>0</v>
      </c>
      <c r="E61" s="8">
        <f>ДС!D60+Гемодиализ!H61</f>
        <v>39260</v>
      </c>
      <c r="F61" s="8">
        <f>'АПУ профилактика'!D62+'АПУ в неотл.форме'!D61+'АПУ обращения'!D62+'ОДИ ПГГ'!D61+'ОДИ МЗ РБ'!D61+ФАП!D61+Гемодиализ!E61+Гемодиализ!I61</f>
        <v>80966</v>
      </c>
      <c r="G61" s="8">
        <f>СМП!D61</f>
        <v>0</v>
      </c>
      <c r="H61" s="8">
        <f t="shared" si="1"/>
        <v>120226</v>
      </c>
      <c r="I61" s="31">
        <f>'бюджет РБ'!D64</f>
        <v>0</v>
      </c>
      <c r="J61" s="8">
        <f t="shared" si="2"/>
        <v>120226</v>
      </c>
    </row>
    <row r="62" spans="1:10" x14ac:dyDescent="0.2">
      <c r="A62" s="66">
        <v>54</v>
      </c>
      <c r="B62" s="10" t="s">
        <v>109</v>
      </c>
      <c r="C62" s="11" t="s">
        <v>110</v>
      </c>
      <c r="D62" s="8">
        <f>'КС '!D62+Гемодиализ!F62+Гемодиализ!G62</f>
        <v>141918629</v>
      </c>
      <c r="E62" s="8">
        <f>ДС!D61+Гемодиализ!H62</f>
        <v>0</v>
      </c>
      <c r="F62" s="8">
        <f>'АПУ профилактика'!D63+'АПУ в неотл.форме'!D62+'АПУ обращения'!D63+'ОДИ ПГГ'!D62+'ОДИ МЗ РБ'!D62+ФАП!D62+Гемодиализ!E62+Гемодиализ!I62</f>
        <v>0</v>
      </c>
      <c r="G62" s="8">
        <f>СМП!D62</f>
        <v>0</v>
      </c>
      <c r="H62" s="8">
        <f t="shared" si="1"/>
        <v>141918629</v>
      </c>
      <c r="I62" s="31">
        <f>'бюджет РБ'!D65</f>
        <v>0</v>
      </c>
      <c r="J62" s="8">
        <f t="shared" si="2"/>
        <v>141918629</v>
      </c>
    </row>
    <row r="63" spans="1:10" ht="24" x14ac:dyDescent="0.2">
      <c r="A63" s="66">
        <v>55</v>
      </c>
      <c r="B63" s="10" t="s">
        <v>111</v>
      </c>
      <c r="C63" s="11" t="s">
        <v>112</v>
      </c>
      <c r="D63" s="8">
        <f>'КС '!D63+Гемодиализ!F63+Гемодиализ!G63</f>
        <v>0</v>
      </c>
      <c r="E63" s="8">
        <f>ДС!D62+Гемодиализ!H63</f>
        <v>22765372</v>
      </c>
      <c r="F63" s="8">
        <f>'АПУ профилактика'!D64+'АПУ в неотл.форме'!D63+'АПУ обращения'!D64+'ОДИ ПГГ'!D63+'ОДИ МЗ РБ'!D63+ФАП!D63+Гемодиализ!E63+Гемодиализ!I63</f>
        <v>174146496.97</v>
      </c>
      <c r="G63" s="8">
        <f>СМП!D63</f>
        <v>0</v>
      </c>
      <c r="H63" s="8">
        <f t="shared" si="1"/>
        <v>196911868.97</v>
      </c>
      <c r="I63" s="31">
        <f>'бюджет РБ'!D66</f>
        <v>0</v>
      </c>
      <c r="J63" s="8">
        <f t="shared" si="2"/>
        <v>196911868.97</v>
      </c>
    </row>
    <row r="64" spans="1:10" ht="24" x14ac:dyDescent="0.2">
      <c r="A64" s="66">
        <v>56</v>
      </c>
      <c r="B64" s="9" t="s">
        <v>113</v>
      </c>
      <c r="C64" s="11" t="s">
        <v>114</v>
      </c>
      <c r="D64" s="8">
        <f>'КС '!D64+Гемодиализ!F64+Гемодиализ!G64</f>
        <v>0</v>
      </c>
      <c r="E64" s="8">
        <f>ДС!D63+Гемодиализ!H64</f>
        <v>19336526</v>
      </c>
      <c r="F64" s="8">
        <f>'АПУ профилактика'!D65+'АПУ в неотл.форме'!D64+'АПУ обращения'!D65+'ОДИ ПГГ'!D64+'ОДИ МЗ РБ'!D64+ФАП!D64+Гемодиализ!E64+Гемодиализ!I64</f>
        <v>143171707.03</v>
      </c>
      <c r="G64" s="8">
        <f>СМП!D64</f>
        <v>0</v>
      </c>
      <c r="H64" s="8">
        <f t="shared" si="1"/>
        <v>162508233.03</v>
      </c>
      <c r="I64" s="31">
        <f>'бюджет РБ'!D67</f>
        <v>0</v>
      </c>
      <c r="J64" s="8">
        <f t="shared" si="2"/>
        <v>162508233.03</v>
      </c>
    </row>
    <row r="65" spans="1:10" ht="17.25" customHeight="1" x14ac:dyDescent="0.2">
      <c r="A65" s="66">
        <v>57</v>
      </c>
      <c r="B65" s="12" t="s">
        <v>115</v>
      </c>
      <c r="C65" s="13" t="s">
        <v>116</v>
      </c>
      <c r="D65" s="8">
        <f>'КС '!D65+Гемодиализ!F65+Гемодиализ!G65</f>
        <v>0</v>
      </c>
      <c r="E65" s="8">
        <f>ДС!D64+Гемодиализ!H65</f>
        <v>24761134</v>
      </c>
      <c r="F65" s="8">
        <f>'АПУ профилактика'!D66+'АПУ в неотл.форме'!D65+'АПУ обращения'!D66+'ОДИ ПГГ'!D65+'ОДИ МЗ РБ'!D65+ФАП!D65+Гемодиализ!E65+Гемодиализ!I65</f>
        <v>232276596.63</v>
      </c>
      <c r="G65" s="8">
        <f>СМП!D65</f>
        <v>0</v>
      </c>
      <c r="H65" s="8">
        <f t="shared" si="1"/>
        <v>257037730.63</v>
      </c>
      <c r="I65" s="31">
        <f>'бюджет РБ'!D68</f>
        <v>0</v>
      </c>
      <c r="J65" s="8">
        <f t="shared" si="2"/>
        <v>257037730.63</v>
      </c>
    </row>
    <row r="66" spans="1:10" ht="15" customHeight="1" x14ac:dyDescent="0.2">
      <c r="A66" s="66">
        <v>58</v>
      </c>
      <c r="B66" s="9" t="s">
        <v>117</v>
      </c>
      <c r="C66" s="11" t="s">
        <v>118</v>
      </c>
      <c r="D66" s="8">
        <f>'КС '!D66+Гемодиализ!F66+Гемодиализ!G66</f>
        <v>0</v>
      </c>
      <c r="E66" s="8">
        <f>ДС!D65+Гемодиализ!H66</f>
        <v>34862138</v>
      </c>
      <c r="F66" s="8">
        <f>'АПУ профилактика'!D67+'АПУ в неотл.форме'!D66+'АПУ обращения'!D67+'ОДИ ПГГ'!D66+'ОДИ МЗ РБ'!D66+ФАП!D66+Гемодиализ!E66+Гемодиализ!I66</f>
        <v>280821009.88999999</v>
      </c>
      <c r="G66" s="8">
        <f>СМП!D66</f>
        <v>0</v>
      </c>
      <c r="H66" s="8">
        <f t="shared" si="1"/>
        <v>315683147.88999999</v>
      </c>
      <c r="I66" s="31">
        <f>'бюджет РБ'!D69</f>
        <v>1261740</v>
      </c>
      <c r="J66" s="8">
        <f t="shared" si="2"/>
        <v>316944887.88999999</v>
      </c>
    </row>
    <row r="67" spans="1:10" ht="24" customHeight="1" x14ac:dyDescent="0.2">
      <c r="A67" s="66">
        <v>59</v>
      </c>
      <c r="B67" s="10" t="s">
        <v>119</v>
      </c>
      <c r="C67" s="11" t="s">
        <v>321</v>
      </c>
      <c r="D67" s="8">
        <f>'КС '!D67+Гемодиализ!F67+Гемодиализ!G67</f>
        <v>0</v>
      </c>
      <c r="E67" s="8">
        <f>ДС!D66+Гемодиализ!H67</f>
        <v>14928414</v>
      </c>
      <c r="F67" s="8">
        <f>'АПУ профилактика'!D68+'АПУ в неотл.форме'!D67+'АПУ обращения'!D68+'ОДИ ПГГ'!D67+'ОДИ МЗ РБ'!D67+ФАП!D67+Гемодиализ!E67+Гемодиализ!I67</f>
        <v>104354653.37</v>
      </c>
      <c r="G67" s="8">
        <f>СМП!D67</f>
        <v>0</v>
      </c>
      <c r="H67" s="8">
        <f t="shared" si="1"/>
        <v>119283067.37</v>
      </c>
      <c r="I67" s="31">
        <f>'бюджет РБ'!D70</f>
        <v>0</v>
      </c>
      <c r="J67" s="8">
        <f t="shared" si="2"/>
        <v>119283067.37</v>
      </c>
    </row>
    <row r="68" spans="1:10" ht="17.25" customHeight="1" x14ac:dyDescent="0.2">
      <c r="A68" s="66">
        <v>60</v>
      </c>
      <c r="B68" s="6" t="s">
        <v>120</v>
      </c>
      <c r="C68" s="11" t="s">
        <v>121</v>
      </c>
      <c r="D68" s="8">
        <f>'КС '!D68+Гемодиализ!F68+Гемодиализ!G68</f>
        <v>0</v>
      </c>
      <c r="E68" s="8">
        <f>ДС!D67+Гемодиализ!H68</f>
        <v>0</v>
      </c>
      <c r="F68" s="8">
        <f>'АПУ профилактика'!D69+'АПУ в неотл.форме'!D68+'АПУ обращения'!D69+'ОДИ ПГГ'!D68+'ОДИ МЗ РБ'!D68+ФАП!D68+Гемодиализ!E68+Гемодиализ!I68</f>
        <v>69263723</v>
      </c>
      <c r="G68" s="8">
        <f>СМП!D68</f>
        <v>0</v>
      </c>
      <c r="H68" s="8">
        <f t="shared" si="1"/>
        <v>69263723</v>
      </c>
      <c r="I68" s="31">
        <f>'бюджет РБ'!D71</f>
        <v>0</v>
      </c>
      <c r="J68" s="8">
        <f t="shared" si="2"/>
        <v>69263723</v>
      </c>
    </row>
    <row r="69" spans="1:10" ht="12.75" customHeight="1" x14ac:dyDescent="0.2">
      <c r="A69" s="66">
        <v>61</v>
      </c>
      <c r="B69" s="6" t="s">
        <v>122</v>
      </c>
      <c r="C69" s="11" t="s">
        <v>123</v>
      </c>
      <c r="D69" s="8">
        <f>'КС '!D69+Гемодиализ!F69+Гемодиализ!G69</f>
        <v>0</v>
      </c>
      <c r="E69" s="8">
        <f>ДС!D68+Гемодиализ!H69</f>
        <v>0</v>
      </c>
      <c r="F69" s="8">
        <f>'АПУ профилактика'!D70+'АПУ в неотл.форме'!D69+'АПУ обращения'!D70+'ОДИ ПГГ'!D69+'ОДИ МЗ РБ'!D69+ФАП!D69+Гемодиализ!E69+Гемодиализ!I69</f>
        <v>104303120.5</v>
      </c>
      <c r="G69" s="8">
        <f>СМП!D69</f>
        <v>0</v>
      </c>
      <c r="H69" s="8">
        <f t="shared" si="1"/>
        <v>104303120.5</v>
      </c>
      <c r="I69" s="31">
        <f>'бюджет РБ'!D72</f>
        <v>0</v>
      </c>
      <c r="J69" s="8">
        <f t="shared" si="2"/>
        <v>104303120.5</v>
      </c>
    </row>
    <row r="70" spans="1:10" ht="27.75" customHeight="1" x14ac:dyDescent="0.2">
      <c r="A70" s="66">
        <v>62</v>
      </c>
      <c r="B70" s="9" t="s">
        <v>124</v>
      </c>
      <c r="C70" s="11" t="s">
        <v>125</v>
      </c>
      <c r="D70" s="8">
        <f>'КС '!D70+Гемодиализ!F70+Гемодиализ!G70</f>
        <v>0</v>
      </c>
      <c r="E70" s="8">
        <f>ДС!D69+Гемодиализ!H70</f>
        <v>45474200</v>
      </c>
      <c r="F70" s="8">
        <f>'АПУ профилактика'!D71+'АПУ в неотл.форме'!D70+'АПУ обращения'!D71+'ОДИ ПГГ'!D70+'ОДИ МЗ РБ'!D70+ФАП!D70+Гемодиализ!E70+Гемодиализ!I70</f>
        <v>283906031.62</v>
      </c>
      <c r="G70" s="8">
        <f>СМП!D70</f>
        <v>0</v>
      </c>
      <c r="H70" s="8">
        <f t="shared" si="1"/>
        <v>329380231.62</v>
      </c>
      <c r="I70" s="31">
        <f>'бюджет РБ'!D73</f>
        <v>3654020</v>
      </c>
      <c r="J70" s="8">
        <f t="shared" si="2"/>
        <v>333034251.62</v>
      </c>
    </row>
    <row r="71" spans="1:10" x14ac:dyDescent="0.2">
      <c r="A71" s="66">
        <v>63</v>
      </c>
      <c r="B71" s="9" t="s">
        <v>126</v>
      </c>
      <c r="C71" s="7" t="s">
        <v>127</v>
      </c>
      <c r="D71" s="8">
        <f>'КС '!D71+Гемодиализ!F71+Гемодиализ!G71</f>
        <v>0</v>
      </c>
      <c r="E71" s="8">
        <f>ДС!D70+Гемодиализ!H71</f>
        <v>26383649</v>
      </c>
      <c r="F71" s="8">
        <f>'АПУ профилактика'!D72+'АПУ в неотл.форме'!D71+'АПУ обращения'!D72+'ОДИ ПГГ'!D71+'ОДИ МЗ РБ'!D71+ФАП!D71+Гемодиализ!E71+Гемодиализ!I71</f>
        <v>178648889.07999998</v>
      </c>
      <c r="G71" s="8">
        <f>СМП!D71</f>
        <v>0</v>
      </c>
      <c r="H71" s="8">
        <f t="shared" si="1"/>
        <v>205032538.07999998</v>
      </c>
      <c r="I71" s="31">
        <f>'бюджет РБ'!D74</f>
        <v>3119038</v>
      </c>
      <c r="J71" s="8">
        <f t="shared" si="2"/>
        <v>208151576.07999998</v>
      </c>
    </row>
    <row r="72" spans="1:10" x14ac:dyDescent="0.2">
      <c r="A72" s="66">
        <v>64</v>
      </c>
      <c r="B72" s="9" t="s">
        <v>128</v>
      </c>
      <c r="C72" s="11" t="s">
        <v>129</v>
      </c>
      <c r="D72" s="8">
        <f>'КС '!D72+Гемодиализ!F72+Гемодиализ!G72</f>
        <v>0</v>
      </c>
      <c r="E72" s="8">
        <f>ДС!D71+Гемодиализ!H72</f>
        <v>65943290</v>
      </c>
      <c r="F72" s="8">
        <f>'АПУ профилактика'!D73+'АПУ в неотл.форме'!D72+'АПУ обращения'!D73+'ОДИ ПГГ'!D72+'ОДИ МЗ РБ'!D72+ФАП!D72+Гемодиализ!E72+Гемодиализ!I72</f>
        <v>382588622.77999997</v>
      </c>
      <c r="G72" s="8">
        <f>СМП!D72</f>
        <v>0</v>
      </c>
      <c r="H72" s="8">
        <f t="shared" ref="H72:H135" si="3">D72+E72+F72+G72</f>
        <v>448531912.77999997</v>
      </c>
      <c r="I72" s="31">
        <f>'бюджет РБ'!D75</f>
        <v>3008893</v>
      </c>
      <c r="J72" s="8">
        <f t="shared" ref="J72:J135" si="4">H72+I72</f>
        <v>451540805.77999997</v>
      </c>
    </row>
    <row r="73" spans="1:10" ht="24" x14ac:dyDescent="0.2">
      <c r="A73" s="66">
        <v>65</v>
      </c>
      <c r="B73" s="9" t="s">
        <v>130</v>
      </c>
      <c r="C73" s="11" t="s">
        <v>131</v>
      </c>
      <c r="D73" s="8">
        <f>'КС '!D73+Гемодиализ!F73+Гемодиализ!G73</f>
        <v>0</v>
      </c>
      <c r="E73" s="8">
        <f>ДС!D72+Гемодиализ!H73</f>
        <v>0</v>
      </c>
      <c r="F73" s="8">
        <f>'АПУ профилактика'!D74+'АПУ в неотл.форме'!D73+'АПУ обращения'!D74+'ОДИ ПГГ'!D73+'ОДИ МЗ РБ'!D73+ФАП!D73+Гемодиализ!E73+Гемодиализ!I73</f>
        <v>36010521</v>
      </c>
      <c r="G73" s="8">
        <f>СМП!D73</f>
        <v>0</v>
      </c>
      <c r="H73" s="8">
        <f t="shared" si="3"/>
        <v>36010521</v>
      </c>
      <c r="I73" s="31">
        <f>'бюджет РБ'!D76</f>
        <v>0</v>
      </c>
      <c r="J73" s="8">
        <f t="shared" si="4"/>
        <v>36010521</v>
      </c>
    </row>
    <row r="74" spans="1:10" ht="24" x14ac:dyDescent="0.2">
      <c r="A74" s="66">
        <v>66</v>
      </c>
      <c r="B74" s="6" t="s">
        <v>132</v>
      </c>
      <c r="C74" s="11" t="s">
        <v>133</v>
      </c>
      <c r="D74" s="8">
        <f>'КС '!D74+Гемодиализ!F74+Гемодиализ!G74</f>
        <v>0</v>
      </c>
      <c r="E74" s="8">
        <f>ДС!D73+Гемодиализ!H74</f>
        <v>0</v>
      </c>
      <c r="F74" s="8">
        <f>'АПУ профилактика'!D75+'АПУ в неотл.форме'!D74+'АПУ обращения'!D75+'ОДИ ПГГ'!D74+'ОДИ МЗ РБ'!D74+ФАП!D74+Гемодиализ!E74+Гемодиализ!I74</f>
        <v>56820307.740000002</v>
      </c>
      <c r="G74" s="8">
        <f>СМП!D74</f>
        <v>0</v>
      </c>
      <c r="H74" s="8">
        <f t="shared" si="3"/>
        <v>56820307.740000002</v>
      </c>
      <c r="I74" s="31">
        <f>'бюджет РБ'!D77</f>
        <v>0</v>
      </c>
      <c r="J74" s="8">
        <f t="shared" si="4"/>
        <v>56820307.740000002</v>
      </c>
    </row>
    <row r="75" spans="1:10" ht="24" x14ac:dyDescent="0.2">
      <c r="A75" s="66">
        <v>67</v>
      </c>
      <c r="B75" s="9" t="s">
        <v>134</v>
      </c>
      <c r="C75" s="11" t="s">
        <v>135</v>
      </c>
      <c r="D75" s="8">
        <f>'КС '!D75+Гемодиализ!F75+Гемодиализ!G75</f>
        <v>0</v>
      </c>
      <c r="E75" s="8">
        <f>ДС!D74+Гемодиализ!H75</f>
        <v>0</v>
      </c>
      <c r="F75" s="8">
        <f>'АПУ профилактика'!D76+'АПУ в неотл.форме'!D75+'АПУ обращения'!D76+'ОДИ ПГГ'!D75+'ОДИ МЗ РБ'!D75+ФАП!D75+Гемодиализ!E75+Гемодиализ!I75</f>
        <v>50299540</v>
      </c>
      <c r="G75" s="8">
        <f>СМП!D75</f>
        <v>0</v>
      </c>
      <c r="H75" s="8">
        <f t="shared" si="3"/>
        <v>50299540</v>
      </c>
      <c r="I75" s="31">
        <f>'бюджет РБ'!D78</f>
        <v>0</v>
      </c>
      <c r="J75" s="8">
        <f t="shared" si="4"/>
        <v>50299540</v>
      </c>
    </row>
    <row r="76" spans="1:10" ht="24" x14ac:dyDescent="0.2">
      <c r="A76" s="66">
        <v>68</v>
      </c>
      <c r="B76" s="9" t="s">
        <v>136</v>
      </c>
      <c r="C76" s="11" t="s">
        <v>137</v>
      </c>
      <c r="D76" s="8">
        <f>'КС '!D76+Гемодиализ!F76+Гемодиализ!G76</f>
        <v>0</v>
      </c>
      <c r="E76" s="8">
        <f>ДС!D75+Гемодиализ!H76</f>
        <v>0</v>
      </c>
      <c r="F76" s="8">
        <f>'АПУ профилактика'!D77+'АПУ в неотл.форме'!D76+'АПУ обращения'!D77+'ОДИ ПГГ'!D76+'ОДИ МЗ РБ'!D76+ФАП!D76+Гемодиализ!E76+Гемодиализ!I76</f>
        <v>40942666</v>
      </c>
      <c r="G76" s="8">
        <f>СМП!D76</f>
        <v>0</v>
      </c>
      <c r="H76" s="8">
        <f t="shared" si="3"/>
        <v>40942666</v>
      </c>
      <c r="I76" s="31">
        <f>'бюджет РБ'!D79</f>
        <v>0</v>
      </c>
      <c r="J76" s="8">
        <f t="shared" si="4"/>
        <v>40942666</v>
      </c>
    </row>
    <row r="77" spans="1:10" ht="24" x14ac:dyDescent="0.2">
      <c r="A77" s="66">
        <v>69</v>
      </c>
      <c r="B77" s="6" t="s">
        <v>138</v>
      </c>
      <c r="C77" s="11" t="s">
        <v>139</v>
      </c>
      <c r="D77" s="8">
        <f>'КС '!D77+Гемодиализ!F77+Гемодиализ!G77</f>
        <v>0</v>
      </c>
      <c r="E77" s="8">
        <f>ДС!D76+Гемодиализ!H77</f>
        <v>0</v>
      </c>
      <c r="F77" s="8">
        <f>'АПУ профилактика'!D78+'АПУ в неотл.форме'!D77+'АПУ обращения'!D78+'ОДИ ПГГ'!D77+'ОДИ МЗ РБ'!D77+ФАП!D77+Гемодиализ!E77+Гемодиализ!I77</f>
        <v>65061600</v>
      </c>
      <c r="G77" s="8">
        <f>СМП!D77</f>
        <v>0</v>
      </c>
      <c r="H77" s="8">
        <f t="shared" si="3"/>
        <v>65061600</v>
      </c>
      <c r="I77" s="31">
        <f>'бюджет РБ'!D80</f>
        <v>0</v>
      </c>
      <c r="J77" s="8">
        <f t="shared" si="4"/>
        <v>65061600</v>
      </c>
    </row>
    <row r="78" spans="1:10" ht="24" x14ac:dyDescent="0.2">
      <c r="A78" s="66">
        <v>70</v>
      </c>
      <c r="B78" s="6" t="s">
        <v>140</v>
      </c>
      <c r="C78" s="11" t="s">
        <v>141</v>
      </c>
      <c r="D78" s="8">
        <f>'КС '!D78+Гемодиализ!F78+Гемодиализ!G78</f>
        <v>0</v>
      </c>
      <c r="E78" s="8">
        <f>ДС!D77+Гемодиализ!H78</f>
        <v>0</v>
      </c>
      <c r="F78" s="8">
        <f>'АПУ профилактика'!D79+'АПУ в неотл.форме'!D78+'АПУ обращения'!D79+'ОДИ ПГГ'!D78+'ОДИ МЗ РБ'!D78+ФАП!D78+Гемодиализ!E78+Гемодиализ!I78</f>
        <v>38147256</v>
      </c>
      <c r="G78" s="8">
        <f>СМП!D78</f>
        <v>0</v>
      </c>
      <c r="H78" s="8">
        <f t="shared" si="3"/>
        <v>38147256</v>
      </c>
      <c r="I78" s="31">
        <f>'бюджет РБ'!D81</f>
        <v>0</v>
      </c>
      <c r="J78" s="8">
        <f t="shared" si="4"/>
        <v>38147256</v>
      </c>
    </row>
    <row r="79" spans="1:10" ht="24" x14ac:dyDescent="0.2">
      <c r="A79" s="66">
        <v>71</v>
      </c>
      <c r="B79" s="6" t="s">
        <v>142</v>
      </c>
      <c r="C79" s="11" t="s">
        <v>143</v>
      </c>
      <c r="D79" s="8">
        <f>'КС '!D79+Гемодиализ!F79+Гемодиализ!G79</f>
        <v>0</v>
      </c>
      <c r="E79" s="8">
        <f>ДС!D78+Гемодиализ!H79</f>
        <v>0</v>
      </c>
      <c r="F79" s="8">
        <f>'АПУ профилактика'!D80+'АПУ в неотл.форме'!D79+'АПУ обращения'!D80+'ОДИ ПГГ'!D79+'ОДИ МЗ РБ'!D79+ФАП!D79+Гемодиализ!E79+Гемодиализ!I79</f>
        <v>36022544</v>
      </c>
      <c r="G79" s="8">
        <f>СМП!D79</f>
        <v>0</v>
      </c>
      <c r="H79" s="8">
        <f t="shared" si="3"/>
        <v>36022544</v>
      </c>
      <c r="I79" s="31">
        <f>'бюджет РБ'!D82</f>
        <v>0</v>
      </c>
      <c r="J79" s="8">
        <f t="shared" si="4"/>
        <v>36022544</v>
      </c>
    </row>
    <row r="80" spans="1:10" x14ac:dyDescent="0.2">
      <c r="A80" s="66">
        <v>72</v>
      </c>
      <c r="B80" s="10" t="s">
        <v>144</v>
      </c>
      <c r="C80" s="11" t="s">
        <v>145</v>
      </c>
      <c r="D80" s="8">
        <f>'КС '!D80+Гемодиализ!F80+Гемодиализ!G80</f>
        <v>334518203</v>
      </c>
      <c r="E80" s="8">
        <f>ДС!D79+Гемодиализ!H80</f>
        <v>39999845</v>
      </c>
      <c r="F80" s="8">
        <f>'АПУ профилактика'!D81+'АПУ в неотл.форме'!D80+'АПУ обращения'!D81+'ОДИ ПГГ'!D80+'ОДИ МЗ РБ'!D80+ФАП!D80+Гемодиализ!E80+Гемодиализ!I80</f>
        <v>310319552.41999996</v>
      </c>
      <c r="G80" s="8">
        <f>СМП!D80</f>
        <v>0</v>
      </c>
      <c r="H80" s="8">
        <f t="shared" si="3"/>
        <v>684837600.41999996</v>
      </c>
      <c r="I80" s="31">
        <f>'бюджет РБ'!D83</f>
        <v>1002818</v>
      </c>
      <c r="J80" s="8">
        <f t="shared" si="4"/>
        <v>685840418.41999996</v>
      </c>
    </row>
    <row r="81" spans="1:10" x14ac:dyDescent="0.2">
      <c r="A81" s="66">
        <v>73</v>
      </c>
      <c r="B81" s="6" t="s">
        <v>146</v>
      </c>
      <c r="C81" s="11" t="s">
        <v>147</v>
      </c>
      <c r="D81" s="8">
        <f>'КС '!D81+Гемодиализ!F81+Гемодиализ!G81</f>
        <v>142513428</v>
      </c>
      <c r="E81" s="8">
        <f>ДС!D80+Гемодиализ!H81</f>
        <v>89279518</v>
      </c>
      <c r="F81" s="8">
        <f>'АПУ профилактика'!D82+'АПУ в неотл.форме'!D81+'АПУ обращения'!D82+'ОДИ ПГГ'!D81+'ОДИ МЗ РБ'!D81+ФАП!D81+Гемодиализ!E81+Гемодиализ!I81</f>
        <v>555191247.43000007</v>
      </c>
      <c r="G81" s="8">
        <f>СМП!D81</f>
        <v>0</v>
      </c>
      <c r="H81" s="8">
        <f t="shared" si="3"/>
        <v>786984193.43000007</v>
      </c>
      <c r="I81" s="31">
        <f>'бюджет РБ'!D84</f>
        <v>30485689</v>
      </c>
      <c r="J81" s="8">
        <f t="shared" si="4"/>
        <v>817469882.43000007</v>
      </c>
    </row>
    <row r="82" spans="1:10" x14ac:dyDescent="0.2">
      <c r="A82" s="66">
        <v>74</v>
      </c>
      <c r="B82" s="10" t="s">
        <v>148</v>
      </c>
      <c r="C82" s="11" t="s">
        <v>149</v>
      </c>
      <c r="D82" s="8">
        <f>'КС '!D82+Гемодиализ!F82+Гемодиализ!G82</f>
        <v>625418295</v>
      </c>
      <c r="E82" s="8">
        <f>ДС!D81+Гемодиализ!H82</f>
        <v>49904415</v>
      </c>
      <c r="F82" s="8">
        <f>'АПУ профилактика'!D83+'АПУ в неотл.форме'!D82+'АПУ обращения'!D83+'ОДИ ПГГ'!D82+'ОДИ МЗ РБ'!D82+ФАП!D82+Гемодиализ!E82+Гемодиализ!I82</f>
        <v>364690186.38</v>
      </c>
      <c r="G82" s="8">
        <f>СМП!D82</f>
        <v>0</v>
      </c>
      <c r="H82" s="8">
        <f t="shared" si="3"/>
        <v>1040012896.38</v>
      </c>
      <c r="I82" s="31">
        <f>'бюджет РБ'!D85</f>
        <v>29070330</v>
      </c>
      <c r="J82" s="8">
        <f t="shared" si="4"/>
        <v>1069083226.38</v>
      </c>
    </row>
    <row r="83" spans="1:10" x14ac:dyDescent="0.2">
      <c r="A83" s="66">
        <v>75</v>
      </c>
      <c r="B83" s="12" t="s">
        <v>150</v>
      </c>
      <c r="C83" s="13" t="s">
        <v>151</v>
      </c>
      <c r="D83" s="8">
        <f>'КС '!D83+Гемодиализ!F83+Гемодиализ!G83</f>
        <v>18045329</v>
      </c>
      <c r="E83" s="8">
        <f>ДС!D82+Гемодиализ!H83</f>
        <v>11355077</v>
      </c>
      <c r="F83" s="8">
        <f>'АПУ профилактика'!D84+'АПУ в неотл.форме'!D83+'АПУ обращения'!D84+'ОДИ ПГГ'!D83+'ОДИ МЗ РБ'!D83+ФАП!D83+Гемодиализ!E83+Гемодиализ!I83</f>
        <v>90111320.579999998</v>
      </c>
      <c r="G83" s="8">
        <f>СМП!D83</f>
        <v>0</v>
      </c>
      <c r="H83" s="8">
        <f t="shared" si="3"/>
        <v>119511726.58</v>
      </c>
      <c r="I83" s="31">
        <f>'бюджет РБ'!D86</f>
        <v>14106168</v>
      </c>
      <c r="J83" s="8">
        <f t="shared" si="4"/>
        <v>133617894.58</v>
      </c>
    </row>
    <row r="84" spans="1:10" x14ac:dyDescent="0.2">
      <c r="A84" s="66">
        <v>76</v>
      </c>
      <c r="B84" s="6" t="s">
        <v>152</v>
      </c>
      <c r="C84" s="11" t="s">
        <v>153</v>
      </c>
      <c r="D84" s="8">
        <f>'КС '!D84+Гемодиализ!F84+Гемодиализ!G84</f>
        <v>593145301</v>
      </c>
      <c r="E84" s="8">
        <f>ДС!D83+Гемодиализ!H84</f>
        <v>101989775</v>
      </c>
      <c r="F84" s="8">
        <f>'АПУ профилактика'!D85+'АПУ в неотл.форме'!D84+'АПУ обращения'!D85+'ОДИ ПГГ'!D84+'ОДИ МЗ РБ'!D84+ФАП!D84+Гемодиализ!E84+Гемодиализ!I84</f>
        <v>671776035.28999996</v>
      </c>
      <c r="G84" s="8">
        <f>СМП!D84</f>
        <v>0</v>
      </c>
      <c r="H84" s="8">
        <f t="shared" si="3"/>
        <v>1366911111.29</v>
      </c>
      <c r="I84" s="31">
        <f>'бюджет РБ'!D87</f>
        <v>14676697</v>
      </c>
      <c r="J84" s="8">
        <f t="shared" si="4"/>
        <v>1381587808.29</v>
      </c>
    </row>
    <row r="85" spans="1:10" x14ac:dyDescent="0.2">
      <c r="A85" s="66">
        <v>77</v>
      </c>
      <c r="B85" s="12" t="s">
        <v>154</v>
      </c>
      <c r="C85" s="13" t="s">
        <v>155</v>
      </c>
      <c r="D85" s="8">
        <f>'КС '!D85+Гемодиализ!F85+Гемодиализ!G85</f>
        <v>523223587</v>
      </c>
      <c r="E85" s="8">
        <f>ДС!D84+Гемодиализ!H85</f>
        <v>21303636</v>
      </c>
      <c r="F85" s="8">
        <f>'АПУ профилактика'!D86+'АПУ в неотл.форме'!D85+'АПУ обращения'!D86+'ОДИ ПГГ'!D85+'ОДИ МЗ РБ'!D85+ФАП!D85+Гемодиализ!E85+Гемодиализ!I85</f>
        <v>188978657.59999999</v>
      </c>
      <c r="G85" s="8">
        <f>СМП!D85</f>
        <v>0</v>
      </c>
      <c r="H85" s="8">
        <f t="shared" si="3"/>
        <v>733505880.60000002</v>
      </c>
      <c r="I85" s="31">
        <f>'бюджет РБ'!D88</f>
        <v>9715706</v>
      </c>
      <c r="J85" s="8">
        <f t="shared" si="4"/>
        <v>743221586.60000002</v>
      </c>
    </row>
    <row r="86" spans="1:10" x14ac:dyDescent="0.2">
      <c r="A86" s="66">
        <v>78</v>
      </c>
      <c r="B86" s="6" t="s">
        <v>156</v>
      </c>
      <c r="C86" s="11" t="s">
        <v>157</v>
      </c>
      <c r="D86" s="8">
        <f>'КС '!D86+Гемодиализ!F86+Гемодиализ!G86</f>
        <v>1010574951</v>
      </c>
      <c r="E86" s="8">
        <f>ДС!D85+Гемодиализ!H86</f>
        <v>65342322</v>
      </c>
      <c r="F86" s="8">
        <f>'АПУ профилактика'!D87+'АПУ в неотл.форме'!D86+'АПУ обращения'!D87+'ОДИ ПГГ'!D86+'ОДИ МЗ РБ'!D86+ФАП!D86+Гемодиализ!E86+Гемодиализ!I86</f>
        <v>486320865.91000003</v>
      </c>
      <c r="G86" s="8">
        <f>СМП!D86</f>
        <v>0</v>
      </c>
      <c r="H86" s="8">
        <f t="shared" si="3"/>
        <v>1562238138.9100001</v>
      </c>
      <c r="I86" s="31">
        <f>'бюджет РБ'!D89</f>
        <v>22887624</v>
      </c>
      <c r="J86" s="8">
        <f t="shared" si="4"/>
        <v>1585125762.9100001</v>
      </c>
    </row>
    <row r="87" spans="1:10" x14ac:dyDescent="0.2">
      <c r="A87" s="66">
        <v>79</v>
      </c>
      <c r="B87" s="12" t="s">
        <v>158</v>
      </c>
      <c r="C87" s="13" t="s">
        <v>159</v>
      </c>
      <c r="D87" s="8">
        <f>'КС '!D87+Гемодиализ!F87+Гемодиализ!G87</f>
        <v>242713052</v>
      </c>
      <c r="E87" s="8">
        <f>ДС!D86+Гемодиализ!H87</f>
        <v>6478131</v>
      </c>
      <c r="F87" s="8">
        <f>'АПУ профилактика'!D88+'АПУ в неотл.форме'!D87+'АПУ обращения'!D88+'ОДИ ПГГ'!D87+'ОДИ МЗ РБ'!D87+ФАП!D87+Гемодиализ!E87+Гемодиализ!I87</f>
        <v>65953068</v>
      </c>
      <c r="G87" s="8">
        <f>СМП!D87</f>
        <v>0</v>
      </c>
      <c r="H87" s="8">
        <f t="shared" si="3"/>
        <v>315144251</v>
      </c>
      <c r="I87" s="31">
        <f>'бюджет РБ'!D90</f>
        <v>0</v>
      </c>
      <c r="J87" s="8">
        <f t="shared" si="4"/>
        <v>315144251</v>
      </c>
    </row>
    <row r="88" spans="1:10" x14ac:dyDescent="0.2">
      <c r="A88" s="66">
        <v>80</v>
      </c>
      <c r="B88" s="9" t="s">
        <v>160</v>
      </c>
      <c r="C88" s="11" t="s">
        <v>161</v>
      </c>
      <c r="D88" s="8">
        <f>'КС '!D88+Гемодиализ!F88+Гемодиализ!G88</f>
        <v>0</v>
      </c>
      <c r="E88" s="8">
        <f>ДС!D87+Гемодиализ!H88</f>
        <v>0</v>
      </c>
      <c r="F88" s="8">
        <f>'АПУ профилактика'!D89+'АПУ в неотл.форме'!D88+'АПУ обращения'!D89+'ОДИ ПГГ'!D88+'ОДИ МЗ РБ'!D88+ФАП!D88+Гемодиализ!E88+Гемодиализ!I88</f>
        <v>0</v>
      </c>
      <c r="G88" s="8">
        <f>СМП!D88</f>
        <v>1204576042</v>
      </c>
      <c r="H88" s="8">
        <f t="shared" si="3"/>
        <v>1204576042</v>
      </c>
      <c r="I88" s="31">
        <f>'бюджет РБ'!D91</f>
        <v>0</v>
      </c>
      <c r="J88" s="8">
        <f t="shared" si="4"/>
        <v>1204576042</v>
      </c>
    </row>
    <row r="89" spans="1:10" x14ac:dyDescent="0.2">
      <c r="A89" s="66">
        <v>81</v>
      </c>
      <c r="B89" s="10" t="s">
        <v>162</v>
      </c>
      <c r="C89" s="11" t="s">
        <v>163</v>
      </c>
      <c r="D89" s="8">
        <f>'КС '!D89+Гемодиализ!F89+Гемодиализ!G89</f>
        <v>949975</v>
      </c>
      <c r="E89" s="8">
        <f>ДС!D88+Гемодиализ!H89</f>
        <v>0</v>
      </c>
      <c r="F89" s="8">
        <f>'АПУ профилактика'!D90+'АПУ в неотл.форме'!D89+'АПУ обращения'!D90+'ОДИ ПГГ'!D89+'ОДИ МЗ РБ'!D89+ФАП!D89+Гемодиализ!E89+Гемодиализ!I89</f>
        <v>36217199.620000005</v>
      </c>
      <c r="G89" s="8">
        <f>СМП!D89</f>
        <v>0</v>
      </c>
      <c r="H89" s="8">
        <f t="shared" si="3"/>
        <v>37167174.620000005</v>
      </c>
      <c r="I89" s="31">
        <f>'бюджет РБ'!D92</f>
        <v>0</v>
      </c>
      <c r="J89" s="8">
        <f t="shared" si="4"/>
        <v>37167174.620000005</v>
      </c>
    </row>
    <row r="90" spans="1:10" ht="24" x14ac:dyDescent="0.2">
      <c r="A90" s="66">
        <v>82</v>
      </c>
      <c r="B90" s="9" t="s">
        <v>164</v>
      </c>
      <c r="C90" s="7" t="s">
        <v>165</v>
      </c>
      <c r="D90" s="8">
        <f>'КС '!D90+Гемодиализ!F90+Гемодиализ!G90</f>
        <v>0</v>
      </c>
      <c r="E90" s="8">
        <f>ДС!D89+Гемодиализ!H90</f>
        <v>0</v>
      </c>
      <c r="F90" s="8">
        <f>'АПУ профилактика'!D91+'АПУ в неотл.форме'!D90+'АПУ обращения'!D91+'ОДИ ПГГ'!D90+'ОДИ МЗ РБ'!D90+ФАП!D90+Гемодиализ!E90+Гемодиализ!I90</f>
        <v>3643989</v>
      </c>
      <c r="G90" s="8">
        <f>СМП!D90</f>
        <v>0</v>
      </c>
      <c r="H90" s="8">
        <f t="shared" si="3"/>
        <v>3643989</v>
      </c>
      <c r="I90" s="31">
        <f>'бюджет РБ'!D93</f>
        <v>0</v>
      </c>
      <c r="J90" s="8">
        <f t="shared" si="4"/>
        <v>3643989</v>
      </c>
    </row>
    <row r="91" spans="1:10" x14ac:dyDescent="0.2">
      <c r="A91" s="66">
        <v>83</v>
      </c>
      <c r="B91" s="9" t="s">
        <v>166</v>
      </c>
      <c r="C91" s="13" t="s">
        <v>167</v>
      </c>
      <c r="D91" s="8">
        <f>'КС '!D91+Гемодиализ!F91+Гемодиализ!G91</f>
        <v>0</v>
      </c>
      <c r="E91" s="8">
        <f>ДС!D90+Гемодиализ!H91</f>
        <v>1654398</v>
      </c>
      <c r="F91" s="8">
        <f>'АПУ профилактика'!D92+'АПУ в неотл.форме'!D91+'АПУ обращения'!D92+'ОДИ ПГГ'!D91+'ОДИ МЗ РБ'!D91+ФАП!D91+Гемодиализ!E91+Гемодиализ!I91</f>
        <v>20947358.710000001</v>
      </c>
      <c r="G91" s="8">
        <f>СМП!D91</f>
        <v>0</v>
      </c>
      <c r="H91" s="8">
        <f t="shared" si="3"/>
        <v>22601756.710000001</v>
      </c>
      <c r="I91" s="31">
        <f>'бюджет РБ'!D94</f>
        <v>0</v>
      </c>
      <c r="J91" s="8">
        <f t="shared" si="4"/>
        <v>22601756.710000001</v>
      </c>
    </row>
    <row r="92" spans="1:10" x14ac:dyDescent="0.2">
      <c r="A92" s="66">
        <v>84</v>
      </c>
      <c r="B92" s="10" t="s">
        <v>168</v>
      </c>
      <c r="C92" s="11" t="s">
        <v>169</v>
      </c>
      <c r="D92" s="8">
        <f>'КС '!D92+Гемодиализ!F92+Гемодиализ!G92</f>
        <v>179819592</v>
      </c>
      <c r="E92" s="8">
        <f>ДС!D91+Гемодиализ!H92</f>
        <v>14867060</v>
      </c>
      <c r="F92" s="8">
        <f>'АПУ профилактика'!D93+'АПУ в неотл.форме'!D92+'АПУ обращения'!D93+'ОДИ ПГГ'!D92+'ОДИ МЗ РБ'!D92+ФАП!D92+Гемодиализ!E92+Гемодиализ!I92</f>
        <v>88551038.409999996</v>
      </c>
      <c r="G92" s="8">
        <f>СМП!D92</f>
        <v>0</v>
      </c>
      <c r="H92" s="8">
        <f t="shared" si="3"/>
        <v>283237690.40999997</v>
      </c>
      <c r="I92" s="31">
        <f>'бюджет РБ'!D95</f>
        <v>0</v>
      </c>
      <c r="J92" s="8">
        <f t="shared" si="4"/>
        <v>283237690.40999997</v>
      </c>
    </row>
    <row r="93" spans="1:10" x14ac:dyDescent="0.2">
      <c r="A93" s="66">
        <v>85</v>
      </c>
      <c r="B93" s="9" t="s">
        <v>170</v>
      </c>
      <c r="C93" s="7" t="s">
        <v>171</v>
      </c>
      <c r="D93" s="8">
        <f>'КС '!D93+Гемодиализ!F93+Гемодиализ!G93</f>
        <v>29044713</v>
      </c>
      <c r="E93" s="8">
        <f>ДС!D92+Гемодиализ!H93</f>
        <v>9271545</v>
      </c>
      <c r="F93" s="8">
        <f>'АПУ профилактика'!D94+'АПУ в неотл.форме'!D93+'АПУ обращения'!D94+'ОДИ ПГГ'!D93+'ОДИ МЗ РБ'!D93+ФАП!D93+Гемодиализ!E93+Гемодиализ!I93</f>
        <v>107399073.55</v>
      </c>
      <c r="G93" s="8">
        <f>СМП!D93</f>
        <v>15595648</v>
      </c>
      <c r="H93" s="8">
        <f t="shared" si="3"/>
        <v>161310979.55000001</v>
      </c>
      <c r="I93" s="31">
        <f>'бюджет РБ'!D96</f>
        <v>9260405</v>
      </c>
      <c r="J93" s="8">
        <f t="shared" si="4"/>
        <v>170571384.55000001</v>
      </c>
    </row>
    <row r="94" spans="1:10" x14ac:dyDescent="0.2">
      <c r="A94" s="66">
        <v>86</v>
      </c>
      <c r="B94" s="10" t="s">
        <v>172</v>
      </c>
      <c r="C94" s="11" t="s">
        <v>173</v>
      </c>
      <c r="D94" s="8">
        <f>'КС '!D94+Гемодиализ!F94+Гемодиализ!G94</f>
        <v>28529780</v>
      </c>
      <c r="E94" s="8">
        <f>ДС!D93+Гемодиализ!H94</f>
        <v>10425640</v>
      </c>
      <c r="F94" s="8">
        <f>'АПУ профилактика'!D95+'АПУ в неотл.форме'!D94+'АПУ обращения'!D95+'ОДИ ПГГ'!D94+'ОДИ МЗ РБ'!D94+ФАП!D94+Гемодиализ!E94+Гемодиализ!I94</f>
        <v>93495094.129999995</v>
      </c>
      <c r="G94" s="8">
        <f>СМП!D94</f>
        <v>0</v>
      </c>
      <c r="H94" s="8">
        <f t="shared" si="3"/>
        <v>132450514.13</v>
      </c>
      <c r="I94" s="31">
        <f>'бюджет РБ'!D97</f>
        <v>9467733</v>
      </c>
      <c r="J94" s="8">
        <f t="shared" si="4"/>
        <v>141918247.13</v>
      </c>
    </row>
    <row r="95" spans="1:10" x14ac:dyDescent="0.2">
      <c r="A95" s="66">
        <v>87</v>
      </c>
      <c r="B95" s="10" t="s">
        <v>174</v>
      </c>
      <c r="C95" s="11" t="s">
        <v>175</v>
      </c>
      <c r="D95" s="8">
        <f>'КС '!D95+Гемодиализ!F95+Гемодиализ!G95</f>
        <v>97864908</v>
      </c>
      <c r="E95" s="8">
        <f>ДС!D94+Гемодиализ!H95</f>
        <v>27057170</v>
      </c>
      <c r="F95" s="8">
        <f>'АПУ профилактика'!D96+'АПУ в неотл.форме'!D95+'АПУ обращения'!D96+'ОДИ ПГГ'!D95+'ОДИ МЗ РБ'!D95+ФАП!D95+Гемодиализ!E95+Гемодиализ!I95</f>
        <v>228310079.44</v>
      </c>
      <c r="G95" s="8">
        <f>СМП!D95</f>
        <v>43667794</v>
      </c>
      <c r="H95" s="8">
        <f t="shared" si="3"/>
        <v>396899951.44</v>
      </c>
      <c r="I95" s="31">
        <f>'бюджет РБ'!D98</f>
        <v>11484248</v>
      </c>
      <c r="J95" s="8">
        <f t="shared" si="4"/>
        <v>408384199.44</v>
      </c>
    </row>
    <row r="96" spans="1:10" ht="13.5" customHeight="1" x14ac:dyDescent="0.2">
      <c r="A96" s="66">
        <v>88</v>
      </c>
      <c r="B96" s="9" t="s">
        <v>176</v>
      </c>
      <c r="C96" s="13" t="s">
        <v>177</v>
      </c>
      <c r="D96" s="8">
        <f>'КС '!D96+Гемодиализ!F96+Гемодиализ!G96</f>
        <v>40093883</v>
      </c>
      <c r="E96" s="8">
        <f>ДС!D95+Гемодиализ!H96</f>
        <v>12569637</v>
      </c>
      <c r="F96" s="8">
        <f>'АПУ профилактика'!D97+'АПУ в неотл.форме'!D96+'АПУ обращения'!D97+'ОДИ ПГГ'!D96+'ОДИ МЗ РБ'!D96+ФАП!D96+Гемодиализ!E96+Гемодиализ!I96</f>
        <v>114415396.34</v>
      </c>
      <c r="G96" s="8">
        <f>СМП!D96</f>
        <v>0</v>
      </c>
      <c r="H96" s="8">
        <f t="shared" si="3"/>
        <v>167078916.34</v>
      </c>
      <c r="I96" s="31">
        <f>'бюджет РБ'!D99</f>
        <v>5603968</v>
      </c>
      <c r="J96" s="8">
        <f t="shared" si="4"/>
        <v>172682884.34</v>
      </c>
    </row>
    <row r="97" spans="1:10" ht="14.25" customHeight="1" x14ac:dyDescent="0.2">
      <c r="A97" s="66">
        <v>89</v>
      </c>
      <c r="B97" s="9" t="s">
        <v>178</v>
      </c>
      <c r="C97" s="7" t="s">
        <v>179</v>
      </c>
      <c r="D97" s="8">
        <f>'КС '!D97+Гемодиализ!F97+Гемодиализ!G97</f>
        <v>62965841</v>
      </c>
      <c r="E97" s="8">
        <f>ДС!D96+Гемодиализ!H97</f>
        <v>15555077</v>
      </c>
      <c r="F97" s="8">
        <f>'АПУ профилактика'!D98+'АПУ в неотл.форме'!D97+'АПУ обращения'!D98+'ОДИ ПГГ'!D97+'ОДИ МЗ РБ'!D97+ФАП!D97+Гемодиализ!E97+Гемодиализ!I97</f>
        <v>145782914.96000001</v>
      </c>
      <c r="G97" s="8">
        <f>СМП!D97</f>
        <v>23886554</v>
      </c>
      <c r="H97" s="8">
        <f t="shared" si="3"/>
        <v>248190386.96000001</v>
      </c>
      <c r="I97" s="31">
        <f>'бюджет РБ'!D100</f>
        <v>10105859</v>
      </c>
      <c r="J97" s="8">
        <f t="shared" si="4"/>
        <v>258296245.96000001</v>
      </c>
    </row>
    <row r="98" spans="1:10" x14ac:dyDescent="0.2">
      <c r="A98" s="66">
        <v>90</v>
      </c>
      <c r="B98" s="6" t="s">
        <v>180</v>
      </c>
      <c r="C98" s="7" t="s">
        <v>181</v>
      </c>
      <c r="D98" s="8">
        <f>'КС '!D98+Гемодиализ!F98+Гемодиализ!G98</f>
        <v>95652896</v>
      </c>
      <c r="E98" s="8">
        <f>ДС!D97+Гемодиализ!H98</f>
        <v>30044610</v>
      </c>
      <c r="F98" s="8">
        <f>'АПУ профилактика'!D99+'АПУ в неотл.форме'!D98+'АПУ обращения'!D99+'ОДИ ПГГ'!D98+'ОДИ МЗ РБ'!D98+ФАП!D98+Гемодиализ!E98+Гемодиализ!I98</f>
        <v>257535275.26999998</v>
      </c>
      <c r="G98" s="8">
        <f>СМП!D98</f>
        <v>47086668</v>
      </c>
      <c r="H98" s="8">
        <f t="shared" si="3"/>
        <v>430319449.26999998</v>
      </c>
      <c r="I98" s="31">
        <f>'бюджет РБ'!D101</f>
        <v>11742196</v>
      </c>
      <c r="J98" s="8">
        <f t="shared" si="4"/>
        <v>442061645.26999998</v>
      </c>
    </row>
    <row r="99" spans="1:10" x14ac:dyDescent="0.2">
      <c r="A99" s="66">
        <v>91</v>
      </c>
      <c r="B99" s="6" t="s">
        <v>182</v>
      </c>
      <c r="C99" s="7" t="s">
        <v>183</v>
      </c>
      <c r="D99" s="8">
        <f>'КС '!D99+Гемодиализ!F99+Гемодиализ!G99</f>
        <v>80319698</v>
      </c>
      <c r="E99" s="8">
        <f>ДС!D98+Гемодиализ!H99</f>
        <v>26568117</v>
      </c>
      <c r="F99" s="8">
        <f>'АПУ профилактика'!D100+'АПУ в неотл.форме'!D99+'АПУ обращения'!D100+'ОДИ ПГГ'!D99+'ОДИ МЗ РБ'!D99+ФАП!D99+Гемодиализ!E99+Гемодиализ!I99</f>
        <v>219268183.61000001</v>
      </c>
      <c r="G99" s="8">
        <f>СМП!D99</f>
        <v>39561420</v>
      </c>
      <c r="H99" s="8">
        <f t="shared" si="3"/>
        <v>365717418.61000001</v>
      </c>
      <c r="I99" s="31">
        <f>'бюджет РБ'!D102</f>
        <v>11406080</v>
      </c>
      <c r="J99" s="8">
        <f t="shared" si="4"/>
        <v>377123498.61000001</v>
      </c>
    </row>
    <row r="100" spans="1:10" x14ac:dyDescent="0.2">
      <c r="A100" s="66">
        <v>92</v>
      </c>
      <c r="B100" s="10" t="s">
        <v>184</v>
      </c>
      <c r="C100" s="11" t="s">
        <v>185</v>
      </c>
      <c r="D100" s="8">
        <f>'КС '!D100+Гемодиализ!F100+Гемодиализ!G100</f>
        <v>34414258</v>
      </c>
      <c r="E100" s="8">
        <f>ДС!D99+Гемодиализ!H100</f>
        <v>8936724</v>
      </c>
      <c r="F100" s="8">
        <f>'АПУ профилактика'!D101+'АПУ в неотл.форме'!D100+'АПУ обращения'!D101+'ОДИ ПГГ'!D100+'ОДИ МЗ РБ'!D100+ФАП!D100+Гемодиализ!E100+Гемодиализ!I100</f>
        <v>87623084.049999997</v>
      </c>
      <c r="G100" s="8">
        <f>СМП!D100</f>
        <v>0</v>
      </c>
      <c r="H100" s="8">
        <f t="shared" si="3"/>
        <v>130974066.05</v>
      </c>
      <c r="I100" s="31">
        <f>'бюджет РБ'!D103</f>
        <v>4988354</v>
      </c>
      <c r="J100" s="8">
        <f t="shared" si="4"/>
        <v>135962420.05000001</v>
      </c>
    </row>
    <row r="101" spans="1:10" x14ac:dyDescent="0.2">
      <c r="A101" s="66">
        <v>93</v>
      </c>
      <c r="B101" s="12" t="s">
        <v>186</v>
      </c>
      <c r="C101" s="13" t="s">
        <v>187</v>
      </c>
      <c r="D101" s="8">
        <f>'КС '!D101+Гемодиализ!F101+Гемодиализ!G101</f>
        <v>37103025</v>
      </c>
      <c r="E101" s="8">
        <f>ДС!D100+Гемодиализ!H101</f>
        <v>15455924</v>
      </c>
      <c r="F101" s="8">
        <f>'АПУ профилактика'!D102+'АПУ в неотл.форме'!D101+'АПУ обращения'!D102+'ОДИ ПГГ'!D101+'ОДИ МЗ РБ'!D101+ФАП!D101+Гемодиализ!E101+Гемодиализ!I101</f>
        <v>121396998.93000001</v>
      </c>
      <c r="G101" s="8">
        <f>СМП!D101</f>
        <v>23708067.000000004</v>
      </c>
      <c r="H101" s="8">
        <f t="shared" si="3"/>
        <v>197664014.93000001</v>
      </c>
      <c r="I101" s="31">
        <f>'бюджет РБ'!D104</f>
        <v>10304477</v>
      </c>
      <c r="J101" s="8">
        <f t="shared" si="4"/>
        <v>207968491.93000001</v>
      </c>
    </row>
    <row r="102" spans="1:10" x14ac:dyDescent="0.2">
      <c r="A102" s="66">
        <v>94</v>
      </c>
      <c r="B102" s="6" t="s">
        <v>188</v>
      </c>
      <c r="C102" s="7" t="s">
        <v>189</v>
      </c>
      <c r="D102" s="8">
        <f>'КС '!D102+Гемодиализ!F102+Гемодиализ!G102</f>
        <v>66940970</v>
      </c>
      <c r="E102" s="8">
        <f>ДС!D101+Гемодиализ!H102</f>
        <v>14729131</v>
      </c>
      <c r="F102" s="8">
        <f>'АПУ профилактика'!D103+'АПУ в неотл.форме'!D102+'АПУ обращения'!D103+'ОДИ ПГГ'!D102+'ОДИ МЗ РБ'!D102+ФАП!D102+Гемодиализ!E102+Гемодиализ!I102</f>
        <v>132840023.13</v>
      </c>
      <c r="G102" s="8">
        <f>СМП!D102</f>
        <v>0</v>
      </c>
      <c r="H102" s="8">
        <f t="shared" si="3"/>
        <v>214510124.13</v>
      </c>
      <c r="I102" s="31">
        <f>'бюджет РБ'!D105</f>
        <v>9135226</v>
      </c>
      <c r="J102" s="8">
        <f t="shared" si="4"/>
        <v>223645350.13</v>
      </c>
    </row>
    <row r="103" spans="1:10" x14ac:dyDescent="0.2">
      <c r="A103" s="66">
        <v>95</v>
      </c>
      <c r="B103" s="9" t="s">
        <v>190</v>
      </c>
      <c r="C103" s="7" t="s">
        <v>191</v>
      </c>
      <c r="D103" s="8">
        <f>'КС '!D103+Гемодиализ!F103+Гемодиализ!G103</f>
        <v>194121295</v>
      </c>
      <c r="E103" s="8">
        <f>ДС!D102+Гемодиализ!H103</f>
        <v>19813762</v>
      </c>
      <c r="F103" s="8">
        <f>'АПУ профилактика'!D104+'АПУ в неотл.форме'!D103+'АПУ обращения'!D104+'ОДИ ПГГ'!D103+'ОДИ МЗ РБ'!D103+ФАП!D103+Гемодиализ!E103+Гемодиализ!I103</f>
        <v>154160538.31</v>
      </c>
      <c r="G103" s="8">
        <f>СМП!D103</f>
        <v>96904064</v>
      </c>
      <c r="H103" s="8">
        <f t="shared" si="3"/>
        <v>464999659.31</v>
      </c>
      <c r="I103" s="31">
        <f>'бюджет РБ'!D106</f>
        <v>13511188</v>
      </c>
      <c r="J103" s="8">
        <f t="shared" si="4"/>
        <v>478510847.31</v>
      </c>
    </row>
    <row r="104" spans="1:10" x14ac:dyDescent="0.2">
      <c r="A104" s="66">
        <v>96</v>
      </c>
      <c r="B104" s="10" t="s">
        <v>192</v>
      </c>
      <c r="C104" s="11" t="s">
        <v>193</v>
      </c>
      <c r="D104" s="8">
        <f>'КС '!D104+Гемодиализ!F104+Гемодиализ!G104</f>
        <v>29780701</v>
      </c>
      <c r="E104" s="8">
        <f>ДС!D103+Гемодиализ!H104</f>
        <v>11802536</v>
      </c>
      <c r="F104" s="8">
        <f>'АПУ профилактика'!D105+'АПУ в неотл.форме'!D104+'АПУ обращения'!D105+'ОДИ ПГГ'!D104+'ОДИ МЗ РБ'!D104+ФАП!D104+Гемодиализ!E104+Гемодиализ!I104</f>
        <v>103203300.77</v>
      </c>
      <c r="G104" s="8">
        <f>СМП!D104</f>
        <v>17418851</v>
      </c>
      <c r="H104" s="8">
        <f t="shared" si="3"/>
        <v>162205388.76999998</v>
      </c>
      <c r="I104" s="31">
        <f>'бюджет РБ'!D107</f>
        <v>10988696</v>
      </c>
      <c r="J104" s="8">
        <f t="shared" si="4"/>
        <v>173194084.76999998</v>
      </c>
    </row>
    <row r="105" spans="1:10" x14ac:dyDescent="0.2">
      <c r="A105" s="66">
        <v>97</v>
      </c>
      <c r="B105" s="10" t="s">
        <v>194</v>
      </c>
      <c r="C105" s="11" t="s">
        <v>195</v>
      </c>
      <c r="D105" s="8">
        <f>'КС '!D105+Гемодиализ!F105+Гемодиализ!G105</f>
        <v>44903023</v>
      </c>
      <c r="E105" s="8">
        <f>ДС!D104+Гемодиализ!H105</f>
        <v>17467971</v>
      </c>
      <c r="F105" s="8">
        <f>'АПУ профилактика'!D106+'АПУ в неотл.форме'!D105+'АПУ обращения'!D106+'ОДИ ПГГ'!D105+'ОДИ МЗ РБ'!D105+ФАП!D105+Гемодиализ!E105+Гемодиализ!I105</f>
        <v>149136584.25999999</v>
      </c>
      <c r="G105" s="8">
        <f>СМП!D105</f>
        <v>25245239</v>
      </c>
      <c r="H105" s="8">
        <f t="shared" si="3"/>
        <v>236752817.25999999</v>
      </c>
      <c r="I105" s="31">
        <f>'бюджет РБ'!D108</f>
        <v>11508166</v>
      </c>
      <c r="J105" s="8">
        <f t="shared" si="4"/>
        <v>248260983.25999999</v>
      </c>
    </row>
    <row r="106" spans="1:10" x14ac:dyDescent="0.2">
      <c r="A106" s="66">
        <v>98</v>
      </c>
      <c r="B106" s="6" t="s">
        <v>196</v>
      </c>
      <c r="C106" s="7" t="s">
        <v>197</v>
      </c>
      <c r="D106" s="8">
        <f>'КС '!D106+Гемодиализ!F106+Гемодиализ!G106</f>
        <v>108839852</v>
      </c>
      <c r="E106" s="8">
        <f>ДС!D105+Гемодиализ!H106</f>
        <v>30212831</v>
      </c>
      <c r="F106" s="8">
        <f>'АПУ профилактика'!D107+'АПУ в неотл.форме'!D106+'АПУ обращения'!D107+'ОДИ ПГГ'!D106+'ОДИ МЗ РБ'!D106+ФАП!D106+Гемодиализ!E106+Гемодиализ!I106</f>
        <v>233166357.75</v>
      </c>
      <c r="G106" s="8">
        <f>СМП!D106</f>
        <v>43788430</v>
      </c>
      <c r="H106" s="8">
        <f t="shared" si="3"/>
        <v>416007470.75</v>
      </c>
      <c r="I106" s="31">
        <f>'бюджет РБ'!D109</f>
        <v>12562324</v>
      </c>
      <c r="J106" s="8">
        <f t="shared" si="4"/>
        <v>428569794.75</v>
      </c>
    </row>
    <row r="107" spans="1:10" x14ac:dyDescent="0.2">
      <c r="A107" s="66">
        <v>99</v>
      </c>
      <c r="B107" s="9" t="s">
        <v>198</v>
      </c>
      <c r="C107" s="7" t="s">
        <v>199</v>
      </c>
      <c r="D107" s="8">
        <f>'КС '!D107+Гемодиализ!F107+Гемодиализ!G107</f>
        <v>30610936</v>
      </c>
      <c r="E107" s="8">
        <f>ДС!D106+Гемодиализ!H107</f>
        <v>13123000</v>
      </c>
      <c r="F107" s="8">
        <f>'АПУ профилактика'!D108+'АПУ в неотл.форме'!D107+'АПУ обращения'!D108+'ОДИ ПГГ'!D107+'ОДИ МЗ РБ'!D107+ФАП!D107+Гемодиализ!E107+Гемодиализ!I107</f>
        <v>115879689.31</v>
      </c>
      <c r="G107" s="8">
        <f>СМП!D107</f>
        <v>19258566</v>
      </c>
      <c r="H107" s="8">
        <f t="shared" si="3"/>
        <v>178872191.31</v>
      </c>
      <c r="I107" s="31">
        <f>'бюджет РБ'!D110</f>
        <v>9236499</v>
      </c>
      <c r="J107" s="8">
        <f t="shared" si="4"/>
        <v>188108690.31</v>
      </c>
    </row>
    <row r="108" spans="1:10" x14ac:dyDescent="0.2">
      <c r="A108" s="66">
        <v>100</v>
      </c>
      <c r="B108" s="6" t="s">
        <v>200</v>
      </c>
      <c r="C108" s="11" t="s">
        <v>201</v>
      </c>
      <c r="D108" s="8">
        <f>'КС '!D108+Гемодиализ!F108+Гемодиализ!G108</f>
        <v>0</v>
      </c>
      <c r="E108" s="8">
        <f>ДС!D107+Гемодиализ!H108</f>
        <v>0</v>
      </c>
      <c r="F108" s="8">
        <f>'АПУ профилактика'!D109+'АПУ в неотл.форме'!D108+'АПУ обращения'!D109+'ОДИ ПГГ'!D108+'ОДИ МЗ РБ'!D108+ФАП!D108+Гемодиализ!E108+Гемодиализ!I108</f>
        <v>157090776</v>
      </c>
      <c r="G108" s="8">
        <f>СМП!D108</f>
        <v>0</v>
      </c>
      <c r="H108" s="8">
        <f t="shared" si="3"/>
        <v>157090776</v>
      </c>
      <c r="I108" s="31">
        <f>'бюджет РБ'!D111</f>
        <v>0</v>
      </c>
      <c r="J108" s="8">
        <f t="shared" si="4"/>
        <v>157090776</v>
      </c>
    </row>
    <row r="109" spans="1:10" x14ac:dyDescent="0.2">
      <c r="A109" s="66">
        <v>101</v>
      </c>
      <c r="B109" s="6" t="s">
        <v>202</v>
      </c>
      <c r="C109" s="7" t="s">
        <v>203</v>
      </c>
      <c r="D109" s="8">
        <f>'КС '!D109+Гемодиализ!F109+Гемодиализ!G109</f>
        <v>0</v>
      </c>
      <c r="E109" s="8">
        <f>ДС!D108+Гемодиализ!H109</f>
        <v>50626551</v>
      </c>
      <c r="F109" s="8">
        <f>'АПУ профилактика'!D110+'АПУ в неотл.форме'!D109+'АПУ обращения'!D110+'ОДИ ПГГ'!D109+'ОДИ МЗ РБ'!D109+ФАП!D109+Гемодиализ!E109+Гемодиализ!I109</f>
        <v>0</v>
      </c>
      <c r="G109" s="8">
        <f>СМП!D109</f>
        <v>0</v>
      </c>
      <c r="H109" s="8">
        <f t="shared" si="3"/>
        <v>50626551</v>
      </c>
      <c r="I109" s="31">
        <f>'бюджет РБ'!D112</f>
        <v>0</v>
      </c>
      <c r="J109" s="8">
        <f t="shared" si="4"/>
        <v>50626551</v>
      </c>
    </row>
    <row r="110" spans="1:10" x14ac:dyDescent="0.2">
      <c r="A110" s="66">
        <v>102</v>
      </c>
      <c r="B110" s="10" t="s">
        <v>204</v>
      </c>
      <c r="C110" s="11" t="s">
        <v>205</v>
      </c>
      <c r="D110" s="8">
        <f>'КС '!D110+Гемодиализ!F110+Гемодиализ!G110</f>
        <v>0</v>
      </c>
      <c r="E110" s="8">
        <f>ДС!D109+Гемодиализ!H110</f>
        <v>0</v>
      </c>
      <c r="F110" s="8">
        <f>'АПУ профилактика'!D111+'АПУ в неотл.форме'!D110+'АПУ обращения'!D111+'ОДИ ПГГ'!D110+'ОДИ МЗ РБ'!D110+ФАП!D110+Гемодиализ!E110+Гемодиализ!I110</f>
        <v>52806467</v>
      </c>
      <c r="G110" s="8">
        <f>СМП!D110</f>
        <v>0</v>
      </c>
      <c r="H110" s="8">
        <f t="shared" si="3"/>
        <v>52806467</v>
      </c>
      <c r="I110" s="31">
        <f>'бюджет РБ'!D113</f>
        <v>0</v>
      </c>
      <c r="J110" s="8">
        <f t="shared" si="4"/>
        <v>52806467</v>
      </c>
    </row>
    <row r="111" spans="1:10" x14ac:dyDescent="0.2">
      <c r="A111" s="66">
        <v>103</v>
      </c>
      <c r="B111" s="10" t="s">
        <v>206</v>
      </c>
      <c r="C111" s="11" t="s">
        <v>207</v>
      </c>
      <c r="D111" s="8">
        <f>'КС '!D111+Гемодиализ!F111+Гемодиализ!G111</f>
        <v>0</v>
      </c>
      <c r="E111" s="8">
        <f>ДС!D110+Гемодиализ!H111</f>
        <v>187540</v>
      </c>
      <c r="F111" s="8">
        <f>'АПУ профилактика'!D112+'АПУ в неотл.форме'!D111+'АПУ обращения'!D112+'ОДИ ПГГ'!D111+'ОДИ МЗ РБ'!D111+ФАП!D111+Гемодиализ!E111+Гемодиализ!I111</f>
        <v>27497</v>
      </c>
      <c r="G111" s="8">
        <f>СМП!D111</f>
        <v>0</v>
      </c>
      <c r="H111" s="8">
        <f t="shared" si="3"/>
        <v>215037</v>
      </c>
      <c r="I111" s="31">
        <f>'бюджет РБ'!D114</f>
        <v>0</v>
      </c>
      <c r="J111" s="8">
        <f t="shared" si="4"/>
        <v>215037</v>
      </c>
    </row>
    <row r="112" spans="1:10" x14ac:dyDescent="0.2">
      <c r="A112" s="66">
        <v>104</v>
      </c>
      <c r="B112" s="10" t="s">
        <v>208</v>
      </c>
      <c r="C112" s="11" t="s">
        <v>209</v>
      </c>
      <c r="D112" s="8">
        <f>'КС '!D112+Гемодиализ!F112+Гемодиализ!G112</f>
        <v>0</v>
      </c>
      <c r="E112" s="8">
        <f>ДС!D111+Гемодиализ!H112</f>
        <v>218000</v>
      </c>
      <c r="F112" s="8">
        <f>'АПУ профилактика'!D113+'АПУ в неотл.форме'!D112+'АПУ обращения'!D113+'ОДИ ПГГ'!D112+'ОДИ МЗ РБ'!D112+ФАП!D112+Гемодиализ!E112+Гемодиализ!I112</f>
        <v>0</v>
      </c>
      <c r="G112" s="8">
        <f>СМП!D112</f>
        <v>0</v>
      </c>
      <c r="H112" s="8">
        <f t="shared" si="3"/>
        <v>218000</v>
      </c>
      <c r="I112" s="31">
        <f>'бюджет РБ'!D115</f>
        <v>0</v>
      </c>
      <c r="J112" s="8">
        <f t="shared" si="4"/>
        <v>218000</v>
      </c>
    </row>
    <row r="113" spans="1:10" ht="24" x14ac:dyDescent="0.2">
      <c r="A113" s="66">
        <v>105</v>
      </c>
      <c r="B113" s="10" t="s">
        <v>210</v>
      </c>
      <c r="C113" s="11" t="s">
        <v>211</v>
      </c>
      <c r="D113" s="8">
        <f>'КС '!D113+Гемодиализ!F113+Гемодиализ!G113</f>
        <v>0</v>
      </c>
      <c r="E113" s="8">
        <f>ДС!D112+Гемодиализ!H113</f>
        <v>256376</v>
      </c>
      <c r="F113" s="8">
        <f>'АПУ профилактика'!D114+'АПУ в неотл.форме'!D113+'АПУ обращения'!D114+'ОДИ ПГГ'!D113+'ОДИ МЗ РБ'!D113+ФАП!D113+Гемодиализ!E113+Гемодиализ!I113</f>
        <v>0</v>
      </c>
      <c r="G113" s="8">
        <f>СМП!D113</f>
        <v>0</v>
      </c>
      <c r="H113" s="8">
        <f t="shared" si="3"/>
        <v>256376</v>
      </c>
      <c r="I113" s="31">
        <f>'бюджет РБ'!D116</f>
        <v>0</v>
      </c>
      <c r="J113" s="8">
        <f t="shared" si="4"/>
        <v>256376</v>
      </c>
    </row>
    <row r="114" spans="1:10" x14ac:dyDescent="0.2">
      <c r="A114" s="66">
        <v>106</v>
      </c>
      <c r="B114" s="10" t="s">
        <v>212</v>
      </c>
      <c r="C114" s="11" t="s">
        <v>213</v>
      </c>
      <c r="D114" s="8">
        <f>'КС '!D114+Гемодиализ!F114+Гемодиализ!G114</f>
        <v>0</v>
      </c>
      <c r="E114" s="8">
        <f>ДС!D113+Гемодиализ!H114</f>
        <v>0</v>
      </c>
      <c r="F114" s="8">
        <f>'АПУ профилактика'!D115+'АПУ в неотл.форме'!D114+'АПУ обращения'!D115+'ОДИ ПГГ'!D114+'ОДИ МЗ РБ'!D114+ФАП!D114+Гемодиализ!E114+Гемодиализ!I114</f>
        <v>8214694</v>
      </c>
      <c r="G114" s="8">
        <f>СМП!D114</f>
        <v>0</v>
      </c>
      <c r="H114" s="8">
        <f t="shared" si="3"/>
        <v>8214694</v>
      </c>
      <c r="I114" s="31">
        <f>'бюджет РБ'!D117</f>
        <v>0</v>
      </c>
      <c r="J114" s="8">
        <f t="shared" si="4"/>
        <v>8214694</v>
      </c>
    </row>
    <row r="115" spans="1:10" x14ac:dyDescent="0.2">
      <c r="A115" s="66">
        <v>107</v>
      </c>
      <c r="B115" s="10" t="s">
        <v>214</v>
      </c>
      <c r="C115" s="11" t="s">
        <v>215</v>
      </c>
      <c r="D115" s="8">
        <f>'КС '!D115+Гемодиализ!F115+Гемодиализ!G115</f>
        <v>0</v>
      </c>
      <c r="E115" s="8">
        <f>ДС!D114+Гемодиализ!H115</f>
        <v>14613339</v>
      </c>
      <c r="F115" s="8">
        <f>'АПУ профилактика'!D116+'АПУ в неотл.форме'!D115+'АПУ обращения'!D116+'ОДИ ПГГ'!D115+'ОДИ МЗ РБ'!D115+ФАП!D115+Гемодиализ!E115+Гемодиализ!I115</f>
        <v>661448437</v>
      </c>
      <c r="G115" s="8">
        <f>СМП!D115</f>
        <v>0</v>
      </c>
      <c r="H115" s="8">
        <f t="shared" si="3"/>
        <v>676061776</v>
      </c>
      <c r="I115" s="31">
        <f>'бюджет РБ'!D118</f>
        <v>0</v>
      </c>
      <c r="J115" s="8">
        <f t="shared" si="4"/>
        <v>676061776</v>
      </c>
    </row>
    <row r="116" spans="1:10" ht="12" customHeight="1" x14ac:dyDescent="0.2">
      <c r="A116" s="66">
        <v>108</v>
      </c>
      <c r="B116" s="16" t="s">
        <v>216</v>
      </c>
      <c r="C116" s="17" t="s">
        <v>217</v>
      </c>
      <c r="D116" s="8">
        <f>'КС '!D116+Гемодиализ!F116+Гемодиализ!G116</f>
        <v>0</v>
      </c>
      <c r="E116" s="8">
        <f>ДС!D115+Гемодиализ!H116</f>
        <v>0</v>
      </c>
      <c r="F116" s="8">
        <f>'АПУ профилактика'!D117+'АПУ в неотл.форме'!D116+'АПУ обращения'!D117+'ОДИ ПГГ'!D116+'ОДИ МЗ РБ'!D116+ФАП!D116+Гемодиализ!E116+Гемодиализ!I116</f>
        <v>93563570</v>
      </c>
      <c r="G116" s="8">
        <f>СМП!D116</f>
        <v>0</v>
      </c>
      <c r="H116" s="8">
        <f t="shared" si="3"/>
        <v>93563570</v>
      </c>
      <c r="I116" s="31">
        <f>'бюджет РБ'!D119</f>
        <v>0</v>
      </c>
      <c r="J116" s="8">
        <f t="shared" si="4"/>
        <v>93563570</v>
      </c>
    </row>
    <row r="117" spans="1:10" x14ac:dyDescent="0.2">
      <c r="A117" s="66">
        <v>109</v>
      </c>
      <c r="B117" s="16"/>
      <c r="C117" s="17" t="s">
        <v>322</v>
      </c>
      <c r="D117" s="8">
        <f>'КС '!D117+Гемодиализ!F117+Гемодиализ!G117</f>
        <v>0</v>
      </c>
      <c r="E117" s="8">
        <f>ДС!D116+Гемодиализ!H117</f>
        <v>0</v>
      </c>
      <c r="F117" s="8">
        <f>'АПУ профилактика'!D118+'АПУ в неотл.форме'!D117+'АПУ обращения'!D118+'ОДИ ПГГ'!D117+'ОДИ МЗ РБ'!D117+ФАП!D117+Гемодиализ!E117+Гемодиализ!I117</f>
        <v>200001</v>
      </c>
      <c r="G117" s="8">
        <f>СМП!D117</f>
        <v>0</v>
      </c>
      <c r="H117" s="8">
        <f t="shared" si="3"/>
        <v>200001</v>
      </c>
      <c r="I117" s="31">
        <f>'бюджет РБ'!D120</f>
        <v>0</v>
      </c>
      <c r="J117" s="8">
        <f t="shared" si="4"/>
        <v>200001</v>
      </c>
    </row>
    <row r="118" spans="1:10" x14ac:dyDescent="0.2">
      <c r="A118" s="66">
        <v>110</v>
      </c>
      <c r="B118" s="9" t="s">
        <v>218</v>
      </c>
      <c r="C118" s="7" t="s">
        <v>219</v>
      </c>
      <c r="D118" s="8">
        <f>'КС '!D118+Гемодиализ!F118+Гемодиализ!G118</f>
        <v>227437393</v>
      </c>
      <c r="E118" s="8">
        <f>ДС!D117+Гемодиализ!H118</f>
        <v>62339522</v>
      </c>
      <c r="F118" s="8">
        <f>'АПУ профилактика'!D119+'АПУ в неотл.форме'!D118+'АПУ обращения'!D119+'ОДИ ПГГ'!D118+'ОДИ МЗ РБ'!D118+ФАП!D118+Гемодиализ!E118+Гемодиализ!I118</f>
        <v>5119674</v>
      </c>
      <c r="G118" s="8">
        <f>СМП!D118</f>
        <v>0</v>
      </c>
      <c r="H118" s="8">
        <f t="shared" si="3"/>
        <v>294896589</v>
      </c>
      <c r="I118" s="31">
        <f>'бюджет РБ'!D121</f>
        <v>0</v>
      </c>
      <c r="J118" s="8">
        <f t="shared" si="4"/>
        <v>294896589</v>
      </c>
    </row>
    <row r="119" spans="1:10" x14ac:dyDescent="0.2">
      <c r="A119" s="66">
        <v>111</v>
      </c>
      <c r="B119" s="10" t="s">
        <v>220</v>
      </c>
      <c r="C119" s="11" t="s">
        <v>221</v>
      </c>
      <c r="D119" s="8">
        <f>'КС '!D119+Гемодиализ!F119+Гемодиализ!G119</f>
        <v>0</v>
      </c>
      <c r="E119" s="8">
        <f>ДС!D118+Гемодиализ!H119</f>
        <v>0</v>
      </c>
      <c r="F119" s="8">
        <f>'АПУ профилактика'!D120+'АПУ в неотл.форме'!D119+'АПУ обращения'!D120+'ОДИ ПГГ'!D119+'ОДИ МЗ РБ'!D119+ФАП!D119+Гемодиализ!E119+Гемодиализ!I119</f>
        <v>25909</v>
      </c>
      <c r="G119" s="8">
        <f>СМП!D119</f>
        <v>0</v>
      </c>
      <c r="H119" s="8">
        <f t="shared" si="3"/>
        <v>25909</v>
      </c>
      <c r="I119" s="31">
        <f>'бюджет РБ'!D122</f>
        <v>0</v>
      </c>
      <c r="J119" s="8">
        <f t="shared" si="4"/>
        <v>25909</v>
      </c>
    </row>
    <row r="120" spans="1:10" x14ac:dyDescent="0.2">
      <c r="A120" s="66">
        <v>112</v>
      </c>
      <c r="B120" s="6" t="s">
        <v>222</v>
      </c>
      <c r="C120" s="18" t="s">
        <v>223</v>
      </c>
      <c r="D120" s="8">
        <f>'КС '!D120+Гемодиализ!F120+Гемодиализ!G120</f>
        <v>0</v>
      </c>
      <c r="E120" s="8">
        <f>ДС!D119+Гемодиализ!H120</f>
        <v>50626551</v>
      </c>
      <c r="F120" s="8">
        <f>'АПУ профилактика'!D121+'АПУ в неотл.форме'!D120+'АПУ обращения'!D121+'ОДИ ПГГ'!D120+'ОДИ МЗ РБ'!D120+ФАП!D120+Гемодиализ!E120+Гемодиализ!I120</f>
        <v>0</v>
      </c>
      <c r="G120" s="8">
        <f>СМП!D120</f>
        <v>0</v>
      </c>
      <c r="H120" s="8">
        <f t="shared" si="3"/>
        <v>50626551</v>
      </c>
      <c r="I120" s="31">
        <f>'бюджет РБ'!D123</f>
        <v>0</v>
      </c>
      <c r="J120" s="8">
        <f t="shared" si="4"/>
        <v>50626551</v>
      </c>
    </row>
    <row r="121" spans="1:10" ht="24" x14ac:dyDescent="0.2">
      <c r="A121" s="66">
        <v>113</v>
      </c>
      <c r="B121" s="10" t="s">
        <v>224</v>
      </c>
      <c r="C121" s="11" t="s">
        <v>225</v>
      </c>
      <c r="D121" s="8">
        <f>'КС '!D121+Гемодиализ!F121+Гемодиализ!G121</f>
        <v>0</v>
      </c>
      <c r="E121" s="8">
        <f>ДС!D120+Гемодиализ!H121</f>
        <v>146331</v>
      </c>
      <c r="F121" s="8">
        <f>'АПУ профилактика'!D122+'АПУ в неотл.форме'!D121+'АПУ обращения'!D122+'ОДИ ПГГ'!D121+'ОДИ МЗ РБ'!D121+ФАП!D121+Гемодиализ!E121+Гемодиализ!I121</f>
        <v>0</v>
      </c>
      <c r="G121" s="8">
        <f>СМП!D121</f>
        <v>0</v>
      </c>
      <c r="H121" s="8">
        <f t="shared" si="3"/>
        <v>146331</v>
      </c>
      <c r="I121" s="31">
        <f>'бюджет РБ'!D124</f>
        <v>0</v>
      </c>
      <c r="J121" s="8">
        <f t="shared" si="4"/>
        <v>146331</v>
      </c>
    </row>
    <row r="122" spans="1:10" ht="13.5" customHeight="1" x14ac:dyDescent="0.2">
      <c r="A122" s="66">
        <v>114</v>
      </c>
      <c r="B122" s="10" t="s">
        <v>226</v>
      </c>
      <c r="C122" s="11" t="s">
        <v>227</v>
      </c>
      <c r="D122" s="8">
        <f>'КС '!D122+Гемодиализ!F122+Гемодиализ!G122</f>
        <v>0</v>
      </c>
      <c r="E122" s="8">
        <f>ДС!D121+Гемодиализ!H122</f>
        <v>0</v>
      </c>
      <c r="F122" s="8">
        <f>'АПУ профилактика'!D123+'АПУ в неотл.форме'!D122+'АПУ обращения'!D123+'ОДИ ПГГ'!D122+'ОДИ МЗ РБ'!D122+ФАП!D122+Гемодиализ!E122+Гемодиализ!I122</f>
        <v>2549734</v>
      </c>
      <c r="G122" s="8">
        <f>СМП!D122</f>
        <v>0</v>
      </c>
      <c r="H122" s="8">
        <f t="shared" si="3"/>
        <v>2549734</v>
      </c>
      <c r="I122" s="31">
        <f>'бюджет РБ'!D125</f>
        <v>0</v>
      </c>
      <c r="J122" s="8">
        <f t="shared" si="4"/>
        <v>2549734</v>
      </c>
    </row>
    <row r="123" spans="1:10" x14ac:dyDescent="0.2">
      <c r="A123" s="66">
        <v>115</v>
      </c>
      <c r="B123" s="9" t="s">
        <v>228</v>
      </c>
      <c r="C123" s="11" t="s">
        <v>229</v>
      </c>
      <c r="D123" s="8">
        <f>'КС '!D123+Гемодиализ!F123+Гемодиализ!G123</f>
        <v>0</v>
      </c>
      <c r="E123" s="8">
        <f>ДС!D122+Гемодиализ!H123</f>
        <v>120158</v>
      </c>
      <c r="F123" s="8">
        <f>'АПУ профилактика'!D124+'АПУ в неотл.форме'!D123+'АПУ обращения'!D124+'ОДИ ПГГ'!D123+'ОДИ МЗ РБ'!D123+ФАП!D123+Гемодиализ!E123+Гемодиализ!I123</f>
        <v>11481270</v>
      </c>
      <c r="G123" s="8">
        <f>СМП!D123</f>
        <v>0</v>
      </c>
      <c r="H123" s="8">
        <f t="shared" si="3"/>
        <v>11601428</v>
      </c>
      <c r="I123" s="31">
        <f>'бюджет РБ'!D126</f>
        <v>0</v>
      </c>
      <c r="J123" s="8">
        <f t="shared" si="4"/>
        <v>11601428</v>
      </c>
    </row>
    <row r="124" spans="1:10" x14ac:dyDescent="0.2">
      <c r="A124" s="66">
        <v>116</v>
      </c>
      <c r="B124" s="9" t="s">
        <v>230</v>
      </c>
      <c r="C124" s="11" t="s">
        <v>231</v>
      </c>
      <c r="D124" s="8">
        <f>'КС '!D124+Гемодиализ!F124+Гемодиализ!G124</f>
        <v>0</v>
      </c>
      <c r="E124" s="8">
        <f>ДС!D123+Гемодиализ!H124</f>
        <v>0</v>
      </c>
      <c r="F124" s="8">
        <f>'АПУ профилактика'!D125+'АПУ в неотл.форме'!D124+'АПУ обращения'!D125+'ОДИ ПГГ'!D124+'ОДИ МЗ РБ'!D124+ФАП!D124+Гемодиализ!E124+Гемодиализ!I124</f>
        <v>0</v>
      </c>
      <c r="G124" s="8">
        <f>СМП!D124</f>
        <v>0</v>
      </c>
      <c r="H124" s="8">
        <f t="shared" si="3"/>
        <v>0</v>
      </c>
      <c r="I124" s="31">
        <f>'бюджет РБ'!D127</f>
        <v>105470717</v>
      </c>
      <c r="J124" s="8">
        <f t="shared" si="4"/>
        <v>105470717</v>
      </c>
    </row>
    <row r="125" spans="1:10" x14ac:dyDescent="0.2">
      <c r="A125" s="66">
        <v>117</v>
      </c>
      <c r="B125" s="9" t="s">
        <v>232</v>
      </c>
      <c r="C125" s="11" t="s">
        <v>233</v>
      </c>
      <c r="D125" s="8">
        <f>'КС '!D125+Гемодиализ!F125+Гемодиализ!G125</f>
        <v>0</v>
      </c>
      <c r="E125" s="8">
        <f>ДС!D124+Гемодиализ!H125</f>
        <v>0</v>
      </c>
      <c r="F125" s="8">
        <f>'АПУ профилактика'!D126+'АПУ в неотл.форме'!D125+'АПУ обращения'!D126+'ОДИ ПГГ'!D125+'ОДИ МЗ РБ'!D125+ФАП!D125+Гемодиализ!E125+Гемодиализ!I125</f>
        <v>0</v>
      </c>
      <c r="G125" s="8">
        <f>СМП!D125</f>
        <v>0</v>
      </c>
      <c r="H125" s="8">
        <f t="shared" si="3"/>
        <v>0</v>
      </c>
      <c r="I125" s="31">
        <f>'бюджет РБ'!D128</f>
        <v>62276246</v>
      </c>
      <c r="J125" s="8">
        <f t="shared" si="4"/>
        <v>62276246</v>
      </c>
    </row>
    <row r="126" spans="1:10" ht="12.75" customHeight="1" x14ac:dyDescent="0.2">
      <c r="A126" s="66">
        <v>118</v>
      </c>
      <c r="B126" s="6" t="s">
        <v>234</v>
      </c>
      <c r="C126" s="7" t="s">
        <v>235</v>
      </c>
      <c r="D126" s="8">
        <f>'КС '!D126+Гемодиализ!F126+Гемодиализ!G126</f>
        <v>0</v>
      </c>
      <c r="E126" s="8">
        <f>ДС!D125+Гемодиализ!H126</f>
        <v>0</v>
      </c>
      <c r="F126" s="8">
        <f>'АПУ профилактика'!D127+'АПУ в неотл.форме'!D126+'АПУ обращения'!D127+'ОДИ ПГГ'!D126+'ОДИ МЗ РБ'!D126+ФАП!D126+Гемодиализ!E126+Гемодиализ!I126</f>
        <v>55659276</v>
      </c>
      <c r="G126" s="8">
        <f>СМП!D126</f>
        <v>0</v>
      </c>
      <c r="H126" s="8">
        <f t="shared" si="3"/>
        <v>55659276</v>
      </c>
      <c r="I126" s="31">
        <f>'бюджет РБ'!D129</f>
        <v>0</v>
      </c>
      <c r="J126" s="8">
        <f t="shared" si="4"/>
        <v>55659276</v>
      </c>
    </row>
    <row r="127" spans="1:10" x14ac:dyDescent="0.2">
      <c r="A127" s="66">
        <v>119</v>
      </c>
      <c r="B127" s="9" t="s">
        <v>236</v>
      </c>
      <c r="C127" s="7" t="s">
        <v>237</v>
      </c>
      <c r="D127" s="8">
        <f>'КС '!D127+Гемодиализ!F127+Гемодиализ!G127</f>
        <v>0</v>
      </c>
      <c r="E127" s="8">
        <f>ДС!D126+Гемодиализ!H127</f>
        <v>50626551</v>
      </c>
      <c r="F127" s="8">
        <f>'АПУ профилактика'!D128+'АПУ в неотл.форме'!D127+'АПУ обращения'!D128+'ОДИ ПГГ'!D127+'ОДИ МЗ РБ'!D127+ФАП!D127+Гемодиализ!E127+Гемодиализ!I127</f>
        <v>0</v>
      </c>
      <c r="G127" s="8">
        <f>СМП!D127</f>
        <v>0</v>
      </c>
      <c r="H127" s="8">
        <f t="shared" si="3"/>
        <v>50626551</v>
      </c>
      <c r="I127" s="31">
        <f>'бюджет РБ'!D130</f>
        <v>0</v>
      </c>
      <c r="J127" s="8">
        <f t="shared" si="4"/>
        <v>50626551</v>
      </c>
    </row>
    <row r="128" spans="1:10" x14ac:dyDescent="0.2">
      <c r="A128" s="66">
        <v>120</v>
      </c>
      <c r="B128" s="10" t="s">
        <v>238</v>
      </c>
      <c r="C128" s="11" t="s">
        <v>239</v>
      </c>
      <c r="D128" s="8">
        <f>'КС '!D128+Гемодиализ!F128+Гемодиализ!G128</f>
        <v>0</v>
      </c>
      <c r="E128" s="8">
        <f>ДС!D127+Гемодиализ!H128</f>
        <v>0</v>
      </c>
      <c r="F128" s="8">
        <f>'АПУ профилактика'!D129+'АПУ в неотл.форме'!D128+'АПУ обращения'!D129+'ОДИ ПГГ'!D128+'ОДИ МЗ РБ'!D128+ФАП!D128+Гемодиализ!E128+Гемодиализ!I128</f>
        <v>241368422</v>
      </c>
      <c r="G128" s="8">
        <f>СМП!D128</f>
        <v>0</v>
      </c>
      <c r="H128" s="8">
        <f t="shared" si="3"/>
        <v>241368422</v>
      </c>
      <c r="I128" s="31">
        <f>'бюджет РБ'!D131</f>
        <v>0</v>
      </c>
      <c r="J128" s="8">
        <f t="shared" si="4"/>
        <v>241368422</v>
      </c>
    </row>
    <row r="129" spans="1:10" x14ac:dyDescent="0.2">
      <c r="A129" s="66">
        <v>121</v>
      </c>
      <c r="B129" s="10" t="s">
        <v>240</v>
      </c>
      <c r="C129" s="11" t="s">
        <v>241</v>
      </c>
      <c r="D129" s="8">
        <f>'КС '!D129+Гемодиализ!F129+Гемодиализ!G129</f>
        <v>0</v>
      </c>
      <c r="E129" s="8">
        <f>ДС!D128+Гемодиализ!H129</f>
        <v>192729</v>
      </c>
      <c r="F129" s="8">
        <f>'АПУ профилактика'!D130+'АПУ в неотл.форме'!D129+'АПУ обращения'!D130+'ОДИ ПГГ'!D129+'ОДИ МЗ РБ'!D129+ФАП!D129+Гемодиализ!E129+Гемодиализ!I129</f>
        <v>0</v>
      </c>
      <c r="G129" s="8">
        <f>СМП!D129</f>
        <v>0</v>
      </c>
      <c r="H129" s="8">
        <f t="shared" si="3"/>
        <v>192729</v>
      </c>
      <c r="I129" s="31">
        <f>'бюджет РБ'!D132</f>
        <v>0</v>
      </c>
      <c r="J129" s="8">
        <f t="shared" si="4"/>
        <v>192729</v>
      </c>
    </row>
    <row r="130" spans="1:10" x14ac:dyDescent="0.2">
      <c r="A130" s="66">
        <v>122</v>
      </c>
      <c r="B130" s="10" t="s">
        <v>242</v>
      </c>
      <c r="C130" s="11" t="s">
        <v>323</v>
      </c>
      <c r="D130" s="8">
        <f>'КС '!D130+Гемодиализ!F130+Гемодиализ!G130</f>
        <v>1701466602</v>
      </c>
      <c r="E130" s="8">
        <f>ДС!D129+Гемодиализ!H130</f>
        <v>40099642</v>
      </c>
      <c r="F130" s="8">
        <f>'АПУ профилактика'!D131+'АПУ в неотл.форме'!D130+'АПУ обращения'!D131+'ОДИ ПГГ'!D130+'ОДИ МЗ РБ'!D130+ФАП!D130+Гемодиализ!E130+Гемодиализ!I130</f>
        <v>319097847</v>
      </c>
      <c r="G130" s="8">
        <f>СМП!D130</f>
        <v>0</v>
      </c>
      <c r="H130" s="8">
        <f t="shared" si="3"/>
        <v>2060664091</v>
      </c>
      <c r="I130" s="31">
        <f>'бюджет РБ'!D133</f>
        <v>0</v>
      </c>
      <c r="J130" s="8">
        <f t="shared" si="4"/>
        <v>2060664091</v>
      </c>
    </row>
    <row r="131" spans="1:10" x14ac:dyDescent="0.2">
      <c r="A131" s="66">
        <v>123</v>
      </c>
      <c r="B131" s="10" t="s">
        <v>243</v>
      </c>
      <c r="C131" s="11" t="s">
        <v>244</v>
      </c>
      <c r="D131" s="8">
        <f>'КС '!D131+Гемодиализ!F131+Гемодиализ!G131</f>
        <v>3353810731</v>
      </c>
      <c r="E131" s="8">
        <f>ДС!D130+Гемодиализ!H131</f>
        <v>2755670323</v>
      </c>
      <c r="F131" s="8">
        <f>'АПУ профилактика'!D132+'АПУ в неотл.форме'!D131+'АПУ обращения'!D132+'ОДИ ПГГ'!D131+'ОДИ МЗ РБ'!D131+ФАП!D131+Гемодиализ!E131+Гемодиализ!I131</f>
        <v>480029284</v>
      </c>
      <c r="G131" s="8">
        <f>СМП!D131</f>
        <v>0</v>
      </c>
      <c r="H131" s="8">
        <f t="shared" si="3"/>
        <v>6589510338</v>
      </c>
      <c r="I131" s="31">
        <f>'бюджет РБ'!D134</f>
        <v>17122974</v>
      </c>
      <c r="J131" s="8">
        <f t="shared" si="4"/>
        <v>6606633312</v>
      </c>
    </row>
    <row r="132" spans="1:10" ht="21.75" customHeight="1" x14ac:dyDescent="0.2">
      <c r="A132" s="66">
        <v>124</v>
      </c>
      <c r="B132" s="10" t="s">
        <v>245</v>
      </c>
      <c r="C132" s="11" t="s">
        <v>246</v>
      </c>
      <c r="D132" s="8">
        <f>'КС '!D132+Гемодиализ!F132+Гемодиализ!G132</f>
        <v>1092987354</v>
      </c>
      <c r="E132" s="8">
        <f>ДС!D131+Гемодиализ!H132</f>
        <v>3668449</v>
      </c>
      <c r="F132" s="8">
        <f>'АПУ профилактика'!D133+'АПУ в неотл.форме'!D132+'АПУ обращения'!D133+'ОДИ ПГГ'!D132+'ОДИ МЗ РБ'!D132+ФАП!D132+Гемодиализ!E132+Гемодиализ!I132</f>
        <v>55483837</v>
      </c>
      <c r="G132" s="8">
        <f>СМП!D132</f>
        <v>0</v>
      </c>
      <c r="H132" s="8">
        <f t="shared" si="3"/>
        <v>1152139640</v>
      </c>
      <c r="I132" s="31">
        <f>'бюджет РБ'!D135</f>
        <v>0</v>
      </c>
      <c r="J132" s="8">
        <f t="shared" si="4"/>
        <v>1152139640</v>
      </c>
    </row>
    <row r="133" spans="1:10" x14ac:dyDescent="0.2">
      <c r="A133" s="66">
        <v>125</v>
      </c>
      <c r="B133" s="6" t="s">
        <v>247</v>
      </c>
      <c r="C133" s="7" t="s">
        <v>248</v>
      </c>
      <c r="D133" s="8">
        <f>'КС '!D133+Гемодиализ!F133+Гемодиализ!G133</f>
        <v>885265763</v>
      </c>
      <c r="E133" s="8">
        <f>ДС!D132+Гемодиализ!H133</f>
        <v>57741512</v>
      </c>
      <c r="F133" s="8">
        <f>'АПУ профилактика'!D134+'АПУ в неотл.форме'!D133+'АПУ обращения'!D134+'ОДИ ПГГ'!D133+'ОДИ МЗ РБ'!D133+ФАП!D133+Гемодиализ!E133+Гемодиализ!I133</f>
        <v>130453563.72</v>
      </c>
      <c r="G133" s="8">
        <f>СМП!D133</f>
        <v>0</v>
      </c>
      <c r="H133" s="8">
        <f t="shared" si="3"/>
        <v>1073460838.72</v>
      </c>
      <c r="I133" s="31">
        <f>'бюджет РБ'!D136</f>
        <v>3325490</v>
      </c>
      <c r="J133" s="8">
        <f t="shared" si="4"/>
        <v>1076786328.72</v>
      </c>
    </row>
    <row r="134" spans="1:10" x14ac:dyDescent="0.2">
      <c r="A134" s="66">
        <v>126</v>
      </c>
      <c r="B134" s="10" t="s">
        <v>249</v>
      </c>
      <c r="C134" s="11" t="s">
        <v>250</v>
      </c>
      <c r="D134" s="8">
        <f>'КС '!D134+Гемодиализ!F134+Гемодиализ!G134</f>
        <v>547854245</v>
      </c>
      <c r="E134" s="8">
        <f>ДС!D133+Гемодиализ!H134</f>
        <v>245764308</v>
      </c>
      <c r="F134" s="8">
        <f>'АПУ профилактика'!D135+'АПУ в неотл.форме'!D134+'АПУ обращения'!D135+'ОДИ ПГГ'!D134+'ОДИ МЗ РБ'!D134+ФАП!D134+Гемодиализ!E134+Гемодиализ!I134</f>
        <v>30390921.219999999</v>
      </c>
      <c r="G134" s="8">
        <f>СМП!D134</f>
        <v>0</v>
      </c>
      <c r="H134" s="8">
        <f t="shared" si="3"/>
        <v>824009474.22000003</v>
      </c>
      <c r="I134" s="31">
        <f>'бюджет РБ'!D137</f>
        <v>0</v>
      </c>
      <c r="J134" s="8">
        <f t="shared" si="4"/>
        <v>824009474.22000003</v>
      </c>
    </row>
    <row r="135" spans="1:10" x14ac:dyDescent="0.2">
      <c r="A135" s="66">
        <v>127</v>
      </c>
      <c r="B135" s="6" t="s">
        <v>251</v>
      </c>
      <c r="C135" s="11" t="s">
        <v>324</v>
      </c>
      <c r="D135" s="8">
        <f>'КС '!D135+Гемодиализ!F135+Гемодиализ!G135</f>
        <v>197278137</v>
      </c>
      <c r="E135" s="8">
        <f>ДС!D134+Гемодиализ!H135</f>
        <v>38978200</v>
      </c>
      <c r="F135" s="8">
        <f>'АПУ профилактика'!D136+'АПУ в неотл.форме'!D135+'АПУ обращения'!D136+'ОДИ ПГГ'!D135+'ОДИ МЗ РБ'!D135+ФАП!D135+Гемодиализ!E135+Гемодиализ!I135</f>
        <v>109780338</v>
      </c>
      <c r="G135" s="8">
        <f>СМП!D135</f>
        <v>0</v>
      </c>
      <c r="H135" s="8">
        <f t="shared" si="3"/>
        <v>346036675</v>
      </c>
      <c r="I135" s="31">
        <f>'бюджет РБ'!D138</f>
        <v>104814872</v>
      </c>
      <c r="J135" s="8">
        <f t="shared" si="4"/>
        <v>450851547</v>
      </c>
    </row>
    <row r="136" spans="1:10" ht="24" customHeight="1" x14ac:dyDescent="0.2">
      <c r="A136" s="66">
        <v>128</v>
      </c>
      <c r="B136" s="12" t="s">
        <v>252</v>
      </c>
      <c r="C136" s="13" t="s">
        <v>253</v>
      </c>
      <c r="D136" s="8">
        <f>'КС '!D136+Гемодиализ!F136+Гемодиализ!G136</f>
        <v>846681079</v>
      </c>
      <c r="E136" s="8">
        <f>ДС!D135+Гемодиализ!H136</f>
        <v>27200866</v>
      </c>
      <c r="F136" s="8">
        <f>'АПУ профилактика'!D137+'АПУ в неотл.форме'!D136+'АПУ обращения'!D137+'ОДИ ПГГ'!D136+'ОДИ МЗ РБ'!D136+ФАП!D136+Гемодиализ!E136+Гемодиализ!I136</f>
        <v>90772463</v>
      </c>
      <c r="G136" s="8">
        <f>СМП!D136</f>
        <v>0</v>
      </c>
      <c r="H136" s="8">
        <f t="shared" ref="H136:H144" si="5">D136+E136+F136+G136</f>
        <v>964654408</v>
      </c>
      <c r="I136" s="31">
        <f>'бюджет РБ'!D139</f>
        <v>0</v>
      </c>
      <c r="J136" s="8">
        <f t="shared" ref="J136:J144" si="6">H136+I136</f>
        <v>964654408</v>
      </c>
    </row>
    <row r="137" spans="1:10" x14ac:dyDescent="0.2">
      <c r="A137" s="66">
        <v>129</v>
      </c>
      <c r="B137" s="10" t="s">
        <v>254</v>
      </c>
      <c r="C137" s="11" t="s">
        <v>255</v>
      </c>
      <c r="D137" s="8">
        <f>'КС '!D137+Гемодиализ!F137+Гемодиализ!G137</f>
        <v>0</v>
      </c>
      <c r="E137" s="8">
        <f>ДС!D136+Гемодиализ!H137</f>
        <v>51179847</v>
      </c>
      <c r="F137" s="8">
        <f>'АПУ профилактика'!D138+'АПУ в неотл.форме'!D137+'АПУ обращения'!D138+'ОДИ ПГГ'!D137+'ОДИ МЗ РБ'!D137+ФАП!D137+Гемодиализ!E137+Гемодиализ!I137</f>
        <v>108604720</v>
      </c>
      <c r="G137" s="8">
        <f>СМП!D137</f>
        <v>0</v>
      </c>
      <c r="H137" s="8">
        <f t="shared" si="5"/>
        <v>159784567</v>
      </c>
      <c r="I137" s="31">
        <f>'бюджет РБ'!D140</f>
        <v>0</v>
      </c>
      <c r="J137" s="8">
        <f t="shared" si="6"/>
        <v>159784567</v>
      </c>
    </row>
    <row r="138" spans="1:10" x14ac:dyDescent="0.2">
      <c r="A138" s="66">
        <v>130</v>
      </c>
      <c r="B138" s="10" t="s">
        <v>256</v>
      </c>
      <c r="C138" s="11" t="s">
        <v>257</v>
      </c>
      <c r="D138" s="8">
        <f>'КС '!D138+Гемодиализ!F138+Гемодиализ!G138</f>
        <v>0</v>
      </c>
      <c r="E138" s="8">
        <f>ДС!D137+Гемодиализ!H138</f>
        <v>25870980</v>
      </c>
      <c r="F138" s="8">
        <f>'АПУ профилактика'!D139+'АПУ в неотл.форме'!D138+'АПУ обращения'!D139+'ОДИ ПГГ'!D138+'ОДИ МЗ РБ'!D138+ФАП!D138+Гемодиализ!E138+Гемодиализ!I138</f>
        <v>84219751</v>
      </c>
      <c r="G138" s="8">
        <f>СМП!D138</f>
        <v>0</v>
      </c>
      <c r="H138" s="8">
        <f t="shared" si="5"/>
        <v>110090731</v>
      </c>
      <c r="I138" s="31">
        <f>'бюджет РБ'!D141</f>
        <v>0</v>
      </c>
      <c r="J138" s="8">
        <f t="shared" si="6"/>
        <v>110090731</v>
      </c>
    </row>
    <row r="139" spans="1:10" x14ac:dyDescent="0.2">
      <c r="A139" s="66">
        <v>131</v>
      </c>
      <c r="B139" s="10" t="s">
        <v>258</v>
      </c>
      <c r="C139" s="11" t="s">
        <v>259</v>
      </c>
      <c r="D139" s="8">
        <f>'КС '!D139+Гемодиализ!F139+Гемодиализ!G139</f>
        <v>304108355</v>
      </c>
      <c r="E139" s="8">
        <f>ДС!D138+Гемодиализ!H139</f>
        <v>19404000</v>
      </c>
      <c r="F139" s="8">
        <f>'АПУ профилактика'!D140+'АПУ в неотл.форме'!D139+'АПУ обращения'!D140+'ОДИ ПГГ'!D139+'ОДИ МЗ РБ'!D139+ФАП!D139+Гемодиализ!E139+Гемодиализ!I139</f>
        <v>32230994</v>
      </c>
      <c r="G139" s="8">
        <f>СМП!D139</f>
        <v>0</v>
      </c>
      <c r="H139" s="8">
        <f t="shared" si="5"/>
        <v>355743349</v>
      </c>
      <c r="I139" s="31">
        <f>'бюджет РБ'!D142</f>
        <v>55965739</v>
      </c>
      <c r="J139" s="8">
        <f t="shared" si="6"/>
        <v>411709088</v>
      </c>
    </row>
    <row r="140" spans="1:10" ht="13.5" customHeight="1" x14ac:dyDescent="0.2">
      <c r="A140" s="66">
        <v>132</v>
      </c>
      <c r="B140" s="12" t="s">
        <v>260</v>
      </c>
      <c r="C140" s="13" t="s">
        <v>325</v>
      </c>
      <c r="D140" s="8">
        <f>'КС '!D140+Гемодиализ!F140+Гемодиализ!G140</f>
        <v>1022927229</v>
      </c>
      <c r="E140" s="8">
        <f>ДС!D139+Гемодиализ!H140</f>
        <v>36283787</v>
      </c>
      <c r="F140" s="8">
        <f>'АПУ профилактика'!D141+'АПУ в неотл.форме'!D140+'АПУ обращения'!D141+'ОДИ ПГГ'!D140+'ОДИ МЗ РБ'!D140+ФАП!D140+Гемодиализ!E140+Гемодиализ!I140</f>
        <v>342035168.57999998</v>
      </c>
      <c r="G140" s="8">
        <f>СМП!D140</f>
        <v>0</v>
      </c>
      <c r="H140" s="8">
        <f t="shared" si="5"/>
        <v>1401246184.5799999</v>
      </c>
      <c r="I140" s="31">
        <f>'бюджет РБ'!D143</f>
        <v>1337237</v>
      </c>
      <c r="J140" s="8">
        <f t="shared" si="6"/>
        <v>1402583421.5799999</v>
      </c>
    </row>
    <row r="141" spans="1:10" x14ac:dyDescent="0.2">
      <c r="A141" s="66">
        <v>133</v>
      </c>
      <c r="B141" s="9" t="s">
        <v>261</v>
      </c>
      <c r="C141" s="13" t="s">
        <v>262</v>
      </c>
      <c r="D141" s="8">
        <f>'КС '!D141+Гемодиализ!F141+Гемодиализ!G141</f>
        <v>949978511</v>
      </c>
      <c r="E141" s="8">
        <f>ДС!D140+Гемодиализ!H141</f>
        <v>64721889</v>
      </c>
      <c r="F141" s="8">
        <f>'АПУ профилактика'!D142+'АПУ в неотл.форме'!D141+'АПУ обращения'!D142+'ОДИ ПГГ'!D141+'ОДИ МЗ РБ'!D141+ФАП!D141+Гемодиализ!E141+Гемодиализ!I141</f>
        <v>526204096.56</v>
      </c>
      <c r="G141" s="8">
        <f>СМП!D141</f>
        <v>0</v>
      </c>
      <c r="H141" s="8">
        <f t="shared" si="5"/>
        <v>1540904496.5599999</v>
      </c>
      <c r="I141" s="31">
        <f>'бюджет РБ'!D144</f>
        <v>12955375</v>
      </c>
      <c r="J141" s="8">
        <f t="shared" si="6"/>
        <v>1553859871.5599999</v>
      </c>
    </row>
    <row r="142" spans="1:10" x14ac:dyDescent="0.2">
      <c r="A142" s="66">
        <v>134</v>
      </c>
      <c r="B142" s="10" t="s">
        <v>263</v>
      </c>
      <c r="C142" s="11" t="s">
        <v>264</v>
      </c>
      <c r="D142" s="8">
        <f>'КС '!D142+Гемодиализ!F142+Гемодиализ!G142</f>
        <v>909575593</v>
      </c>
      <c r="E142" s="8">
        <f>ДС!D141+Гемодиализ!H142</f>
        <v>24088428</v>
      </c>
      <c r="F142" s="8">
        <f>'АПУ профилактика'!D143+'АПУ в неотл.форме'!D142+'АПУ обращения'!D143+'ОДИ ПГГ'!D142+'ОДИ МЗ РБ'!D142+ФАП!D142+Гемодиализ!E142+Гемодиализ!I142</f>
        <v>57878464</v>
      </c>
      <c r="G142" s="8">
        <f>СМП!D142</f>
        <v>0</v>
      </c>
      <c r="H142" s="8">
        <f t="shared" si="5"/>
        <v>991542485</v>
      </c>
      <c r="I142" s="31">
        <f>'бюджет РБ'!D145</f>
        <v>0</v>
      </c>
      <c r="J142" s="8">
        <f t="shared" si="6"/>
        <v>991542485</v>
      </c>
    </row>
    <row r="143" spans="1:10" x14ac:dyDescent="0.2">
      <c r="A143" s="66">
        <v>135</v>
      </c>
      <c r="B143" s="6" t="s">
        <v>265</v>
      </c>
      <c r="C143" s="7" t="s">
        <v>266</v>
      </c>
      <c r="D143" s="8">
        <f>'КС '!D143+Гемодиализ!F143+Гемодиализ!G143</f>
        <v>0</v>
      </c>
      <c r="E143" s="8">
        <f>ДС!D142+Гемодиализ!H143</f>
        <v>0</v>
      </c>
      <c r="F143" s="8">
        <f>'АПУ профилактика'!D144+'АПУ в неотл.форме'!D143+'АПУ обращения'!D144+'ОДИ ПГГ'!D143+'ОДИ МЗ РБ'!D143+ФАП!D143+Гемодиализ!E143+Гемодиализ!I143</f>
        <v>43700949</v>
      </c>
      <c r="G143" s="8">
        <f>СМП!D143</f>
        <v>0</v>
      </c>
      <c r="H143" s="8">
        <f t="shared" si="5"/>
        <v>43700949</v>
      </c>
      <c r="I143" s="31">
        <f>'бюджет РБ'!D146</f>
        <v>0</v>
      </c>
      <c r="J143" s="8">
        <f t="shared" si="6"/>
        <v>43700949</v>
      </c>
    </row>
    <row r="144" spans="1:10" ht="10.5" customHeight="1" x14ac:dyDescent="0.2">
      <c r="A144" s="66">
        <v>136</v>
      </c>
      <c r="B144" s="86" t="s">
        <v>267</v>
      </c>
      <c r="C144" s="77" t="s">
        <v>268</v>
      </c>
      <c r="D144" s="8">
        <f>'КС '!D144+Гемодиализ!F144+Гемодиализ!G144</f>
        <v>0</v>
      </c>
      <c r="E144" s="8">
        <f>ДС!D143+Гемодиализ!H144</f>
        <v>301387495</v>
      </c>
      <c r="F144" s="8">
        <f>'АПУ профилактика'!D145+'АПУ в неотл.форме'!D144+'АПУ обращения'!D145+'ОДИ ПГГ'!D144+'ОДИ МЗ РБ'!D144+ФАП!D144+Гемодиализ!E144+Гемодиализ!I144</f>
        <v>245655693</v>
      </c>
      <c r="G144" s="8">
        <f>СМП!D144</f>
        <v>0</v>
      </c>
      <c r="H144" s="8">
        <f t="shared" si="5"/>
        <v>547043188</v>
      </c>
      <c r="I144" s="31">
        <f>'бюджет РБ'!D147</f>
        <v>75396000</v>
      </c>
      <c r="J144" s="8">
        <f t="shared" si="6"/>
        <v>622439188</v>
      </c>
    </row>
    <row r="145" spans="3:10" x14ac:dyDescent="0.2">
      <c r="C145" s="81"/>
      <c r="D145" s="82"/>
    </row>
    <row r="146" spans="3:10" x14ac:dyDescent="0.2">
      <c r="C146" s="81"/>
      <c r="D146" s="82"/>
      <c r="E146" s="3"/>
      <c r="F146" s="3"/>
      <c r="G146" s="3"/>
      <c r="H146" s="3"/>
      <c r="I146" s="58"/>
      <c r="J146" s="3"/>
    </row>
    <row r="147" spans="3:10" x14ac:dyDescent="0.2">
      <c r="E147" s="3"/>
      <c r="F147" s="3"/>
      <c r="G147" s="3"/>
      <c r="H147" s="3"/>
      <c r="I147" s="58"/>
      <c r="J147" s="3"/>
    </row>
  </sheetData>
  <mergeCells count="8">
    <mergeCell ref="A6:C6"/>
    <mergeCell ref="J4:J5"/>
    <mergeCell ref="D4:H4"/>
    <mergeCell ref="A2:J2"/>
    <mergeCell ref="A4:A5"/>
    <mergeCell ref="B4:B5"/>
    <mergeCell ref="C4:C5"/>
    <mergeCell ref="I4:I5"/>
  </mergeCells>
  <pageMargins left="0.59055118110236227" right="0" top="0.19685039370078741" bottom="0" header="0" footer="0"/>
  <pageSetup paperSize="9" scale="53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7"/>
  <sheetViews>
    <sheetView zoomScale="110" zoomScaleNormal="110" workbookViewId="0">
      <pane xSplit="4" ySplit="5" topLeftCell="E123" activePane="bottomRight" state="frozen"/>
      <selection pane="topRight" activeCell="D1" sqref="D1"/>
      <selection pane="bottomLeft" activeCell="A7" sqref="A7"/>
      <selection pane="bottomRight" activeCell="A20" sqref="A20:A144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85546875" style="2" customWidth="1"/>
    <col min="5" max="5" width="13" style="3" customWidth="1"/>
    <col min="6" max="7" width="11" style="3" customWidth="1"/>
    <col min="8" max="8" width="12.140625" style="3" customWidth="1"/>
    <col min="9" max="9" width="11.7109375" style="3" customWidth="1"/>
    <col min="10" max="16384" width="9.140625" style="3"/>
  </cols>
  <sheetData>
    <row r="2" spans="1:10" ht="30" customHeight="1" x14ac:dyDescent="0.2">
      <c r="A2" s="157" t="s">
        <v>335</v>
      </c>
      <c r="B2" s="157"/>
      <c r="C2" s="157"/>
      <c r="D2" s="157"/>
      <c r="E2" s="157"/>
      <c r="F2" s="157"/>
      <c r="G2" s="157"/>
      <c r="H2" s="157"/>
      <c r="I2" s="33"/>
      <c r="J2" s="33"/>
    </row>
    <row r="3" spans="1:10" x14ac:dyDescent="0.2">
      <c r="C3" s="4"/>
      <c r="D3" s="4"/>
    </row>
    <row r="4" spans="1:10" s="5" customFormat="1" ht="24.75" customHeight="1" x14ac:dyDescent="0.2">
      <c r="A4" s="117" t="s">
        <v>0</v>
      </c>
      <c r="B4" s="117" t="s">
        <v>1</v>
      </c>
      <c r="C4" s="117" t="s">
        <v>2</v>
      </c>
      <c r="D4" s="161" t="s">
        <v>270</v>
      </c>
      <c r="E4" s="163" t="s">
        <v>316</v>
      </c>
      <c r="F4" s="163"/>
      <c r="G4" s="163"/>
      <c r="H4" s="163"/>
    </row>
    <row r="5" spans="1:10" ht="82.5" customHeight="1" x14ac:dyDescent="0.2">
      <c r="A5" s="118"/>
      <c r="B5" s="118"/>
      <c r="C5" s="118"/>
      <c r="D5" s="162"/>
      <c r="E5" s="21" t="s">
        <v>279</v>
      </c>
      <c r="F5" s="21" t="s">
        <v>280</v>
      </c>
      <c r="G5" s="21" t="s">
        <v>281</v>
      </c>
      <c r="H5" s="21" t="s">
        <v>282</v>
      </c>
    </row>
    <row r="6" spans="1:10" ht="12" customHeight="1" x14ac:dyDescent="0.2">
      <c r="A6" s="140" t="s">
        <v>270</v>
      </c>
      <c r="B6" s="140"/>
      <c r="C6" s="140"/>
      <c r="D6" s="38">
        <f>D8+D7</f>
        <v>320791888</v>
      </c>
      <c r="E6" s="38">
        <f t="shared" ref="E6:H6" si="0">E8+E7</f>
        <v>27020080</v>
      </c>
      <c r="F6" s="38">
        <f t="shared" si="0"/>
        <v>1612000</v>
      </c>
      <c r="G6" s="38">
        <f t="shared" si="0"/>
        <v>245655693</v>
      </c>
      <c r="H6" s="38">
        <f t="shared" si="0"/>
        <v>46504115</v>
      </c>
      <c r="I6" s="34"/>
      <c r="J6" s="34"/>
    </row>
    <row r="7" spans="1:10" ht="12" customHeight="1" x14ac:dyDescent="0.2">
      <c r="A7" s="123" t="s">
        <v>269</v>
      </c>
      <c r="B7" s="124"/>
      <c r="C7" s="125"/>
      <c r="D7" s="37">
        <f t="shared" ref="D7" si="1">E7+F7+G7+H7</f>
        <v>0</v>
      </c>
      <c r="E7" s="19"/>
      <c r="F7" s="19"/>
      <c r="G7" s="19"/>
      <c r="H7" s="19"/>
      <c r="I7" s="34"/>
      <c r="J7" s="34"/>
    </row>
    <row r="8" spans="1:10" ht="12" customHeight="1" x14ac:dyDescent="0.2">
      <c r="A8" s="123" t="s">
        <v>313</v>
      </c>
      <c r="B8" s="124"/>
      <c r="C8" s="125"/>
      <c r="D8" s="38">
        <f>SUM(D9:D144)</f>
        <v>320791888</v>
      </c>
      <c r="E8" s="38">
        <f>SUM(E9:E144)</f>
        <v>27020080</v>
      </c>
      <c r="F8" s="38">
        <f>SUM(F9:F144)</f>
        <v>1612000</v>
      </c>
      <c r="G8" s="38">
        <f>SUM(G9:G144)</f>
        <v>245655693</v>
      </c>
      <c r="H8" s="38">
        <f>SUM(H9:H144)</f>
        <v>46504115</v>
      </c>
      <c r="I8" s="34"/>
      <c r="J8" s="34"/>
    </row>
    <row r="9" spans="1:10" ht="12" customHeight="1" x14ac:dyDescent="0.2">
      <c r="A9" s="66">
        <v>1</v>
      </c>
      <c r="B9" s="6" t="s">
        <v>3</v>
      </c>
      <c r="C9" s="7" t="s">
        <v>4</v>
      </c>
      <c r="D9" s="45">
        <f>E9+F9+G9+H9</f>
        <v>0</v>
      </c>
      <c r="E9" s="8">
        <v>0</v>
      </c>
      <c r="F9" s="8">
        <v>0</v>
      </c>
      <c r="G9" s="8">
        <v>0</v>
      </c>
      <c r="H9" s="8">
        <v>0</v>
      </c>
      <c r="I9" s="34"/>
      <c r="J9" s="34"/>
    </row>
    <row r="10" spans="1:10" x14ac:dyDescent="0.2">
      <c r="A10" s="66">
        <v>2</v>
      </c>
      <c r="B10" s="9" t="s">
        <v>5</v>
      </c>
      <c r="C10" s="7" t="s">
        <v>6</v>
      </c>
      <c r="D10" s="45">
        <f t="shared" ref="D10:D72" si="2">E10+F10+G10+H10</f>
        <v>0</v>
      </c>
      <c r="E10" s="8">
        <v>0</v>
      </c>
      <c r="F10" s="8">
        <v>0</v>
      </c>
      <c r="G10" s="8">
        <v>0</v>
      </c>
      <c r="H10" s="8">
        <v>0</v>
      </c>
      <c r="I10" s="34"/>
      <c r="J10" s="34"/>
    </row>
    <row r="11" spans="1:10" x14ac:dyDescent="0.2">
      <c r="A11" s="66">
        <v>3</v>
      </c>
      <c r="B11" s="10" t="s">
        <v>7</v>
      </c>
      <c r="C11" s="11" t="s">
        <v>8</v>
      </c>
      <c r="D11" s="46">
        <f t="shared" si="2"/>
        <v>1294240</v>
      </c>
      <c r="E11" s="8">
        <v>0</v>
      </c>
      <c r="F11" s="8">
        <v>0</v>
      </c>
      <c r="G11" s="8">
        <v>0</v>
      </c>
      <c r="H11" s="8">
        <v>1294240</v>
      </c>
      <c r="I11" s="34"/>
      <c r="J11" s="34"/>
    </row>
    <row r="12" spans="1:10" ht="14.25" customHeight="1" x14ac:dyDescent="0.2">
      <c r="A12" s="66">
        <v>4</v>
      </c>
      <c r="B12" s="6" t="s">
        <v>9</v>
      </c>
      <c r="C12" s="7" t="s">
        <v>10</v>
      </c>
      <c r="D12" s="45">
        <f t="shared" si="2"/>
        <v>0</v>
      </c>
      <c r="E12" s="8">
        <v>0</v>
      </c>
      <c r="F12" s="8">
        <v>0</v>
      </c>
      <c r="G12" s="8">
        <v>0</v>
      </c>
      <c r="H12" s="8">
        <v>0</v>
      </c>
      <c r="I12" s="34"/>
      <c r="J12" s="34"/>
    </row>
    <row r="13" spans="1:10" x14ac:dyDescent="0.2">
      <c r="A13" s="66">
        <v>5</v>
      </c>
      <c r="B13" s="6" t="s">
        <v>11</v>
      </c>
      <c r="C13" s="7" t="s">
        <v>12</v>
      </c>
      <c r="D13" s="45">
        <f t="shared" si="2"/>
        <v>0</v>
      </c>
      <c r="E13" s="8">
        <v>0</v>
      </c>
      <c r="F13" s="8">
        <v>0</v>
      </c>
      <c r="G13" s="8">
        <v>0</v>
      </c>
      <c r="H13" s="8">
        <v>0</v>
      </c>
      <c r="I13" s="34"/>
      <c r="J13" s="34"/>
    </row>
    <row r="14" spans="1:10" x14ac:dyDescent="0.2">
      <c r="A14" s="66">
        <v>6</v>
      </c>
      <c r="B14" s="10" t="s">
        <v>13</v>
      </c>
      <c r="C14" s="11" t="s">
        <v>14</v>
      </c>
      <c r="D14" s="46">
        <f t="shared" si="2"/>
        <v>3029100</v>
      </c>
      <c r="E14" s="8">
        <v>0</v>
      </c>
      <c r="F14" s="8">
        <v>0</v>
      </c>
      <c r="G14" s="8">
        <v>0</v>
      </c>
      <c r="H14" s="8">
        <v>3029100</v>
      </c>
      <c r="I14" s="34"/>
      <c r="J14" s="34"/>
    </row>
    <row r="15" spans="1:10" x14ac:dyDescent="0.2">
      <c r="A15" s="66">
        <v>7</v>
      </c>
      <c r="B15" s="12" t="s">
        <v>15</v>
      </c>
      <c r="C15" s="13" t="s">
        <v>16</v>
      </c>
      <c r="D15" s="47">
        <f t="shared" si="2"/>
        <v>0</v>
      </c>
      <c r="E15" s="8">
        <v>0</v>
      </c>
      <c r="F15" s="8">
        <v>0</v>
      </c>
      <c r="G15" s="8">
        <v>0</v>
      </c>
      <c r="H15" s="8">
        <v>0</v>
      </c>
      <c r="I15" s="34"/>
      <c r="J15" s="34"/>
    </row>
    <row r="16" spans="1:10" x14ac:dyDescent="0.2">
      <c r="A16" s="66">
        <v>8</v>
      </c>
      <c r="B16" s="10" t="s">
        <v>17</v>
      </c>
      <c r="C16" s="11" t="s">
        <v>18</v>
      </c>
      <c r="D16" s="46">
        <f t="shared" si="2"/>
        <v>0</v>
      </c>
      <c r="E16" s="8">
        <v>0</v>
      </c>
      <c r="F16" s="8">
        <v>0</v>
      </c>
      <c r="G16" s="8">
        <v>0</v>
      </c>
      <c r="H16" s="8">
        <v>0</v>
      </c>
      <c r="I16" s="34"/>
      <c r="J16" s="34"/>
    </row>
    <row r="17" spans="1:10" x14ac:dyDescent="0.2">
      <c r="A17" s="66">
        <v>9</v>
      </c>
      <c r="B17" s="10" t="s">
        <v>19</v>
      </c>
      <c r="C17" s="11" t="s">
        <v>20</v>
      </c>
      <c r="D17" s="46">
        <f t="shared" si="2"/>
        <v>0</v>
      </c>
      <c r="E17" s="8">
        <v>0</v>
      </c>
      <c r="F17" s="8">
        <v>0</v>
      </c>
      <c r="G17" s="8">
        <v>0</v>
      </c>
      <c r="H17" s="8">
        <v>0</v>
      </c>
      <c r="I17" s="34"/>
      <c r="J17" s="34"/>
    </row>
    <row r="18" spans="1:10" x14ac:dyDescent="0.2">
      <c r="A18" s="66">
        <v>10</v>
      </c>
      <c r="B18" s="10" t="s">
        <v>21</v>
      </c>
      <c r="C18" s="11" t="s">
        <v>22</v>
      </c>
      <c r="D18" s="46">
        <f t="shared" si="2"/>
        <v>0</v>
      </c>
      <c r="E18" s="8">
        <v>0</v>
      </c>
      <c r="F18" s="8">
        <v>0</v>
      </c>
      <c r="G18" s="8">
        <v>0</v>
      </c>
      <c r="H18" s="8">
        <v>0</v>
      </c>
      <c r="I18" s="34"/>
      <c r="J18" s="34"/>
    </row>
    <row r="19" spans="1:10" x14ac:dyDescent="0.2">
      <c r="A19" s="66">
        <v>11</v>
      </c>
      <c r="B19" s="10" t="s">
        <v>23</v>
      </c>
      <c r="C19" s="11" t="s">
        <v>24</v>
      </c>
      <c r="D19" s="46">
        <f t="shared" si="2"/>
        <v>0</v>
      </c>
      <c r="E19" s="8">
        <v>0</v>
      </c>
      <c r="F19" s="8">
        <v>0</v>
      </c>
      <c r="G19" s="8">
        <v>0</v>
      </c>
      <c r="H19" s="8">
        <v>0</v>
      </c>
      <c r="I19" s="34"/>
      <c r="J19" s="34"/>
    </row>
    <row r="20" spans="1:10" x14ac:dyDescent="0.2">
      <c r="A20" s="66">
        <v>12</v>
      </c>
      <c r="B20" s="10" t="s">
        <v>25</v>
      </c>
      <c r="C20" s="11" t="s">
        <v>26</v>
      </c>
      <c r="D20" s="46">
        <f t="shared" si="2"/>
        <v>0</v>
      </c>
      <c r="E20" s="8">
        <v>0</v>
      </c>
      <c r="F20" s="8">
        <v>0</v>
      </c>
      <c r="G20" s="8">
        <v>0</v>
      </c>
      <c r="H20" s="8">
        <v>0</v>
      </c>
      <c r="I20" s="34"/>
      <c r="J20" s="34"/>
    </row>
    <row r="21" spans="1:10" x14ac:dyDescent="0.2">
      <c r="A21" s="66">
        <v>13</v>
      </c>
      <c r="B21" s="6" t="s">
        <v>27</v>
      </c>
      <c r="C21" s="11" t="s">
        <v>28</v>
      </c>
      <c r="D21" s="46">
        <f t="shared" si="2"/>
        <v>0</v>
      </c>
      <c r="E21" s="8">
        <v>0</v>
      </c>
      <c r="F21" s="8">
        <v>0</v>
      </c>
      <c r="G21" s="8">
        <v>0</v>
      </c>
      <c r="H21" s="8">
        <v>0</v>
      </c>
      <c r="I21" s="34"/>
      <c r="J21" s="34"/>
    </row>
    <row r="22" spans="1:10" x14ac:dyDescent="0.2">
      <c r="A22" s="66">
        <v>14</v>
      </c>
      <c r="B22" s="10" t="s">
        <v>29</v>
      </c>
      <c r="C22" s="11" t="s">
        <v>30</v>
      </c>
      <c r="D22" s="46">
        <f t="shared" si="2"/>
        <v>0</v>
      </c>
      <c r="E22" s="8">
        <v>0</v>
      </c>
      <c r="F22" s="8">
        <v>0</v>
      </c>
      <c r="G22" s="8">
        <v>0</v>
      </c>
      <c r="H22" s="8">
        <v>0</v>
      </c>
      <c r="I22" s="34"/>
      <c r="J22" s="34"/>
    </row>
    <row r="23" spans="1:10" x14ac:dyDescent="0.2">
      <c r="A23" s="66">
        <v>15</v>
      </c>
      <c r="B23" s="10" t="s">
        <v>31</v>
      </c>
      <c r="C23" s="11" t="s">
        <v>32</v>
      </c>
      <c r="D23" s="46">
        <f t="shared" si="2"/>
        <v>0</v>
      </c>
      <c r="E23" s="8">
        <v>0</v>
      </c>
      <c r="F23" s="8">
        <v>0</v>
      </c>
      <c r="G23" s="8">
        <v>0</v>
      </c>
      <c r="H23" s="8">
        <v>0</v>
      </c>
      <c r="I23" s="34"/>
      <c r="J23" s="34"/>
    </row>
    <row r="24" spans="1:10" x14ac:dyDescent="0.2">
      <c r="A24" s="66">
        <v>16</v>
      </c>
      <c r="B24" s="10" t="s">
        <v>33</v>
      </c>
      <c r="C24" s="11" t="s">
        <v>34</v>
      </c>
      <c r="D24" s="46">
        <f t="shared" si="2"/>
        <v>0</v>
      </c>
      <c r="E24" s="8">
        <v>0</v>
      </c>
      <c r="F24" s="8">
        <v>0</v>
      </c>
      <c r="G24" s="8">
        <v>0</v>
      </c>
      <c r="H24" s="8">
        <v>0</v>
      </c>
      <c r="I24" s="34"/>
      <c r="J24" s="34"/>
    </row>
    <row r="25" spans="1:10" x14ac:dyDescent="0.2">
      <c r="A25" s="66">
        <v>17</v>
      </c>
      <c r="B25" s="10" t="s">
        <v>35</v>
      </c>
      <c r="C25" s="11" t="s">
        <v>36</v>
      </c>
      <c r="D25" s="46">
        <f t="shared" si="2"/>
        <v>2387150</v>
      </c>
      <c r="E25" s="8">
        <v>0</v>
      </c>
      <c r="F25" s="8">
        <v>0</v>
      </c>
      <c r="G25" s="8">
        <v>0</v>
      </c>
      <c r="H25" s="8">
        <v>2387150</v>
      </c>
      <c r="I25" s="34"/>
      <c r="J25" s="34"/>
    </row>
    <row r="26" spans="1:10" x14ac:dyDescent="0.2">
      <c r="A26" s="66">
        <v>18</v>
      </c>
      <c r="B26" s="6" t="s">
        <v>37</v>
      </c>
      <c r="C26" s="7" t="s">
        <v>38</v>
      </c>
      <c r="D26" s="45">
        <f t="shared" si="2"/>
        <v>0</v>
      </c>
      <c r="E26" s="8">
        <v>0</v>
      </c>
      <c r="F26" s="8">
        <v>0</v>
      </c>
      <c r="G26" s="8">
        <v>0</v>
      </c>
      <c r="H26" s="8">
        <v>0</v>
      </c>
      <c r="I26" s="34"/>
      <c r="J26" s="34"/>
    </row>
    <row r="27" spans="1:10" x14ac:dyDescent="0.2">
      <c r="A27" s="66">
        <v>19</v>
      </c>
      <c r="B27" s="6" t="s">
        <v>39</v>
      </c>
      <c r="C27" s="7" t="s">
        <v>40</v>
      </c>
      <c r="D27" s="45">
        <f t="shared" si="2"/>
        <v>0</v>
      </c>
      <c r="E27" s="8">
        <v>0</v>
      </c>
      <c r="F27" s="8">
        <v>0</v>
      </c>
      <c r="G27" s="8">
        <v>0</v>
      </c>
      <c r="H27" s="8">
        <v>0</v>
      </c>
      <c r="I27" s="34"/>
      <c r="J27" s="34"/>
    </row>
    <row r="28" spans="1:10" x14ac:dyDescent="0.2">
      <c r="A28" s="66">
        <v>20</v>
      </c>
      <c r="B28" s="6" t="s">
        <v>41</v>
      </c>
      <c r="C28" s="7" t="s">
        <v>42</v>
      </c>
      <c r="D28" s="45">
        <f t="shared" si="2"/>
        <v>0</v>
      </c>
      <c r="E28" s="20">
        <v>0</v>
      </c>
      <c r="F28" s="20">
        <v>0</v>
      </c>
      <c r="G28" s="20">
        <v>0</v>
      </c>
      <c r="H28" s="20">
        <v>0</v>
      </c>
      <c r="I28" s="34"/>
      <c r="J28" s="34"/>
    </row>
    <row r="29" spans="1:10" x14ac:dyDescent="0.2">
      <c r="A29" s="66">
        <v>21</v>
      </c>
      <c r="B29" s="6" t="s">
        <v>43</v>
      </c>
      <c r="C29" s="7" t="s">
        <v>44</v>
      </c>
      <c r="D29" s="45">
        <f t="shared" si="2"/>
        <v>2388000</v>
      </c>
      <c r="E29" s="8">
        <v>0</v>
      </c>
      <c r="F29" s="8">
        <v>0</v>
      </c>
      <c r="G29" s="8">
        <v>0</v>
      </c>
      <c r="H29" s="8">
        <v>2388000</v>
      </c>
      <c r="I29" s="34"/>
      <c r="J29" s="34"/>
    </row>
    <row r="30" spans="1:10" x14ac:dyDescent="0.2">
      <c r="A30" s="66">
        <v>22</v>
      </c>
      <c r="B30" s="10" t="s">
        <v>45</v>
      </c>
      <c r="C30" s="11" t="s">
        <v>46</v>
      </c>
      <c r="D30" s="46">
        <f t="shared" si="2"/>
        <v>0</v>
      </c>
      <c r="E30" s="8">
        <v>0</v>
      </c>
      <c r="F30" s="8">
        <v>0</v>
      </c>
      <c r="G30" s="8">
        <v>0</v>
      </c>
      <c r="H30" s="8">
        <v>0</v>
      </c>
      <c r="I30" s="34"/>
      <c r="J30" s="34"/>
    </row>
    <row r="31" spans="1:10" ht="12" customHeight="1" x14ac:dyDescent="0.2">
      <c r="A31" s="66">
        <v>23</v>
      </c>
      <c r="B31" s="10" t="s">
        <v>47</v>
      </c>
      <c r="C31" s="11" t="s">
        <v>48</v>
      </c>
      <c r="D31" s="46">
        <f t="shared" si="2"/>
        <v>0</v>
      </c>
      <c r="E31" s="8">
        <v>0</v>
      </c>
      <c r="F31" s="8">
        <v>0</v>
      </c>
      <c r="G31" s="8">
        <v>0</v>
      </c>
      <c r="H31" s="8">
        <v>0</v>
      </c>
      <c r="I31" s="34"/>
      <c r="J31" s="34"/>
    </row>
    <row r="32" spans="1:10" ht="24" x14ac:dyDescent="0.2">
      <c r="A32" s="66">
        <v>24</v>
      </c>
      <c r="B32" s="10" t="s">
        <v>49</v>
      </c>
      <c r="C32" s="11" t="s">
        <v>50</v>
      </c>
      <c r="D32" s="46">
        <f t="shared" si="2"/>
        <v>0</v>
      </c>
      <c r="E32" s="8">
        <v>0</v>
      </c>
      <c r="F32" s="8">
        <v>0</v>
      </c>
      <c r="G32" s="8">
        <v>0</v>
      </c>
      <c r="H32" s="8">
        <v>0</v>
      </c>
      <c r="I32" s="34"/>
      <c r="J32" s="34"/>
    </row>
    <row r="33" spans="1:10" x14ac:dyDescent="0.2">
      <c r="A33" s="66">
        <v>25</v>
      </c>
      <c r="B33" s="6" t="s">
        <v>51</v>
      </c>
      <c r="C33" s="13" t="s">
        <v>52</v>
      </c>
      <c r="D33" s="47">
        <f t="shared" si="2"/>
        <v>0</v>
      </c>
      <c r="E33" s="8">
        <v>0</v>
      </c>
      <c r="F33" s="8">
        <v>0</v>
      </c>
      <c r="G33" s="8">
        <v>0</v>
      </c>
      <c r="H33" s="8">
        <v>0</v>
      </c>
      <c r="I33" s="34"/>
      <c r="J33" s="34"/>
    </row>
    <row r="34" spans="1:10" x14ac:dyDescent="0.2">
      <c r="A34" s="66">
        <v>26</v>
      </c>
      <c r="B34" s="10" t="s">
        <v>53</v>
      </c>
      <c r="C34" s="11" t="s">
        <v>54</v>
      </c>
      <c r="D34" s="46">
        <f t="shared" si="2"/>
        <v>5864850</v>
      </c>
      <c r="E34" s="8">
        <v>0</v>
      </c>
      <c r="F34" s="8">
        <v>0</v>
      </c>
      <c r="G34" s="8">
        <v>0</v>
      </c>
      <c r="H34" s="8">
        <v>5864850</v>
      </c>
      <c r="I34" s="34"/>
      <c r="J34" s="34"/>
    </row>
    <row r="35" spans="1:10" ht="24" customHeight="1" x14ac:dyDescent="0.2">
      <c r="A35" s="66">
        <v>27</v>
      </c>
      <c r="B35" s="10" t="s">
        <v>55</v>
      </c>
      <c r="C35" s="11" t="s">
        <v>56</v>
      </c>
      <c r="D35" s="46">
        <f t="shared" si="2"/>
        <v>0</v>
      </c>
      <c r="E35" s="8">
        <v>0</v>
      </c>
      <c r="F35" s="8">
        <v>0</v>
      </c>
      <c r="G35" s="8">
        <v>0</v>
      </c>
      <c r="H35" s="8">
        <v>0</v>
      </c>
      <c r="I35" s="34"/>
      <c r="J35" s="34"/>
    </row>
    <row r="36" spans="1:10" ht="12" customHeight="1" x14ac:dyDescent="0.2">
      <c r="A36" s="66">
        <v>28</v>
      </c>
      <c r="B36" s="9" t="s">
        <v>57</v>
      </c>
      <c r="C36" s="13" t="s">
        <v>58</v>
      </c>
      <c r="D36" s="45">
        <f t="shared" si="2"/>
        <v>0</v>
      </c>
      <c r="E36" s="8">
        <v>0</v>
      </c>
      <c r="F36" s="8">
        <v>0</v>
      </c>
      <c r="G36" s="8">
        <v>0</v>
      </c>
      <c r="H36" s="8">
        <v>0</v>
      </c>
      <c r="I36" s="34"/>
      <c r="J36" s="34"/>
    </row>
    <row r="37" spans="1:10" ht="24" x14ac:dyDescent="0.2">
      <c r="A37" s="66">
        <v>29</v>
      </c>
      <c r="B37" s="6" t="s">
        <v>59</v>
      </c>
      <c r="C37" s="7" t="s">
        <v>60</v>
      </c>
      <c r="D37" s="47">
        <f t="shared" si="2"/>
        <v>0</v>
      </c>
      <c r="E37" s="8">
        <v>0</v>
      </c>
      <c r="F37" s="8">
        <v>0</v>
      </c>
      <c r="G37" s="8">
        <v>0</v>
      </c>
      <c r="H37" s="8">
        <v>0</v>
      </c>
      <c r="I37" s="34"/>
      <c r="J37" s="34"/>
    </row>
    <row r="38" spans="1:10" x14ac:dyDescent="0.2">
      <c r="A38" s="66">
        <v>30</v>
      </c>
      <c r="B38" s="10" t="s">
        <v>61</v>
      </c>
      <c r="C38" s="11" t="s">
        <v>62</v>
      </c>
      <c r="D38" s="45">
        <f t="shared" si="2"/>
        <v>0</v>
      </c>
      <c r="E38" s="8">
        <v>0</v>
      </c>
      <c r="F38" s="8">
        <v>0</v>
      </c>
      <c r="G38" s="8">
        <v>0</v>
      </c>
      <c r="H38" s="8">
        <v>0</v>
      </c>
      <c r="I38" s="34"/>
      <c r="J38" s="34"/>
    </row>
    <row r="39" spans="1:10" x14ac:dyDescent="0.2">
      <c r="A39" s="66">
        <v>31</v>
      </c>
      <c r="B39" s="9" t="s">
        <v>63</v>
      </c>
      <c r="C39" s="7" t="s">
        <v>64</v>
      </c>
      <c r="D39" s="46">
        <f t="shared" si="2"/>
        <v>1819800</v>
      </c>
      <c r="E39" s="8">
        <v>0</v>
      </c>
      <c r="F39" s="8">
        <v>0</v>
      </c>
      <c r="G39" s="8">
        <v>0</v>
      </c>
      <c r="H39" s="8">
        <v>1819800</v>
      </c>
      <c r="I39" s="34"/>
      <c r="J39" s="34"/>
    </row>
    <row r="40" spans="1:10" x14ac:dyDescent="0.2">
      <c r="A40" s="66">
        <v>32</v>
      </c>
      <c r="B40" s="12" t="s">
        <v>65</v>
      </c>
      <c r="C40" s="13" t="s">
        <v>66</v>
      </c>
      <c r="D40" s="45">
        <f t="shared" si="2"/>
        <v>2537250</v>
      </c>
      <c r="E40" s="8">
        <v>0</v>
      </c>
      <c r="F40" s="8">
        <v>0</v>
      </c>
      <c r="G40" s="8">
        <v>0</v>
      </c>
      <c r="H40" s="8">
        <v>2537250</v>
      </c>
      <c r="I40" s="34"/>
      <c r="J40" s="34"/>
    </row>
    <row r="41" spans="1:10" x14ac:dyDescent="0.2">
      <c r="A41" s="66">
        <v>33</v>
      </c>
      <c r="B41" s="9" t="s">
        <v>67</v>
      </c>
      <c r="C41" s="7" t="s">
        <v>68</v>
      </c>
      <c r="D41" s="47">
        <f t="shared" si="2"/>
        <v>0</v>
      </c>
      <c r="E41" s="20">
        <v>0</v>
      </c>
      <c r="F41" s="20">
        <v>0</v>
      </c>
      <c r="G41" s="20">
        <v>0</v>
      </c>
      <c r="H41" s="20">
        <v>0</v>
      </c>
      <c r="I41" s="34"/>
      <c r="J41" s="34"/>
    </row>
    <row r="42" spans="1:10" x14ac:dyDescent="0.2">
      <c r="A42" s="66">
        <v>34</v>
      </c>
      <c r="B42" s="10" t="s">
        <v>69</v>
      </c>
      <c r="C42" s="11" t="s">
        <v>70</v>
      </c>
      <c r="D42" s="45">
        <f t="shared" si="2"/>
        <v>0</v>
      </c>
      <c r="E42" s="8">
        <v>0</v>
      </c>
      <c r="F42" s="8">
        <v>0</v>
      </c>
      <c r="G42" s="8">
        <v>0</v>
      </c>
      <c r="H42" s="8">
        <v>0</v>
      </c>
      <c r="I42" s="34"/>
      <c r="J42" s="34"/>
    </row>
    <row r="43" spans="1:10" x14ac:dyDescent="0.2">
      <c r="A43" s="66">
        <v>35</v>
      </c>
      <c r="B43" s="9" t="s">
        <v>71</v>
      </c>
      <c r="C43" s="7" t="s">
        <v>72</v>
      </c>
      <c r="D43" s="45">
        <f t="shared" si="2"/>
        <v>0</v>
      </c>
      <c r="E43" s="8">
        <v>0</v>
      </c>
      <c r="F43" s="8">
        <v>0</v>
      </c>
      <c r="G43" s="8">
        <v>0</v>
      </c>
      <c r="H43" s="8">
        <v>0</v>
      </c>
      <c r="I43" s="34"/>
      <c r="J43" s="34"/>
    </row>
    <row r="44" spans="1:10" x14ac:dyDescent="0.2">
      <c r="A44" s="66">
        <v>36</v>
      </c>
      <c r="B44" s="6" t="s">
        <v>73</v>
      </c>
      <c r="C44" s="7" t="s">
        <v>74</v>
      </c>
      <c r="D44" s="46">
        <f t="shared" si="2"/>
        <v>0</v>
      </c>
      <c r="E44" s="8">
        <v>0</v>
      </c>
      <c r="F44" s="8">
        <v>0</v>
      </c>
      <c r="G44" s="8">
        <v>0</v>
      </c>
      <c r="H44" s="8">
        <v>0</v>
      </c>
      <c r="I44" s="34"/>
      <c r="J44" s="34"/>
    </row>
    <row r="45" spans="1:10" x14ac:dyDescent="0.2">
      <c r="A45" s="66">
        <v>37</v>
      </c>
      <c r="B45" s="14" t="s">
        <v>75</v>
      </c>
      <c r="C45" s="15" t="s">
        <v>76</v>
      </c>
      <c r="D45" s="45">
        <f t="shared" si="2"/>
        <v>0</v>
      </c>
      <c r="E45" s="8">
        <v>0</v>
      </c>
      <c r="F45" s="8">
        <v>0</v>
      </c>
      <c r="G45" s="8">
        <v>0</v>
      </c>
      <c r="H45" s="8">
        <v>0</v>
      </c>
      <c r="I45" s="34"/>
      <c r="J45" s="34"/>
    </row>
    <row r="46" spans="1:10" x14ac:dyDescent="0.2">
      <c r="A46" s="66">
        <v>38</v>
      </c>
      <c r="B46" s="6" t="s">
        <v>77</v>
      </c>
      <c r="C46" s="7" t="s">
        <v>78</v>
      </c>
      <c r="D46" s="45">
        <f t="shared" si="2"/>
        <v>0</v>
      </c>
      <c r="E46" s="20">
        <v>0</v>
      </c>
      <c r="F46" s="20">
        <v>0</v>
      </c>
      <c r="G46" s="20">
        <v>0</v>
      </c>
      <c r="H46" s="20">
        <v>0</v>
      </c>
      <c r="I46" s="34"/>
      <c r="J46" s="34"/>
    </row>
    <row r="47" spans="1:10" x14ac:dyDescent="0.2">
      <c r="A47" s="66">
        <v>39</v>
      </c>
      <c r="B47" s="12" t="s">
        <v>79</v>
      </c>
      <c r="C47" s="13" t="s">
        <v>80</v>
      </c>
      <c r="D47" s="48">
        <f t="shared" si="2"/>
        <v>0</v>
      </c>
      <c r="E47" s="8">
        <v>0</v>
      </c>
      <c r="F47" s="8">
        <v>0</v>
      </c>
      <c r="G47" s="8">
        <v>0</v>
      </c>
      <c r="H47" s="8">
        <v>0</v>
      </c>
      <c r="I47" s="34"/>
      <c r="J47" s="34"/>
    </row>
    <row r="48" spans="1:10" x14ac:dyDescent="0.2">
      <c r="A48" s="66">
        <v>40</v>
      </c>
      <c r="B48" s="10" t="s">
        <v>81</v>
      </c>
      <c r="C48" s="11" t="s">
        <v>82</v>
      </c>
      <c r="D48" s="45">
        <f t="shared" si="2"/>
        <v>0</v>
      </c>
      <c r="E48" s="8">
        <v>0</v>
      </c>
      <c r="F48" s="8">
        <v>0</v>
      </c>
      <c r="G48" s="8">
        <v>0</v>
      </c>
      <c r="H48" s="8">
        <v>0</v>
      </c>
      <c r="I48" s="34"/>
      <c r="J48" s="34"/>
    </row>
    <row r="49" spans="1:10" x14ac:dyDescent="0.2">
      <c r="A49" s="66">
        <v>41</v>
      </c>
      <c r="B49" s="9" t="s">
        <v>83</v>
      </c>
      <c r="C49" s="7" t="s">
        <v>84</v>
      </c>
      <c r="D49" s="47">
        <f t="shared" si="2"/>
        <v>0</v>
      </c>
      <c r="E49" s="8">
        <v>0</v>
      </c>
      <c r="F49" s="8">
        <v>0</v>
      </c>
      <c r="G49" s="8">
        <v>0</v>
      </c>
      <c r="H49" s="8">
        <v>0</v>
      </c>
      <c r="I49" s="34"/>
      <c r="J49" s="34"/>
    </row>
    <row r="50" spans="1:10" x14ac:dyDescent="0.2">
      <c r="A50" s="66">
        <v>42</v>
      </c>
      <c r="B50" s="10" t="s">
        <v>85</v>
      </c>
      <c r="C50" s="11" t="s">
        <v>86</v>
      </c>
      <c r="D50" s="46">
        <f t="shared" si="2"/>
        <v>2388000</v>
      </c>
      <c r="E50" s="8">
        <v>0</v>
      </c>
      <c r="F50" s="8">
        <v>0</v>
      </c>
      <c r="G50" s="8">
        <v>0</v>
      </c>
      <c r="H50" s="8">
        <v>2388000</v>
      </c>
      <c r="I50" s="34"/>
      <c r="J50" s="34"/>
    </row>
    <row r="51" spans="1:10" x14ac:dyDescent="0.2">
      <c r="A51" s="66">
        <v>43</v>
      </c>
      <c r="B51" s="6" t="s">
        <v>87</v>
      </c>
      <c r="C51" s="7" t="s">
        <v>88</v>
      </c>
      <c r="D51" s="45">
        <f t="shared" si="2"/>
        <v>0</v>
      </c>
      <c r="E51" s="8">
        <v>0</v>
      </c>
      <c r="F51" s="8">
        <v>0</v>
      </c>
      <c r="G51" s="8">
        <v>0</v>
      </c>
      <c r="H51" s="8">
        <v>0</v>
      </c>
      <c r="I51" s="34"/>
      <c r="J51" s="34"/>
    </row>
    <row r="52" spans="1:10" x14ac:dyDescent="0.2">
      <c r="A52" s="66">
        <v>44</v>
      </c>
      <c r="B52" s="6" t="s">
        <v>89</v>
      </c>
      <c r="C52" s="7" t="s">
        <v>90</v>
      </c>
      <c r="D52" s="46">
        <f t="shared" si="2"/>
        <v>0</v>
      </c>
      <c r="E52" s="8">
        <v>0</v>
      </c>
      <c r="F52" s="8">
        <v>0</v>
      </c>
      <c r="G52" s="8">
        <v>0</v>
      </c>
      <c r="H52" s="8">
        <v>0</v>
      </c>
      <c r="I52" s="34"/>
      <c r="J52" s="34"/>
    </row>
    <row r="53" spans="1:10" x14ac:dyDescent="0.2">
      <c r="A53" s="66">
        <v>45</v>
      </c>
      <c r="B53" s="10" t="s">
        <v>91</v>
      </c>
      <c r="C53" s="11" t="s">
        <v>92</v>
      </c>
      <c r="D53" s="45">
        <f t="shared" si="2"/>
        <v>0</v>
      </c>
      <c r="E53" s="8">
        <v>0</v>
      </c>
      <c r="F53" s="8">
        <v>0</v>
      </c>
      <c r="G53" s="8">
        <v>0</v>
      </c>
      <c r="H53" s="8">
        <v>0</v>
      </c>
      <c r="I53" s="34"/>
      <c r="J53" s="34"/>
    </row>
    <row r="54" spans="1:10" ht="10.5" customHeight="1" x14ac:dyDescent="0.2">
      <c r="A54" s="66">
        <v>46</v>
      </c>
      <c r="B54" s="10" t="s">
        <v>93</v>
      </c>
      <c r="C54" s="11" t="s">
        <v>94</v>
      </c>
      <c r="D54" s="45">
        <f t="shared" si="2"/>
        <v>0</v>
      </c>
      <c r="E54" s="8">
        <v>0</v>
      </c>
      <c r="F54" s="8">
        <v>0</v>
      </c>
      <c r="G54" s="8">
        <v>0</v>
      </c>
      <c r="H54" s="8">
        <v>0</v>
      </c>
      <c r="I54" s="34"/>
      <c r="J54" s="34"/>
    </row>
    <row r="55" spans="1:10" x14ac:dyDescent="0.2">
      <c r="A55" s="66">
        <v>47</v>
      </c>
      <c r="B55" s="9" t="s">
        <v>95</v>
      </c>
      <c r="C55" s="7" t="s">
        <v>96</v>
      </c>
      <c r="D55" s="49">
        <f>E55+F55+G55+H55</f>
        <v>0</v>
      </c>
      <c r="E55" s="8">
        <v>0</v>
      </c>
      <c r="F55" s="8">
        <v>0</v>
      </c>
      <c r="G55" s="8">
        <v>0</v>
      </c>
      <c r="H55" s="8">
        <v>0</v>
      </c>
      <c r="I55" s="34"/>
      <c r="J55" s="34"/>
    </row>
    <row r="56" spans="1:10" x14ac:dyDescent="0.2">
      <c r="A56" s="66">
        <v>48</v>
      </c>
      <c r="B56" s="10" t="s">
        <v>97</v>
      </c>
      <c r="C56" s="11" t="s">
        <v>98</v>
      </c>
      <c r="D56" s="46">
        <f t="shared" si="2"/>
        <v>0</v>
      </c>
      <c r="E56" s="8">
        <v>0</v>
      </c>
      <c r="F56" s="8">
        <v>0</v>
      </c>
      <c r="G56" s="8">
        <v>0</v>
      </c>
      <c r="H56" s="8">
        <v>0</v>
      </c>
      <c r="I56" s="34"/>
      <c r="J56" s="34"/>
    </row>
    <row r="57" spans="1:10" x14ac:dyDescent="0.2">
      <c r="A57" s="66">
        <v>49</v>
      </c>
      <c r="B57" s="9" t="s">
        <v>99</v>
      </c>
      <c r="C57" s="7" t="s">
        <v>100</v>
      </c>
      <c r="D57" s="45">
        <f t="shared" si="2"/>
        <v>0</v>
      </c>
      <c r="E57" s="8">
        <v>0</v>
      </c>
      <c r="F57" s="8">
        <v>0</v>
      </c>
      <c r="G57" s="8">
        <v>0</v>
      </c>
      <c r="H57" s="8">
        <v>0</v>
      </c>
      <c r="I57" s="34"/>
      <c r="J57" s="34"/>
    </row>
    <row r="58" spans="1:10" ht="10.5" customHeight="1" x14ac:dyDescent="0.2">
      <c r="A58" s="66">
        <v>50</v>
      </c>
      <c r="B58" s="10" t="s">
        <v>101</v>
      </c>
      <c r="C58" s="11" t="s">
        <v>102</v>
      </c>
      <c r="D58" s="46">
        <f t="shared" si="2"/>
        <v>0</v>
      </c>
      <c r="E58" s="8">
        <v>0</v>
      </c>
      <c r="F58" s="8">
        <v>0</v>
      </c>
      <c r="G58" s="8">
        <v>0</v>
      </c>
      <c r="H58" s="8">
        <v>0</v>
      </c>
      <c r="I58" s="34"/>
      <c r="J58" s="34"/>
    </row>
    <row r="59" spans="1:10" x14ac:dyDescent="0.2">
      <c r="A59" s="66">
        <v>51</v>
      </c>
      <c r="B59" s="10" t="s">
        <v>103</v>
      </c>
      <c r="C59" s="11" t="s">
        <v>104</v>
      </c>
      <c r="D59" s="45">
        <f t="shared" si="2"/>
        <v>2000450</v>
      </c>
      <c r="E59" s="8">
        <v>0</v>
      </c>
      <c r="F59" s="8">
        <v>0</v>
      </c>
      <c r="G59" s="8">
        <v>0</v>
      </c>
      <c r="H59" s="8">
        <v>2000450</v>
      </c>
      <c r="I59" s="34"/>
      <c r="J59" s="34"/>
    </row>
    <row r="60" spans="1:10" x14ac:dyDescent="0.2">
      <c r="A60" s="66">
        <v>52</v>
      </c>
      <c r="B60" s="10" t="s">
        <v>105</v>
      </c>
      <c r="C60" s="11" t="s">
        <v>106</v>
      </c>
      <c r="D60" s="46">
        <f t="shared" si="2"/>
        <v>0</v>
      </c>
      <c r="E60" s="8">
        <v>0</v>
      </c>
      <c r="F60" s="8">
        <v>0</v>
      </c>
      <c r="G60" s="8">
        <v>0</v>
      </c>
      <c r="H60" s="8">
        <v>0</v>
      </c>
      <c r="I60" s="34"/>
      <c r="J60" s="34"/>
    </row>
    <row r="61" spans="1:10" x14ac:dyDescent="0.2">
      <c r="A61" s="66">
        <v>53</v>
      </c>
      <c r="B61" s="10" t="s">
        <v>107</v>
      </c>
      <c r="C61" s="11" t="s">
        <v>108</v>
      </c>
      <c r="D61" s="46">
        <f t="shared" si="2"/>
        <v>0</v>
      </c>
      <c r="E61" s="8">
        <v>0</v>
      </c>
      <c r="F61" s="8">
        <v>0</v>
      </c>
      <c r="G61" s="8">
        <v>0</v>
      </c>
      <c r="H61" s="8">
        <v>0</v>
      </c>
      <c r="I61" s="34"/>
      <c r="J61" s="34"/>
    </row>
    <row r="62" spans="1:10" x14ac:dyDescent="0.2">
      <c r="A62" s="66">
        <v>54</v>
      </c>
      <c r="B62" s="10" t="s">
        <v>109</v>
      </c>
      <c r="C62" s="11" t="s">
        <v>110</v>
      </c>
      <c r="D62" s="46">
        <f t="shared" si="2"/>
        <v>0</v>
      </c>
      <c r="E62" s="8">
        <v>0</v>
      </c>
      <c r="F62" s="8">
        <v>0</v>
      </c>
      <c r="G62" s="8">
        <v>0</v>
      </c>
      <c r="H62" s="8">
        <v>0</v>
      </c>
      <c r="I62" s="34"/>
      <c r="J62" s="34"/>
    </row>
    <row r="63" spans="1:10" x14ac:dyDescent="0.2">
      <c r="A63" s="66">
        <v>55</v>
      </c>
      <c r="B63" s="10" t="s">
        <v>111</v>
      </c>
      <c r="C63" s="11" t="s">
        <v>112</v>
      </c>
      <c r="D63" s="46">
        <f t="shared" si="2"/>
        <v>0</v>
      </c>
      <c r="E63" s="8">
        <v>0</v>
      </c>
      <c r="F63" s="8">
        <v>0</v>
      </c>
      <c r="G63" s="8">
        <v>0</v>
      </c>
      <c r="H63" s="8">
        <v>0</v>
      </c>
      <c r="I63" s="34"/>
      <c r="J63" s="34"/>
    </row>
    <row r="64" spans="1:10" x14ac:dyDescent="0.2">
      <c r="A64" s="66">
        <v>56</v>
      </c>
      <c r="B64" s="9" t="s">
        <v>113</v>
      </c>
      <c r="C64" s="11" t="s">
        <v>114</v>
      </c>
      <c r="D64" s="46">
        <f t="shared" si="2"/>
        <v>0</v>
      </c>
      <c r="E64" s="8">
        <v>0</v>
      </c>
      <c r="F64" s="8">
        <v>0</v>
      </c>
      <c r="G64" s="8">
        <v>0</v>
      </c>
      <c r="H64" s="8">
        <v>0</v>
      </c>
      <c r="I64" s="34"/>
      <c r="J64" s="34"/>
    </row>
    <row r="65" spans="1:10" ht="17.25" customHeight="1" x14ac:dyDescent="0.2">
      <c r="A65" s="66">
        <v>57</v>
      </c>
      <c r="B65" s="12" t="s">
        <v>115</v>
      </c>
      <c r="C65" s="13" t="s">
        <v>116</v>
      </c>
      <c r="D65" s="46">
        <f t="shared" si="2"/>
        <v>0</v>
      </c>
      <c r="E65" s="8">
        <v>0</v>
      </c>
      <c r="F65" s="8">
        <v>0</v>
      </c>
      <c r="G65" s="8">
        <v>0</v>
      </c>
      <c r="H65" s="8">
        <v>0</v>
      </c>
      <c r="I65" s="34"/>
      <c r="J65" s="34"/>
    </row>
    <row r="66" spans="1:10" ht="15" customHeight="1" x14ac:dyDescent="0.2">
      <c r="A66" s="66">
        <v>58</v>
      </c>
      <c r="B66" s="9" t="s">
        <v>117</v>
      </c>
      <c r="C66" s="11" t="s">
        <v>118</v>
      </c>
      <c r="D66" s="46">
        <f t="shared" si="2"/>
        <v>0</v>
      </c>
      <c r="E66" s="8">
        <v>0</v>
      </c>
      <c r="F66" s="8">
        <v>0</v>
      </c>
      <c r="G66" s="8">
        <v>0</v>
      </c>
      <c r="H66" s="8">
        <v>0</v>
      </c>
      <c r="I66" s="34"/>
      <c r="J66" s="34"/>
    </row>
    <row r="67" spans="1:10" ht="16.5" customHeight="1" x14ac:dyDescent="0.2">
      <c r="A67" s="66">
        <v>59</v>
      </c>
      <c r="B67" s="10" t="s">
        <v>119</v>
      </c>
      <c r="C67" s="11" t="s">
        <v>321</v>
      </c>
      <c r="D67" s="47">
        <f t="shared" si="2"/>
        <v>0</v>
      </c>
      <c r="E67" s="8">
        <v>0</v>
      </c>
      <c r="F67" s="8">
        <v>0</v>
      </c>
      <c r="G67" s="8">
        <v>0</v>
      </c>
      <c r="H67" s="8">
        <v>0</v>
      </c>
      <c r="I67" s="34"/>
      <c r="J67" s="34"/>
    </row>
    <row r="68" spans="1:10" ht="17.25" customHeight="1" x14ac:dyDescent="0.2">
      <c r="A68" s="66">
        <v>60</v>
      </c>
      <c r="B68" s="6" t="s">
        <v>120</v>
      </c>
      <c r="C68" s="11" t="s">
        <v>121</v>
      </c>
      <c r="D68" s="46">
        <f t="shared" si="2"/>
        <v>0</v>
      </c>
      <c r="E68" s="8">
        <v>0</v>
      </c>
      <c r="F68" s="8">
        <v>0</v>
      </c>
      <c r="G68" s="8">
        <v>0</v>
      </c>
      <c r="H68" s="8">
        <v>0</v>
      </c>
      <c r="I68" s="34"/>
      <c r="J68" s="34"/>
    </row>
    <row r="69" spans="1:10" ht="12.75" customHeight="1" x14ac:dyDescent="0.2">
      <c r="A69" s="66">
        <v>61</v>
      </c>
      <c r="B69" s="6" t="s">
        <v>122</v>
      </c>
      <c r="C69" s="11" t="s">
        <v>123</v>
      </c>
      <c r="D69" s="46">
        <f t="shared" si="2"/>
        <v>0</v>
      </c>
      <c r="E69" s="8">
        <v>0</v>
      </c>
      <c r="F69" s="8">
        <v>0</v>
      </c>
      <c r="G69" s="8">
        <v>0</v>
      </c>
      <c r="H69" s="8">
        <v>0</v>
      </c>
      <c r="I69" s="34"/>
      <c r="J69" s="34"/>
    </row>
    <row r="70" spans="1:10" ht="27.75" customHeight="1" x14ac:dyDescent="0.2">
      <c r="A70" s="66">
        <v>62</v>
      </c>
      <c r="B70" s="9" t="s">
        <v>124</v>
      </c>
      <c r="C70" s="11" t="s">
        <v>125</v>
      </c>
      <c r="D70" s="46">
        <f t="shared" si="2"/>
        <v>1365300</v>
      </c>
      <c r="E70" s="8">
        <v>0</v>
      </c>
      <c r="F70" s="8">
        <v>0</v>
      </c>
      <c r="G70" s="8">
        <v>0</v>
      </c>
      <c r="H70" s="8">
        <v>1365300</v>
      </c>
      <c r="I70" s="34"/>
      <c r="J70" s="34"/>
    </row>
    <row r="71" spans="1:10" x14ac:dyDescent="0.2">
      <c r="A71" s="66">
        <v>63</v>
      </c>
      <c r="B71" s="9" t="s">
        <v>126</v>
      </c>
      <c r="C71" s="7" t="s">
        <v>127</v>
      </c>
      <c r="D71" s="46">
        <f t="shared" si="2"/>
        <v>0</v>
      </c>
      <c r="E71" s="8">
        <v>0</v>
      </c>
      <c r="F71" s="8">
        <v>0</v>
      </c>
      <c r="G71" s="8">
        <v>0</v>
      </c>
      <c r="H71" s="8">
        <v>0</v>
      </c>
      <c r="I71" s="34"/>
      <c r="J71" s="34"/>
    </row>
    <row r="72" spans="1:10" x14ac:dyDescent="0.2">
      <c r="A72" s="66">
        <v>64</v>
      </c>
      <c r="B72" s="9" t="s">
        <v>128</v>
      </c>
      <c r="C72" s="11" t="s">
        <v>129</v>
      </c>
      <c r="D72" s="46">
        <f t="shared" si="2"/>
        <v>2237900</v>
      </c>
      <c r="E72" s="8">
        <v>0</v>
      </c>
      <c r="F72" s="8">
        <v>0</v>
      </c>
      <c r="G72" s="8">
        <v>0</v>
      </c>
      <c r="H72" s="8">
        <v>2237900</v>
      </c>
      <c r="I72" s="34"/>
      <c r="J72" s="34"/>
    </row>
    <row r="73" spans="1:10" ht="24" x14ac:dyDescent="0.2">
      <c r="A73" s="66">
        <v>65</v>
      </c>
      <c r="B73" s="9" t="s">
        <v>130</v>
      </c>
      <c r="C73" s="11" t="s">
        <v>131</v>
      </c>
      <c r="D73" s="46">
        <f t="shared" ref="D73:D136" si="3">E73+F73+G73+H73</f>
        <v>0</v>
      </c>
      <c r="E73" s="8">
        <v>0</v>
      </c>
      <c r="F73" s="8">
        <v>0</v>
      </c>
      <c r="G73" s="8">
        <v>0</v>
      </c>
      <c r="H73" s="8">
        <v>0</v>
      </c>
      <c r="I73" s="34"/>
      <c r="J73" s="34"/>
    </row>
    <row r="74" spans="1:10" ht="24" x14ac:dyDescent="0.2">
      <c r="A74" s="66">
        <v>66</v>
      </c>
      <c r="B74" s="6" t="s">
        <v>132</v>
      </c>
      <c r="C74" s="11" t="s">
        <v>133</v>
      </c>
      <c r="D74" s="46">
        <f t="shared" si="3"/>
        <v>0</v>
      </c>
      <c r="E74" s="8">
        <v>0</v>
      </c>
      <c r="F74" s="8">
        <v>0</v>
      </c>
      <c r="G74" s="8">
        <v>0</v>
      </c>
      <c r="H74" s="8">
        <v>0</v>
      </c>
      <c r="I74" s="34"/>
      <c r="J74" s="34"/>
    </row>
    <row r="75" spans="1:10" ht="24" x14ac:dyDescent="0.2">
      <c r="A75" s="66">
        <v>67</v>
      </c>
      <c r="B75" s="9" t="s">
        <v>134</v>
      </c>
      <c r="C75" s="11" t="s">
        <v>135</v>
      </c>
      <c r="D75" s="46">
        <f t="shared" si="3"/>
        <v>0</v>
      </c>
      <c r="E75" s="8">
        <v>0</v>
      </c>
      <c r="F75" s="8">
        <v>0</v>
      </c>
      <c r="G75" s="8">
        <v>0</v>
      </c>
      <c r="H75" s="8">
        <v>0</v>
      </c>
      <c r="I75" s="34"/>
      <c r="J75" s="34"/>
    </row>
    <row r="76" spans="1:10" ht="24" x14ac:dyDescent="0.2">
      <c r="A76" s="66">
        <v>68</v>
      </c>
      <c r="B76" s="9" t="s">
        <v>136</v>
      </c>
      <c r="C76" s="11" t="s">
        <v>137</v>
      </c>
      <c r="D76" s="46">
        <f t="shared" si="3"/>
        <v>0</v>
      </c>
      <c r="E76" s="8">
        <v>0</v>
      </c>
      <c r="F76" s="8">
        <v>0</v>
      </c>
      <c r="G76" s="8">
        <v>0</v>
      </c>
      <c r="H76" s="8">
        <v>0</v>
      </c>
      <c r="I76" s="34"/>
      <c r="J76" s="34"/>
    </row>
    <row r="77" spans="1:10" ht="24" x14ac:dyDescent="0.2">
      <c r="A77" s="66">
        <v>69</v>
      </c>
      <c r="B77" s="6" t="s">
        <v>138</v>
      </c>
      <c r="C77" s="11" t="s">
        <v>139</v>
      </c>
      <c r="D77" s="46">
        <f t="shared" si="3"/>
        <v>0</v>
      </c>
      <c r="E77" s="8">
        <v>0</v>
      </c>
      <c r="F77" s="8">
        <v>0</v>
      </c>
      <c r="G77" s="8">
        <v>0</v>
      </c>
      <c r="H77" s="8">
        <v>0</v>
      </c>
      <c r="I77" s="34"/>
      <c r="J77" s="34"/>
    </row>
    <row r="78" spans="1:10" ht="24" x14ac:dyDescent="0.2">
      <c r="A78" s="66">
        <v>70</v>
      </c>
      <c r="B78" s="6" t="s">
        <v>140</v>
      </c>
      <c r="C78" s="11" t="s">
        <v>141</v>
      </c>
      <c r="D78" s="45">
        <f t="shared" si="3"/>
        <v>0</v>
      </c>
      <c r="E78" s="8">
        <v>0</v>
      </c>
      <c r="F78" s="8">
        <v>0</v>
      </c>
      <c r="G78" s="8">
        <v>0</v>
      </c>
      <c r="H78" s="8">
        <v>0</v>
      </c>
      <c r="I78" s="34"/>
      <c r="J78" s="34"/>
    </row>
    <row r="79" spans="1:10" ht="24" x14ac:dyDescent="0.2">
      <c r="A79" s="66">
        <v>71</v>
      </c>
      <c r="B79" s="6" t="s">
        <v>142</v>
      </c>
      <c r="C79" s="11" t="s">
        <v>143</v>
      </c>
      <c r="D79" s="46">
        <f t="shared" si="3"/>
        <v>0</v>
      </c>
      <c r="E79" s="8">
        <v>0</v>
      </c>
      <c r="F79" s="8">
        <v>0</v>
      </c>
      <c r="G79" s="8">
        <v>0</v>
      </c>
      <c r="H79" s="8">
        <v>0</v>
      </c>
      <c r="I79" s="34"/>
      <c r="J79" s="34"/>
    </row>
    <row r="80" spans="1:10" x14ac:dyDescent="0.2">
      <c r="A80" s="66">
        <v>72</v>
      </c>
      <c r="B80" s="10" t="s">
        <v>144</v>
      </c>
      <c r="C80" s="11" t="s">
        <v>145</v>
      </c>
      <c r="D80" s="46">
        <f t="shared" si="3"/>
        <v>0</v>
      </c>
      <c r="E80" s="8">
        <v>0</v>
      </c>
      <c r="F80" s="8">
        <v>0</v>
      </c>
      <c r="G80" s="8">
        <v>0</v>
      </c>
      <c r="H80" s="8">
        <v>0</v>
      </c>
      <c r="I80" s="34"/>
      <c r="J80" s="34"/>
    </row>
    <row r="81" spans="1:10" x14ac:dyDescent="0.2">
      <c r="A81" s="66">
        <v>73</v>
      </c>
      <c r="B81" s="6" t="s">
        <v>146</v>
      </c>
      <c r="C81" s="11" t="s">
        <v>147</v>
      </c>
      <c r="D81" s="46">
        <f t="shared" si="3"/>
        <v>0</v>
      </c>
      <c r="E81" s="8">
        <v>0</v>
      </c>
      <c r="F81" s="8">
        <v>0</v>
      </c>
      <c r="G81" s="8">
        <v>0</v>
      </c>
      <c r="H81" s="8">
        <v>0</v>
      </c>
      <c r="I81" s="34"/>
      <c r="J81" s="34"/>
    </row>
    <row r="82" spans="1:10" x14ac:dyDescent="0.2">
      <c r="A82" s="66">
        <v>74</v>
      </c>
      <c r="B82" s="10" t="s">
        <v>148</v>
      </c>
      <c r="C82" s="11" t="s">
        <v>149</v>
      </c>
      <c r="D82" s="46">
        <f t="shared" si="3"/>
        <v>0</v>
      </c>
      <c r="E82" s="8">
        <v>0</v>
      </c>
      <c r="F82" s="8">
        <v>0</v>
      </c>
      <c r="G82" s="8">
        <v>0</v>
      </c>
      <c r="H82" s="8">
        <v>0</v>
      </c>
      <c r="I82" s="34"/>
      <c r="J82" s="34"/>
    </row>
    <row r="83" spans="1:10" x14ac:dyDescent="0.2">
      <c r="A83" s="66">
        <v>75</v>
      </c>
      <c r="B83" s="12" t="s">
        <v>150</v>
      </c>
      <c r="C83" s="13" t="s">
        <v>151</v>
      </c>
      <c r="D83" s="49">
        <f t="shared" si="3"/>
        <v>0</v>
      </c>
      <c r="E83" s="8">
        <v>0</v>
      </c>
      <c r="F83" s="8">
        <v>0</v>
      </c>
      <c r="G83" s="8">
        <v>0</v>
      </c>
      <c r="H83" s="8">
        <v>0</v>
      </c>
      <c r="I83" s="34"/>
      <c r="J83" s="34"/>
    </row>
    <row r="84" spans="1:10" x14ac:dyDescent="0.2">
      <c r="A84" s="66">
        <v>76</v>
      </c>
      <c r="B84" s="6" t="s">
        <v>152</v>
      </c>
      <c r="C84" s="11" t="s">
        <v>153</v>
      </c>
      <c r="D84" s="46">
        <f t="shared" si="3"/>
        <v>3403050</v>
      </c>
      <c r="E84" s="8">
        <v>0</v>
      </c>
      <c r="F84" s="8">
        <v>0</v>
      </c>
      <c r="G84" s="8">
        <v>0</v>
      </c>
      <c r="H84" s="8">
        <v>3403050</v>
      </c>
      <c r="I84" s="34"/>
      <c r="J84" s="34"/>
    </row>
    <row r="85" spans="1:10" x14ac:dyDescent="0.2">
      <c r="A85" s="66">
        <v>77</v>
      </c>
      <c r="B85" s="12" t="s">
        <v>154</v>
      </c>
      <c r="C85" s="13" t="s">
        <v>155</v>
      </c>
      <c r="D85" s="46">
        <f t="shared" si="3"/>
        <v>0</v>
      </c>
      <c r="E85" s="8">
        <v>0</v>
      </c>
      <c r="F85" s="8">
        <v>0</v>
      </c>
      <c r="G85" s="8">
        <v>0</v>
      </c>
      <c r="H85" s="8">
        <v>0</v>
      </c>
      <c r="I85" s="34"/>
      <c r="J85" s="34"/>
    </row>
    <row r="86" spans="1:10" x14ac:dyDescent="0.2">
      <c r="A86" s="66">
        <v>78</v>
      </c>
      <c r="B86" s="6" t="s">
        <v>156</v>
      </c>
      <c r="C86" s="11" t="s">
        <v>157</v>
      </c>
      <c r="D86" s="46">
        <f t="shared" si="3"/>
        <v>0</v>
      </c>
      <c r="E86" s="8">
        <v>0</v>
      </c>
      <c r="F86" s="8">
        <v>0</v>
      </c>
      <c r="G86" s="8">
        <v>0</v>
      </c>
      <c r="H86" s="8">
        <v>0</v>
      </c>
      <c r="I86" s="34"/>
      <c r="J86" s="34"/>
    </row>
    <row r="87" spans="1:10" x14ac:dyDescent="0.2">
      <c r="A87" s="66">
        <v>79</v>
      </c>
      <c r="B87" s="12" t="s">
        <v>158</v>
      </c>
      <c r="C87" s="13" t="s">
        <v>159</v>
      </c>
      <c r="D87" s="46">
        <f t="shared" si="3"/>
        <v>2410050</v>
      </c>
      <c r="E87" s="8">
        <v>0</v>
      </c>
      <c r="F87" s="8">
        <v>0</v>
      </c>
      <c r="G87" s="8">
        <v>0</v>
      </c>
      <c r="H87" s="8">
        <v>2410050</v>
      </c>
      <c r="I87" s="34"/>
      <c r="J87" s="34"/>
    </row>
    <row r="88" spans="1:10" x14ac:dyDescent="0.2">
      <c r="A88" s="66">
        <v>80</v>
      </c>
      <c r="B88" s="9" t="s">
        <v>160</v>
      </c>
      <c r="C88" s="11" t="s">
        <v>161</v>
      </c>
      <c r="D88" s="46">
        <f t="shared" si="3"/>
        <v>0</v>
      </c>
      <c r="E88" s="8">
        <v>0</v>
      </c>
      <c r="F88" s="8">
        <v>0</v>
      </c>
      <c r="G88" s="8">
        <v>0</v>
      </c>
      <c r="H88" s="8">
        <v>0</v>
      </c>
      <c r="I88" s="34"/>
      <c r="J88" s="34"/>
    </row>
    <row r="89" spans="1:10" x14ac:dyDescent="0.2">
      <c r="A89" s="66">
        <v>81</v>
      </c>
      <c r="B89" s="10" t="s">
        <v>162</v>
      </c>
      <c r="C89" s="11" t="s">
        <v>163</v>
      </c>
      <c r="D89" s="46">
        <f t="shared" si="3"/>
        <v>0</v>
      </c>
      <c r="E89" s="8">
        <v>0</v>
      </c>
      <c r="F89" s="8">
        <v>0</v>
      </c>
      <c r="G89" s="8">
        <v>0</v>
      </c>
      <c r="H89" s="8">
        <v>0</v>
      </c>
      <c r="I89" s="34"/>
      <c r="J89" s="34"/>
    </row>
    <row r="90" spans="1:10" ht="24" x14ac:dyDescent="0.2">
      <c r="A90" s="66">
        <v>82</v>
      </c>
      <c r="B90" s="9" t="s">
        <v>164</v>
      </c>
      <c r="C90" s="7" t="s">
        <v>165</v>
      </c>
      <c r="D90" s="46">
        <f t="shared" si="3"/>
        <v>0</v>
      </c>
      <c r="E90" s="8">
        <v>0</v>
      </c>
      <c r="F90" s="8">
        <v>0</v>
      </c>
      <c r="G90" s="8">
        <v>0</v>
      </c>
      <c r="H90" s="8">
        <v>0</v>
      </c>
      <c r="I90" s="34"/>
      <c r="J90" s="34"/>
    </row>
    <row r="91" spans="1:10" x14ac:dyDescent="0.2">
      <c r="A91" s="66">
        <v>83</v>
      </c>
      <c r="B91" s="9" t="s">
        <v>166</v>
      </c>
      <c r="C91" s="13" t="s">
        <v>167</v>
      </c>
      <c r="D91" s="46">
        <f t="shared" si="3"/>
        <v>0</v>
      </c>
      <c r="E91" s="8">
        <v>0</v>
      </c>
      <c r="F91" s="8">
        <v>0</v>
      </c>
      <c r="G91" s="8">
        <v>0</v>
      </c>
      <c r="H91" s="8">
        <v>0</v>
      </c>
      <c r="I91" s="34"/>
      <c r="J91" s="34"/>
    </row>
    <row r="92" spans="1:10" x14ac:dyDescent="0.2">
      <c r="A92" s="66">
        <v>84</v>
      </c>
      <c r="B92" s="10" t="s">
        <v>168</v>
      </c>
      <c r="C92" s="11" t="s">
        <v>169</v>
      </c>
      <c r="D92" s="46">
        <f t="shared" si="3"/>
        <v>0</v>
      </c>
      <c r="E92" s="8">
        <v>0</v>
      </c>
      <c r="F92" s="8">
        <v>0</v>
      </c>
      <c r="G92" s="8">
        <v>0</v>
      </c>
      <c r="H92" s="8">
        <v>0</v>
      </c>
      <c r="I92" s="34"/>
      <c r="J92" s="34"/>
    </row>
    <row r="93" spans="1:10" x14ac:dyDescent="0.2">
      <c r="A93" s="66">
        <v>85</v>
      </c>
      <c r="B93" s="9" t="s">
        <v>170</v>
      </c>
      <c r="C93" s="7" t="s">
        <v>171</v>
      </c>
      <c r="D93" s="47">
        <f t="shared" si="3"/>
        <v>0</v>
      </c>
      <c r="E93" s="8">
        <v>0</v>
      </c>
      <c r="F93" s="8">
        <v>0</v>
      </c>
      <c r="G93" s="8">
        <v>0</v>
      </c>
      <c r="H93" s="8">
        <v>0</v>
      </c>
      <c r="I93" s="34"/>
      <c r="J93" s="34"/>
    </row>
    <row r="94" spans="1:10" x14ac:dyDescent="0.2">
      <c r="A94" s="66">
        <v>86</v>
      </c>
      <c r="B94" s="10" t="s">
        <v>172</v>
      </c>
      <c r="C94" s="11" t="s">
        <v>173</v>
      </c>
      <c r="D94" s="46">
        <f t="shared" si="3"/>
        <v>0</v>
      </c>
      <c r="E94" s="8">
        <v>0</v>
      </c>
      <c r="F94" s="8">
        <v>0</v>
      </c>
      <c r="G94" s="8">
        <v>0</v>
      </c>
      <c r="H94" s="8">
        <v>0</v>
      </c>
      <c r="I94" s="34"/>
      <c r="J94" s="34"/>
    </row>
    <row r="95" spans="1:10" x14ac:dyDescent="0.2">
      <c r="A95" s="66">
        <v>87</v>
      </c>
      <c r="B95" s="10" t="s">
        <v>174</v>
      </c>
      <c r="C95" s="11" t="s">
        <v>175</v>
      </c>
      <c r="D95" s="46">
        <f t="shared" si="3"/>
        <v>0</v>
      </c>
      <c r="E95" s="8">
        <v>0</v>
      </c>
      <c r="F95" s="8">
        <v>0</v>
      </c>
      <c r="G95" s="8">
        <v>0</v>
      </c>
      <c r="H95" s="8">
        <v>0</v>
      </c>
      <c r="I95" s="34"/>
      <c r="J95" s="34"/>
    </row>
    <row r="96" spans="1:10" ht="13.5" customHeight="1" x14ac:dyDescent="0.2">
      <c r="A96" s="66">
        <v>88</v>
      </c>
      <c r="B96" s="9" t="s">
        <v>176</v>
      </c>
      <c r="C96" s="13" t="s">
        <v>177</v>
      </c>
      <c r="D96" s="47">
        <f t="shared" si="3"/>
        <v>0</v>
      </c>
      <c r="E96" s="8">
        <v>0</v>
      </c>
      <c r="F96" s="8">
        <v>0</v>
      </c>
      <c r="G96" s="8">
        <v>0</v>
      </c>
      <c r="H96" s="8">
        <v>0</v>
      </c>
      <c r="I96" s="34"/>
      <c r="J96" s="34"/>
    </row>
    <row r="97" spans="1:10" ht="14.25" customHeight="1" x14ac:dyDescent="0.2">
      <c r="A97" s="66">
        <v>89</v>
      </c>
      <c r="B97" s="9" t="s">
        <v>178</v>
      </c>
      <c r="C97" s="7" t="s">
        <v>179</v>
      </c>
      <c r="D97" s="46">
        <f t="shared" si="3"/>
        <v>0</v>
      </c>
      <c r="E97" s="8">
        <v>0</v>
      </c>
      <c r="F97" s="8">
        <v>0</v>
      </c>
      <c r="G97" s="8">
        <v>0</v>
      </c>
      <c r="H97" s="8">
        <v>0</v>
      </c>
      <c r="I97" s="34"/>
      <c r="J97" s="34"/>
    </row>
    <row r="98" spans="1:10" x14ac:dyDescent="0.2">
      <c r="A98" s="66">
        <v>90</v>
      </c>
      <c r="B98" s="6" t="s">
        <v>180</v>
      </c>
      <c r="C98" s="7" t="s">
        <v>181</v>
      </c>
      <c r="D98" s="47">
        <f t="shared" si="3"/>
        <v>0</v>
      </c>
      <c r="E98" s="8">
        <v>0</v>
      </c>
      <c r="F98" s="8">
        <v>0</v>
      </c>
      <c r="G98" s="8">
        <v>0</v>
      </c>
      <c r="H98" s="8">
        <v>0</v>
      </c>
      <c r="I98" s="34"/>
      <c r="J98" s="34"/>
    </row>
    <row r="99" spans="1:10" x14ac:dyDescent="0.2">
      <c r="A99" s="66">
        <v>91</v>
      </c>
      <c r="B99" s="6" t="s">
        <v>182</v>
      </c>
      <c r="C99" s="7" t="s">
        <v>183</v>
      </c>
      <c r="D99" s="46">
        <f t="shared" si="3"/>
        <v>0</v>
      </c>
      <c r="E99" s="8">
        <v>0</v>
      </c>
      <c r="F99" s="8">
        <v>0</v>
      </c>
      <c r="G99" s="8">
        <v>0</v>
      </c>
      <c r="H99" s="8">
        <v>0</v>
      </c>
      <c r="I99" s="34"/>
      <c r="J99" s="34"/>
    </row>
    <row r="100" spans="1:10" x14ac:dyDescent="0.2">
      <c r="A100" s="66">
        <v>92</v>
      </c>
      <c r="B100" s="10" t="s">
        <v>184</v>
      </c>
      <c r="C100" s="11" t="s">
        <v>185</v>
      </c>
      <c r="D100" s="46">
        <f t="shared" si="3"/>
        <v>0</v>
      </c>
      <c r="E100" s="8">
        <v>0</v>
      </c>
      <c r="F100" s="8">
        <v>0</v>
      </c>
      <c r="G100" s="8">
        <v>0</v>
      </c>
      <c r="H100" s="8">
        <v>0</v>
      </c>
      <c r="I100" s="34"/>
      <c r="J100" s="34"/>
    </row>
    <row r="101" spans="1:10" x14ac:dyDescent="0.2">
      <c r="A101" s="66">
        <v>93</v>
      </c>
      <c r="B101" s="12" t="s">
        <v>186</v>
      </c>
      <c r="C101" s="13" t="s">
        <v>187</v>
      </c>
      <c r="D101" s="45">
        <f t="shared" si="3"/>
        <v>0</v>
      </c>
      <c r="E101" s="8">
        <v>0</v>
      </c>
      <c r="F101" s="8">
        <v>0</v>
      </c>
      <c r="G101" s="8">
        <v>0</v>
      </c>
      <c r="H101" s="8">
        <v>0</v>
      </c>
      <c r="I101" s="34"/>
      <c r="J101" s="34"/>
    </row>
    <row r="102" spans="1:10" x14ac:dyDescent="0.2">
      <c r="A102" s="66">
        <v>94</v>
      </c>
      <c r="B102" s="6" t="s">
        <v>188</v>
      </c>
      <c r="C102" s="7" t="s">
        <v>189</v>
      </c>
      <c r="D102" s="47">
        <f t="shared" si="3"/>
        <v>0</v>
      </c>
      <c r="E102" s="8">
        <v>0</v>
      </c>
      <c r="F102" s="8">
        <v>0</v>
      </c>
      <c r="G102" s="8">
        <v>0</v>
      </c>
      <c r="H102" s="8">
        <v>0</v>
      </c>
      <c r="I102" s="34"/>
      <c r="J102" s="34"/>
    </row>
    <row r="103" spans="1:10" x14ac:dyDescent="0.2">
      <c r="A103" s="66">
        <v>95</v>
      </c>
      <c r="B103" s="9" t="s">
        <v>190</v>
      </c>
      <c r="C103" s="7" t="s">
        <v>191</v>
      </c>
      <c r="D103" s="46">
        <f t="shared" si="3"/>
        <v>1320775</v>
      </c>
      <c r="E103" s="8">
        <v>0</v>
      </c>
      <c r="F103" s="8">
        <v>0</v>
      </c>
      <c r="G103" s="8">
        <v>0</v>
      </c>
      <c r="H103" s="8">
        <v>1320775</v>
      </c>
      <c r="I103" s="34"/>
      <c r="J103" s="34"/>
    </row>
    <row r="104" spans="1:10" x14ac:dyDescent="0.2">
      <c r="A104" s="66">
        <v>96</v>
      </c>
      <c r="B104" s="10" t="s">
        <v>192</v>
      </c>
      <c r="C104" s="11" t="s">
        <v>193</v>
      </c>
      <c r="D104" s="50">
        <f t="shared" si="3"/>
        <v>0</v>
      </c>
      <c r="E104" s="8">
        <v>0</v>
      </c>
      <c r="F104" s="8">
        <v>0</v>
      </c>
      <c r="G104" s="8">
        <v>0</v>
      </c>
      <c r="H104" s="8">
        <v>0</v>
      </c>
      <c r="I104" s="34"/>
      <c r="J104" s="34"/>
    </row>
    <row r="105" spans="1:10" x14ac:dyDescent="0.2">
      <c r="A105" s="66">
        <v>97</v>
      </c>
      <c r="B105" s="10" t="s">
        <v>194</v>
      </c>
      <c r="C105" s="11" t="s">
        <v>195</v>
      </c>
      <c r="D105" s="46">
        <f t="shared" si="3"/>
        <v>0</v>
      </c>
      <c r="E105" s="8">
        <v>0</v>
      </c>
      <c r="F105" s="8">
        <v>0</v>
      </c>
      <c r="G105" s="8">
        <v>0</v>
      </c>
      <c r="H105" s="8">
        <v>0</v>
      </c>
      <c r="I105" s="34"/>
      <c r="J105" s="34"/>
    </row>
    <row r="106" spans="1:10" x14ac:dyDescent="0.2">
      <c r="A106" s="66">
        <v>98</v>
      </c>
      <c r="B106" s="6" t="s">
        <v>196</v>
      </c>
      <c r="C106" s="7" t="s">
        <v>197</v>
      </c>
      <c r="D106" s="46">
        <f t="shared" si="3"/>
        <v>0</v>
      </c>
      <c r="E106" s="8">
        <v>0</v>
      </c>
      <c r="F106" s="8">
        <v>0</v>
      </c>
      <c r="G106" s="8">
        <v>0</v>
      </c>
      <c r="H106" s="8">
        <v>0</v>
      </c>
      <c r="I106" s="34"/>
      <c r="J106" s="34"/>
    </row>
    <row r="107" spans="1:10" x14ac:dyDescent="0.2">
      <c r="A107" s="66">
        <v>99</v>
      </c>
      <c r="B107" s="9" t="s">
        <v>198</v>
      </c>
      <c r="C107" s="7" t="s">
        <v>199</v>
      </c>
      <c r="D107" s="47">
        <f t="shared" si="3"/>
        <v>0</v>
      </c>
      <c r="E107" s="8">
        <v>0</v>
      </c>
      <c r="F107" s="8">
        <v>0</v>
      </c>
      <c r="G107" s="8">
        <v>0</v>
      </c>
      <c r="H107" s="8">
        <v>0</v>
      </c>
      <c r="I107" s="34"/>
      <c r="J107" s="34"/>
    </row>
    <row r="108" spans="1:10" x14ac:dyDescent="0.2">
      <c r="A108" s="66">
        <v>100</v>
      </c>
      <c r="B108" s="6" t="s">
        <v>200</v>
      </c>
      <c r="C108" s="11" t="s">
        <v>201</v>
      </c>
      <c r="D108" s="45">
        <f t="shared" si="3"/>
        <v>0</v>
      </c>
      <c r="E108" s="8">
        <v>0</v>
      </c>
      <c r="F108" s="8">
        <v>0</v>
      </c>
      <c r="G108" s="8">
        <v>0</v>
      </c>
      <c r="H108" s="8">
        <v>0</v>
      </c>
      <c r="I108" s="34"/>
      <c r="J108" s="34"/>
    </row>
    <row r="109" spans="1:10" x14ac:dyDescent="0.2">
      <c r="A109" s="66">
        <v>101</v>
      </c>
      <c r="B109" s="6" t="s">
        <v>202</v>
      </c>
      <c r="C109" s="7" t="s">
        <v>203</v>
      </c>
      <c r="D109" s="45">
        <f t="shared" si="3"/>
        <v>0</v>
      </c>
      <c r="E109" s="8">
        <v>0</v>
      </c>
      <c r="F109" s="8">
        <v>0</v>
      </c>
      <c r="G109" s="8">
        <v>0</v>
      </c>
      <c r="H109" s="8">
        <v>0</v>
      </c>
      <c r="I109" s="34"/>
      <c r="J109" s="34"/>
    </row>
    <row r="110" spans="1:10" x14ac:dyDescent="0.2">
      <c r="A110" s="66">
        <v>102</v>
      </c>
      <c r="B110" s="10" t="s">
        <v>204</v>
      </c>
      <c r="C110" s="11" t="s">
        <v>205</v>
      </c>
      <c r="D110" s="45">
        <f t="shared" si="3"/>
        <v>0</v>
      </c>
      <c r="E110" s="8">
        <v>0</v>
      </c>
      <c r="F110" s="8">
        <v>0</v>
      </c>
      <c r="G110" s="8">
        <v>0</v>
      </c>
      <c r="H110" s="8">
        <v>0</v>
      </c>
      <c r="I110" s="34"/>
      <c r="J110" s="34"/>
    </row>
    <row r="111" spans="1:10" x14ac:dyDescent="0.2">
      <c r="A111" s="66">
        <v>103</v>
      </c>
      <c r="B111" s="10" t="s">
        <v>206</v>
      </c>
      <c r="C111" s="11" t="s">
        <v>207</v>
      </c>
      <c r="D111" s="46">
        <f t="shared" si="3"/>
        <v>0</v>
      </c>
      <c r="E111" s="8">
        <v>0</v>
      </c>
      <c r="F111" s="8">
        <v>0</v>
      </c>
      <c r="G111" s="8">
        <v>0</v>
      </c>
      <c r="H111" s="8">
        <v>0</v>
      </c>
      <c r="I111" s="34"/>
      <c r="J111" s="34"/>
    </row>
    <row r="112" spans="1:10" x14ac:dyDescent="0.2">
      <c r="A112" s="66">
        <v>104</v>
      </c>
      <c r="B112" s="10" t="s">
        <v>208</v>
      </c>
      <c r="C112" s="11" t="s">
        <v>209</v>
      </c>
      <c r="D112" s="47">
        <f t="shared" si="3"/>
        <v>0</v>
      </c>
      <c r="E112" s="8">
        <v>0</v>
      </c>
      <c r="F112" s="8">
        <v>0</v>
      </c>
      <c r="G112" s="8">
        <v>0</v>
      </c>
      <c r="H112" s="8">
        <v>0</v>
      </c>
      <c r="I112" s="34"/>
      <c r="J112" s="34"/>
    </row>
    <row r="113" spans="1:10" x14ac:dyDescent="0.2">
      <c r="A113" s="66">
        <v>105</v>
      </c>
      <c r="B113" s="10" t="s">
        <v>210</v>
      </c>
      <c r="C113" s="11" t="s">
        <v>211</v>
      </c>
      <c r="D113" s="45">
        <f t="shared" si="3"/>
        <v>0</v>
      </c>
      <c r="E113" s="8">
        <v>0</v>
      </c>
      <c r="F113" s="8">
        <v>0</v>
      </c>
      <c r="G113" s="8">
        <v>0</v>
      </c>
      <c r="H113" s="8">
        <v>0</v>
      </c>
      <c r="I113" s="34"/>
      <c r="J113" s="34"/>
    </row>
    <row r="114" spans="1:10" x14ac:dyDescent="0.2">
      <c r="A114" s="66">
        <v>106</v>
      </c>
      <c r="B114" s="10" t="s">
        <v>212</v>
      </c>
      <c r="C114" s="11" t="s">
        <v>213</v>
      </c>
      <c r="D114" s="45">
        <f t="shared" si="3"/>
        <v>0</v>
      </c>
      <c r="E114" s="8">
        <v>0</v>
      </c>
      <c r="F114" s="8">
        <v>0</v>
      </c>
      <c r="G114" s="8">
        <v>0</v>
      </c>
      <c r="H114" s="8">
        <v>0</v>
      </c>
      <c r="I114" s="34"/>
      <c r="J114" s="34"/>
    </row>
    <row r="115" spans="1:10" x14ac:dyDescent="0.2">
      <c r="A115" s="66">
        <v>107</v>
      </c>
      <c r="B115" s="10" t="s">
        <v>214</v>
      </c>
      <c r="C115" s="11" t="s">
        <v>215</v>
      </c>
      <c r="D115" s="46">
        <f t="shared" si="3"/>
        <v>0</v>
      </c>
      <c r="E115" s="8">
        <v>0</v>
      </c>
      <c r="F115" s="8">
        <v>0</v>
      </c>
      <c r="G115" s="8">
        <v>0</v>
      </c>
      <c r="H115" s="8">
        <v>0</v>
      </c>
      <c r="I115" s="34"/>
      <c r="J115" s="34"/>
    </row>
    <row r="116" spans="1:10" ht="12" customHeight="1" x14ac:dyDescent="0.2">
      <c r="A116" s="66">
        <v>108</v>
      </c>
      <c r="B116" s="16" t="s">
        <v>216</v>
      </c>
      <c r="C116" s="17" t="s">
        <v>217</v>
      </c>
      <c r="D116" s="46">
        <f t="shared" si="3"/>
        <v>0</v>
      </c>
      <c r="E116" s="8">
        <v>0</v>
      </c>
      <c r="F116" s="8">
        <v>0</v>
      </c>
      <c r="G116" s="8">
        <v>0</v>
      </c>
      <c r="H116" s="8">
        <v>0</v>
      </c>
      <c r="I116" s="34"/>
      <c r="J116" s="34"/>
    </row>
    <row r="117" spans="1:10" x14ac:dyDescent="0.2">
      <c r="A117" s="66">
        <v>109</v>
      </c>
      <c r="B117" s="16"/>
      <c r="C117" s="17" t="s">
        <v>322</v>
      </c>
      <c r="D117" s="45">
        <f t="shared" si="3"/>
        <v>0</v>
      </c>
      <c r="E117" s="8">
        <v>0</v>
      </c>
      <c r="F117" s="8"/>
      <c r="G117" s="8"/>
      <c r="H117" s="8">
        <v>0</v>
      </c>
      <c r="I117" s="34"/>
      <c r="J117" s="34"/>
    </row>
    <row r="118" spans="1:10" x14ac:dyDescent="0.2">
      <c r="A118" s="66">
        <v>110</v>
      </c>
      <c r="B118" s="9" t="s">
        <v>218</v>
      </c>
      <c r="C118" s="7" t="s">
        <v>219</v>
      </c>
      <c r="D118" s="45">
        <f t="shared" si="3"/>
        <v>0</v>
      </c>
      <c r="E118" s="8">
        <v>0</v>
      </c>
      <c r="F118" s="8">
        <v>0</v>
      </c>
      <c r="G118" s="8">
        <v>0</v>
      </c>
      <c r="H118" s="8">
        <v>0</v>
      </c>
      <c r="I118" s="34"/>
      <c r="J118" s="34"/>
    </row>
    <row r="119" spans="1:10" x14ac:dyDescent="0.2">
      <c r="A119" s="66">
        <v>111</v>
      </c>
      <c r="B119" s="10" t="s">
        <v>220</v>
      </c>
      <c r="C119" s="11" t="s">
        <v>221</v>
      </c>
      <c r="D119" s="46">
        <f t="shared" si="3"/>
        <v>0</v>
      </c>
      <c r="E119" s="8">
        <v>0</v>
      </c>
      <c r="F119" s="8">
        <v>0</v>
      </c>
      <c r="G119" s="8">
        <v>0</v>
      </c>
      <c r="H119" s="8">
        <v>0</v>
      </c>
      <c r="I119" s="34"/>
      <c r="J119" s="34"/>
    </row>
    <row r="120" spans="1:10" x14ac:dyDescent="0.2">
      <c r="A120" s="66">
        <v>112</v>
      </c>
      <c r="B120" s="6" t="s">
        <v>222</v>
      </c>
      <c r="C120" s="18" t="s">
        <v>223</v>
      </c>
      <c r="D120" s="45">
        <f t="shared" si="3"/>
        <v>0</v>
      </c>
      <c r="E120" s="8">
        <v>0</v>
      </c>
      <c r="F120" s="8">
        <v>0</v>
      </c>
      <c r="G120" s="8">
        <v>0</v>
      </c>
      <c r="H120" s="8">
        <v>0</v>
      </c>
      <c r="I120" s="34"/>
      <c r="J120" s="34"/>
    </row>
    <row r="121" spans="1:10" ht="24" x14ac:dyDescent="0.2">
      <c r="A121" s="66">
        <v>113</v>
      </c>
      <c r="B121" s="10" t="s">
        <v>224</v>
      </c>
      <c r="C121" s="11" t="s">
        <v>225</v>
      </c>
      <c r="D121" s="46">
        <f t="shared" si="3"/>
        <v>0</v>
      </c>
      <c r="E121" s="8">
        <v>0</v>
      </c>
      <c r="F121" s="8">
        <v>0</v>
      </c>
      <c r="G121" s="8">
        <v>0</v>
      </c>
      <c r="H121" s="8">
        <v>0</v>
      </c>
      <c r="I121" s="34"/>
      <c r="J121" s="34"/>
    </row>
    <row r="122" spans="1:10" ht="13.5" customHeight="1" x14ac:dyDescent="0.2">
      <c r="A122" s="66">
        <v>114</v>
      </c>
      <c r="B122" s="10" t="s">
        <v>226</v>
      </c>
      <c r="C122" s="11" t="s">
        <v>227</v>
      </c>
      <c r="D122" s="46">
        <f t="shared" si="3"/>
        <v>0</v>
      </c>
      <c r="E122" s="8">
        <v>0</v>
      </c>
      <c r="F122" s="8">
        <v>0</v>
      </c>
      <c r="G122" s="8">
        <v>0</v>
      </c>
      <c r="H122" s="8">
        <v>0</v>
      </c>
      <c r="I122" s="34"/>
      <c r="J122" s="34"/>
    </row>
    <row r="123" spans="1:10" x14ac:dyDescent="0.2">
      <c r="A123" s="66">
        <v>115</v>
      </c>
      <c r="B123" s="9" t="s">
        <v>228</v>
      </c>
      <c r="C123" s="11" t="s">
        <v>229</v>
      </c>
      <c r="D123" s="46">
        <f t="shared" si="3"/>
        <v>0</v>
      </c>
      <c r="E123" s="8">
        <v>0</v>
      </c>
      <c r="F123" s="8">
        <v>0</v>
      </c>
      <c r="G123" s="8">
        <v>0</v>
      </c>
      <c r="H123" s="8">
        <v>0</v>
      </c>
      <c r="I123" s="34"/>
      <c r="J123" s="34"/>
    </row>
    <row r="124" spans="1:10" x14ac:dyDescent="0.2">
      <c r="A124" s="66">
        <v>116</v>
      </c>
      <c r="B124" s="9" t="s">
        <v>230</v>
      </c>
      <c r="C124" s="11" t="s">
        <v>231</v>
      </c>
      <c r="D124" s="46">
        <f t="shared" si="3"/>
        <v>0</v>
      </c>
      <c r="E124" s="8">
        <v>0</v>
      </c>
      <c r="F124" s="8">
        <v>0</v>
      </c>
      <c r="G124" s="8">
        <v>0</v>
      </c>
      <c r="H124" s="8">
        <v>0</v>
      </c>
      <c r="I124" s="34"/>
      <c r="J124" s="34"/>
    </row>
    <row r="125" spans="1:10" x14ac:dyDescent="0.2">
      <c r="A125" s="66">
        <v>117</v>
      </c>
      <c r="B125" s="9" t="s">
        <v>232</v>
      </c>
      <c r="C125" s="11" t="s">
        <v>233</v>
      </c>
      <c r="D125" s="46">
        <f t="shared" si="3"/>
        <v>0</v>
      </c>
      <c r="E125" s="8">
        <v>0</v>
      </c>
      <c r="F125" s="8">
        <v>0</v>
      </c>
      <c r="G125" s="8">
        <v>0</v>
      </c>
      <c r="H125" s="8">
        <v>0</v>
      </c>
      <c r="I125" s="34"/>
      <c r="J125" s="34"/>
    </row>
    <row r="126" spans="1:10" ht="12.75" customHeight="1" x14ac:dyDescent="0.2">
      <c r="A126" s="66">
        <v>118</v>
      </c>
      <c r="B126" s="6" t="s">
        <v>234</v>
      </c>
      <c r="C126" s="7" t="s">
        <v>235</v>
      </c>
      <c r="D126" s="46">
        <f t="shared" si="3"/>
        <v>0</v>
      </c>
      <c r="E126" s="8">
        <v>0</v>
      </c>
      <c r="F126" s="8">
        <v>0</v>
      </c>
      <c r="G126" s="8">
        <v>0</v>
      </c>
      <c r="H126" s="8">
        <v>0</v>
      </c>
      <c r="I126" s="34"/>
      <c r="J126" s="34"/>
    </row>
    <row r="127" spans="1:10" x14ac:dyDescent="0.2">
      <c r="A127" s="66">
        <v>119</v>
      </c>
      <c r="B127" s="9" t="s">
        <v>236</v>
      </c>
      <c r="C127" s="7" t="s">
        <v>237</v>
      </c>
      <c r="D127" s="51">
        <f t="shared" si="3"/>
        <v>0</v>
      </c>
      <c r="E127" s="8">
        <v>0</v>
      </c>
      <c r="F127" s="8">
        <v>0</v>
      </c>
      <c r="G127" s="8">
        <v>0</v>
      </c>
      <c r="H127" s="8">
        <v>0</v>
      </c>
      <c r="I127" s="34"/>
      <c r="J127" s="34"/>
    </row>
    <row r="128" spans="1:10" x14ac:dyDescent="0.2">
      <c r="A128" s="66">
        <v>120</v>
      </c>
      <c r="B128" s="10" t="s">
        <v>238</v>
      </c>
      <c r="C128" s="11" t="s">
        <v>239</v>
      </c>
      <c r="D128" s="45">
        <f t="shared" si="3"/>
        <v>0</v>
      </c>
      <c r="E128" s="8">
        <v>0</v>
      </c>
      <c r="F128" s="8">
        <v>0</v>
      </c>
      <c r="G128" s="8">
        <v>0</v>
      </c>
      <c r="H128" s="8">
        <v>0</v>
      </c>
      <c r="I128" s="34"/>
      <c r="J128" s="34"/>
    </row>
    <row r="129" spans="1:10" x14ac:dyDescent="0.2">
      <c r="A129" s="66">
        <v>121</v>
      </c>
      <c r="B129" s="10" t="s">
        <v>240</v>
      </c>
      <c r="C129" s="11" t="s">
        <v>241</v>
      </c>
      <c r="D129" s="46">
        <f t="shared" si="3"/>
        <v>0</v>
      </c>
      <c r="E129" s="8">
        <v>0</v>
      </c>
      <c r="F129" s="8">
        <v>0</v>
      </c>
      <c r="G129" s="8">
        <v>0</v>
      </c>
      <c r="H129" s="8">
        <v>0</v>
      </c>
      <c r="I129" s="34"/>
      <c r="J129" s="34"/>
    </row>
    <row r="130" spans="1:10" x14ac:dyDescent="0.2">
      <c r="A130" s="66">
        <v>122</v>
      </c>
      <c r="B130" s="10" t="s">
        <v>242</v>
      </c>
      <c r="C130" s="11" t="s">
        <v>323</v>
      </c>
      <c r="D130" s="46">
        <f t="shared" si="3"/>
        <v>8601870</v>
      </c>
      <c r="E130" s="8">
        <v>8601870</v>
      </c>
      <c r="F130" s="8">
        <v>0</v>
      </c>
      <c r="G130" s="8">
        <v>0</v>
      </c>
      <c r="H130" s="8">
        <v>0</v>
      </c>
      <c r="I130" s="34"/>
      <c r="J130" s="34"/>
    </row>
    <row r="131" spans="1:10" x14ac:dyDescent="0.2">
      <c r="A131" s="66">
        <v>123</v>
      </c>
      <c r="B131" s="10" t="s">
        <v>243</v>
      </c>
      <c r="C131" s="11" t="s">
        <v>244</v>
      </c>
      <c r="D131" s="46">
        <f t="shared" si="3"/>
        <v>17163200</v>
      </c>
      <c r="E131" s="8">
        <v>15551200</v>
      </c>
      <c r="F131" s="8">
        <v>1612000</v>
      </c>
      <c r="G131" s="8">
        <v>0</v>
      </c>
      <c r="H131" s="8">
        <v>0</v>
      </c>
      <c r="I131" s="34"/>
      <c r="J131" s="34"/>
    </row>
    <row r="132" spans="1:10" ht="21.75" customHeight="1" x14ac:dyDescent="0.2">
      <c r="A132" s="66">
        <v>124</v>
      </c>
      <c r="B132" s="10" t="s">
        <v>245</v>
      </c>
      <c r="C132" s="11" t="s">
        <v>246</v>
      </c>
      <c r="D132" s="46">
        <f t="shared" si="3"/>
        <v>2867010</v>
      </c>
      <c r="E132" s="8">
        <v>2867010</v>
      </c>
      <c r="F132" s="8">
        <v>0</v>
      </c>
      <c r="G132" s="8">
        <v>0</v>
      </c>
      <c r="H132" s="8">
        <v>0</v>
      </c>
      <c r="I132" s="34"/>
      <c r="J132" s="34"/>
    </row>
    <row r="133" spans="1:10" x14ac:dyDescent="0.2">
      <c r="A133" s="66">
        <v>125</v>
      </c>
      <c r="B133" s="6" t="s">
        <v>247</v>
      </c>
      <c r="C133" s="7" t="s">
        <v>248</v>
      </c>
      <c r="D133" s="46">
        <f t="shared" si="3"/>
        <v>0</v>
      </c>
      <c r="E133" s="8">
        <v>0</v>
      </c>
      <c r="F133" s="8">
        <v>0</v>
      </c>
      <c r="G133" s="8">
        <v>0</v>
      </c>
      <c r="H133" s="8">
        <v>0</v>
      </c>
      <c r="I133" s="34"/>
      <c r="J133" s="34"/>
    </row>
    <row r="134" spans="1:10" x14ac:dyDescent="0.2">
      <c r="A134" s="66">
        <v>126</v>
      </c>
      <c r="B134" s="10" t="s">
        <v>249</v>
      </c>
      <c r="C134" s="11" t="s">
        <v>250</v>
      </c>
      <c r="D134" s="47">
        <f t="shared" si="3"/>
        <v>0</v>
      </c>
      <c r="E134" s="8">
        <v>0</v>
      </c>
      <c r="F134" s="8">
        <v>0</v>
      </c>
      <c r="G134" s="8">
        <v>0</v>
      </c>
      <c r="H134" s="8">
        <v>0</v>
      </c>
      <c r="I134" s="34"/>
      <c r="J134" s="34"/>
    </row>
    <row r="135" spans="1:10" x14ac:dyDescent="0.2">
      <c r="A135" s="66">
        <v>127</v>
      </c>
      <c r="B135" s="6" t="s">
        <v>251</v>
      </c>
      <c r="C135" s="11" t="s">
        <v>324</v>
      </c>
      <c r="D135" s="46">
        <f t="shared" si="3"/>
        <v>0</v>
      </c>
      <c r="E135" s="8">
        <v>0</v>
      </c>
      <c r="F135" s="8">
        <v>0</v>
      </c>
      <c r="G135" s="8">
        <v>0</v>
      </c>
      <c r="H135" s="8">
        <v>0</v>
      </c>
      <c r="I135" s="34"/>
      <c r="J135" s="34"/>
    </row>
    <row r="136" spans="1:10" ht="24" customHeight="1" x14ac:dyDescent="0.2">
      <c r="A136" s="66">
        <v>128</v>
      </c>
      <c r="B136" s="12" t="s">
        <v>252</v>
      </c>
      <c r="C136" s="13" t="s">
        <v>253</v>
      </c>
      <c r="D136" s="45">
        <f t="shared" si="3"/>
        <v>7609200</v>
      </c>
      <c r="E136" s="8">
        <v>0</v>
      </c>
      <c r="F136" s="8">
        <v>0</v>
      </c>
      <c r="G136" s="8">
        <v>0</v>
      </c>
      <c r="H136" s="8">
        <v>7609200</v>
      </c>
      <c r="I136" s="34"/>
      <c r="J136" s="34"/>
    </row>
    <row r="137" spans="1:10" x14ac:dyDescent="0.2">
      <c r="A137" s="66">
        <v>129</v>
      </c>
      <c r="B137" s="10" t="s">
        <v>254</v>
      </c>
      <c r="C137" s="11" t="s">
        <v>255</v>
      </c>
      <c r="D137" s="45">
        <f t="shared" ref="D137:D144" si="4">E137+F137+G137+H137</f>
        <v>4449000</v>
      </c>
      <c r="E137" s="8">
        <v>0</v>
      </c>
      <c r="F137" s="8">
        <v>0</v>
      </c>
      <c r="G137" s="8">
        <v>0</v>
      </c>
      <c r="H137" s="8">
        <v>4449000</v>
      </c>
      <c r="I137" s="34"/>
      <c r="J137" s="34"/>
    </row>
    <row r="138" spans="1:10" x14ac:dyDescent="0.2">
      <c r="A138" s="66">
        <v>130</v>
      </c>
      <c r="B138" s="10" t="s">
        <v>256</v>
      </c>
      <c r="C138" s="11" t="s">
        <v>257</v>
      </c>
      <c r="D138" s="46">
        <f t="shared" si="4"/>
        <v>0</v>
      </c>
      <c r="E138" s="8">
        <v>0</v>
      </c>
      <c r="F138" s="8">
        <v>0</v>
      </c>
      <c r="G138" s="8">
        <v>0</v>
      </c>
      <c r="H138" s="8">
        <v>0</v>
      </c>
      <c r="I138" s="34"/>
      <c r="J138" s="34"/>
    </row>
    <row r="139" spans="1:10" x14ac:dyDescent="0.2">
      <c r="A139" s="66">
        <v>131</v>
      </c>
      <c r="B139" s="10" t="s">
        <v>258</v>
      </c>
      <c r="C139" s="11" t="s">
        <v>259</v>
      </c>
      <c r="D139" s="46">
        <f t="shared" si="4"/>
        <v>0</v>
      </c>
      <c r="E139" s="8">
        <v>0</v>
      </c>
      <c r="F139" s="8">
        <v>0</v>
      </c>
      <c r="G139" s="8">
        <v>0</v>
      </c>
      <c r="H139" s="8">
        <v>0</v>
      </c>
      <c r="I139" s="34"/>
      <c r="J139" s="34"/>
    </row>
    <row r="140" spans="1:10" ht="13.5" customHeight="1" x14ac:dyDescent="0.2">
      <c r="A140" s="66">
        <v>132</v>
      </c>
      <c r="B140" s="12" t="s">
        <v>260</v>
      </c>
      <c r="C140" s="13" t="s">
        <v>325</v>
      </c>
      <c r="D140" s="46">
        <f t="shared" si="4"/>
        <v>0</v>
      </c>
      <c r="E140" s="8">
        <v>0</v>
      </c>
      <c r="F140" s="8">
        <v>0</v>
      </c>
      <c r="G140" s="8">
        <v>0</v>
      </c>
      <c r="H140" s="8">
        <v>0</v>
      </c>
      <c r="I140" s="34"/>
      <c r="J140" s="34"/>
    </row>
    <row r="141" spans="1:10" x14ac:dyDescent="0.2">
      <c r="A141" s="66">
        <v>133</v>
      </c>
      <c r="B141" s="9" t="s">
        <v>261</v>
      </c>
      <c r="C141" s="13" t="s">
        <v>262</v>
      </c>
      <c r="D141" s="46">
        <f t="shared" si="4"/>
        <v>0</v>
      </c>
      <c r="E141" s="8">
        <v>0</v>
      </c>
      <c r="F141" s="8">
        <v>0</v>
      </c>
      <c r="G141" s="8">
        <v>0</v>
      </c>
      <c r="H141" s="8">
        <v>0</v>
      </c>
      <c r="I141" s="34"/>
      <c r="J141" s="34"/>
    </row>
    <row r="142" spans="1:10" x14ac:dyDescent="0.2">
      <c r="A142" s="66">
        <v>134</v>
      </c>
      <c r="B142" s="10" t="s">
        <v>263</v>
      </c>
      <c r="C142" s="11" t="s">
        <v>264</v>
      </c>
      <c r="D142" s="46">
        <f t="shared" si="4"/>
        <v>0</v>
      </c>
      <c r="E142" s="8">
        <v>0</v>
      </c>
      <c r="F142" s="8">
        <v>0</v>
      </c>
      <c r="G142" s="8">
        <v>0</v>
      </c>
      <c r="H142" s="8">
        <v>0</v>
      </c>
      <c r="I142" s="34"/>
      <c r="J142" s="34"/>
    </row>
    <row r="143" spans="1:10" x14ac:dyDescent="0.2">
      <c r="A143" s="66">
        <v>135</v>
      </c>
      <c r="B143" s="6" t="s">
        <v>265</v>
      </c>
      <c r="C143" s="7" t="s">
        <v>266</v>
      </c>
      <c r="D143" s="45">
        <f t="shared" si="4"/>
        <v>0</v>
      </c>
      <c r="E143" s="8">
        <v>0</v>
      </c>
      <c r="F143" s="8">
        <v>0</v>
      </c>
      <c r="G143" s="8">
        <v>0</v>
      </c>
      <c r="H143" s="8">
        <v>0</v>
      </c>
      <c r="I143" s="34"/>
      <c r="J143" s="34"/>
    </row>
    <row r="144" spans="1:10" ht="10.5" customHeight="1" x14ac:dyDescent="0.2">
      <c r="A144" s="66">
        <v>136</v>
      </c>
      <c r="B144" s="86" t="s">
        <v>267</v>
      </c>
      <c r="C144" s="77" t="s">
        <v>268</v>
      </c>
      <c r="D144" s="46">
        <f t="shared" si="4"/>
        <v>245655693</v>
      </c>
      <c r="E144" s="20">
        <v>0</v>
      </c>
      <c r="F144" s="20">
        <v>0</v>
      </c>
      <c r="G144" s="20">
        <v>245655693</v>
      </c>
      <c r="H144" s="20">
        <v>0</v>
      </c>
      <c r="I144" s="34"/>
      <c r="J144" s="34"/>
    </row>
    <row r="145" spans="8:8" x14ac:dyDescent="0.2">
      <c r="H145" s="34"/>
    </row>
    <row r="147" spans="8:8" x14ac:dyDescent="0.2">
      <c r="H147" s="34"/>
    </row>
  </sheetData>
  <mergeCells count="9">
    <mergeCell ref="A8:C8"/>
    <mergeCell ref="A4:A5"/>
    <mergeCell ref="B4:B5"/>
    <mergeCell ref="C4:C5"/>
    <mergeCell ref="A2:H2"/>
    <mergeCell ref="D4:D5"/>
    <mergeCell ref="E4:H4"/>
    <mergeCell ref="A6:C6"/>
    <mergeCell ref="A7:C7"/>
  </mergeCells>
  <pageMargins left="0.59055118110236227" right="0" top="0.19685039370078741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4"/>
  <sheetViews>
    <sheetView zoomScale="110" zoomScaleNormal="110" workbookViewId="0">
      <pane xSplit="4" ySplit="5" topLeftCell="E120" activePane="bottomRight" state="frozen"/>
      <selection activeCell="I27" sqref="I27"/>
      <selection pane="topRight" activeCell="I27" sqref="I27"/>
      <selection pane="bottomLeft" activeCell="I27" sqref="I27"/>
      <selection pane="bottomRight" activeCell="F134" sqref="F134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28515625" style="34" customWidth="1"/>
    <col min="5" max="16384" width="9.140625" style="3"/>
  </cols>
  <sheetData>
    <row r="2" spans="1:4" ht="30" customHeight="1" x14ac:dyDescent="0.2">
      <c r="A2" s="157" t="s">
        <v>336</v>
      </c>
      <c r="B2" s="157"/>
      <c r="C2" s="157"/>
      <c r="D2" s="157"/>
    </row>
    <row r="3" spans="1:4" x14ac:dyDescent="0.2">
      <c r="C3" s="4"/>
      <c r="D3" s="34" t="s">
        <v>293</v>
      </c>
    </row>
    <row r="4" spans="1:4" s="5" customFormat="1" ht="24.75" customHeight="1" x14ac:dyDescent="0.2">
      <c r="A4" s="117" t="s">
        <v>0</v>
      </c>
      <c r="B4" s="117" t="s">
        <v>1</v>
      </c>
      <c r="C4" s="117" t="s">
        <v>2</v>
      </c>
      <c r="D4" s="28" t="s">
        <v>304</v>
      </c>
    </row>
    <row r="5" spans="1:4" ht="51.75" customHeight="1" x14ac:dyDescent="0.2">
      <c r="A5" s="118"/>
      <c r="B5" s="118"/>
      <c r="C5" s="118"/>
      <c r="D5" s="31" t="s">
        <v>305</v>
      </c>
    </row>
    <row r="6" spans="1:4" ht="12" customHeight="1" x14ac:dyDescent="0.2">
      <c r="A6" s="140" t="s">
        <v>270</v>
      </c>
      <c r="B6" s="140"/>
      <c r="C6" s="140"/>
      <c r="D6" s="19">
        <f>D7+D8</f>
        <v>1519573995</v>
      </c>
    </row>
    <row r="7" spans="1:4" ht="12" customHeight="1" x14ac:dyDescent="0.2">
      <c r="A7" s="123" t="s">
        <v>269</v>
      </c>
      <c r="B7" s="124"/>
      <c r="C7" s="125"/>
      <c r="D7" s="83"/>
    </row>
    <row r="8" spans="1:4" ht="12" customHeight="1" x14ac:dyDescent="0.2">
      <c r="A8" s="123" t="s">
        <v>313</v>
      </c>
      <c r="B8" s="124"/>
      <c r="C8" s="125"/>
      <c r="D8" s="19">
        <f>SUM(D9:D144)</f>
        <v>1519573995</v>
      </c>
    </row>
    <row r="9" spans="1:4" ht="12" customHeight="1" x14ac:dyDescent="0.2">
      <c r="A9" s="66">
        <v>1</v>
      </c>
      <c r="B9" s="6" t="s">
        <v>3</v>
      </c>
      <c r="C9" s="7" t="s">
        <v>4</v>
      </c>
      <c r="D9" s="8">
        <v>26728342</v>
      </c>
    </row>
    <row r="10" spans="1:4" x14ac:dyDescent="0.2">
      <c r="A10" s="66">
        <v>2</v>
      </c>
      <c r="B10" s="9" t="s">
        <v>5</v>
      </c>
      <c r="C10" s="7" t="s">
        <v>6</v>
      </c>
      <c r="D10" s="8">
        <v>22288628</v>
      </c>
    </row>
    <row r="11" spans="1:4" x14ac:dyDescent="0.2">
      <c r="A11" s="66">
        <v>3</v>
      </c>
      <c r="B11" s="10" t="s">
        <v>7</v>
      </c>
      <c r="C11" s="11" t="s">
        <v>8</v>
      </c>
      <c r="D11" s="8">
        <v>18411395</v>
      </c>
    </row>
    <row r="12" spans="1:4" ht="14.25" customHeight="1" x14ac:dyDescent="0.2">
      <c r="A12" s="66">
        <v>4</v>
      </c>
      <c r="B12" s="6" t="s">
        <v>9</v>
      </c>
      <c r="C12" s="7" t="s">
        <v>10</v>
      </c>
      <c r="D12" s="8">
        <v>31120866</v>
      </c>
    </row>
    <row r="13" spans="1:4" x14ac:dyDescent="0.2">
      <c r="A13" s="66">
        <v>5</v>
      </c>
      <c r="B13" s="6" t="s">
        <v>11</v>
      </c>
      <c r="C13" s="7" t="s">
        <v>12</v>
      </c>
      <c r="D13" s="8">
        <v>27100767</v>
      </c>
    </row>
    <row r="14" spans="1:4" x14ac:dyDescent="0.2">
      <c r="A14" s="66">
        <v>6</v>
      </c>
      <c r="B14" s="10" t="s">
        <v>13</v>
      </c>
      <c r="C14" s="11" t="s">
        <v>14</v>
      </c>
      <c r="D14" s="8">
        <v>2825316</v>
      </c>
    </row>
    <row r="15" spans="1:4" x14ac:dyDescent="0.2">
      <c r="A15" s="66">
        <v>7</v>
      </c>
      <c r="B15" s="12" t="s">
        <v>15</v>
      </c>
      <c r="C15" s="13" t="s">
        <v>16</v>
      </c>
      <c r="D15" s="8">
        <v>24439852</v>
      </c>
    </row>
    <row r="16" spans="1:4" x14ac:dyDescent="0.2">
      <c r="A16" s="66">
        <v>8</v>
      </c>
      <c r="B16" s="10" t="s">
        <v>17</v>
      </c>
      <c r="C16" s="11" t="s">
        <v>18</v>
      </c>
      <c r="D16" s="8">
        <v>25043628</v>
      </c>
    </row>
    <row r="17" spans="1:4" x14ac:dyDescent="0.2">
      <c r="A17" s="66">
        <v>9</v>
      </c>
      <c r="B17" s="10" t="s">
        <v>19</v>
      </c>
      <c r="C17" s="11" t="s">
        <v>20</v>
      </c>
      <c r="D17" s="8">
        <v>35921594</v>
      </c>
    </row>
    <row r="18" spans="1:4" x14ac:dyDescent="0.2">
      <c r="A18" s="66">
        <v>10</v>
      </c>
      <c r="B18" s="10" t="s">
        <v>21</v>
      </c>
      <c r="C18" s="11" t="s">
        <v>22</v>
      </c>
      <c r="D18" s="8">
        <v>25702651</v>
      </c>
    </row>
    <row r="19" spans="1:4" x14ac:dyDescent="0.2">
      <c r="A19" s="66">
        <v>11</v>
      </c>
      <c r="B19" s="10" t="s">
        <v>23</v>
      </c>
      <c r="C19" s="11" t="s">
        <v>24</v>
      </c>
      <c r="D19" s="8">
        <v>23761335</v>
      </c>
    </row>
    <row r="20" spans="1:4" x14ac:dyDescent="0.2">
      <c r="A20" s="66">
        <v>12</v>
      </c>
      <c r="B20" s="10" t="s">
        <v>25</v>
      </c>
      <c r="C20" s="11" t="s">
        <v>26</v>
      </c>
      <c r="D20" s="8">
        <v>36806923</v>
      </c>
    </row>
    <row r="21" spans="1:4" x14ac:dyDescent="0.2">
      <c r="A21" s="66">
        <v>13</v>
      </c>
      <c r="B21" s="6" t="s">
        <v>27</v>
      </c>
      <c r="C21" s="11" t="s">
        <v>28</v>
      </c>
      <c r="D21" s="8">
        <v>0</v>
      </c>
    </row>
    <row r="22" spans="1:4" x14ac:dyDescent="0.2">
      <c r="A22" s="66">
        <v>14</v>
      </c>
      <c r="B22" s="10" t="s">
        <v>29</v>
      </c>
      <c r="C22" s="11" t="s">
        <v>30</v>
      </c>
      <c r="D22" s="8">
        <v>24222408</v>
      </c>
    </row>
    <row r="23" spans="1:4" x14ac:dyDescent="0.2">
      <c r="A23" s="66">
        <v>15</v>
      </c>
      <c r="B23" s="10" t="s">
        <v>31</v>
      </c>
      <c r="C23" s="11" t="s">
        <v>32</v>
      </c>
      <c r="D23" s="8">
        <v>44939389</v>
      </c>
    </row>
    <row r="24" spans="1:4" x14ac:dyDescent="0.2">
      <c r="A24" s="66">
        <v>16</v>
      </c>
      <c r="B24" s="10" t="s">
        <v>33</v>
      </c>
      <c r="C24" s="11" t="s">
        <v>34</v>
      </c>
      <c r="D24" s="8">
        <v>42876601</v>
      </c>
    </row>
    <row r="25" spans="1:4" x14ac:dyDescent="0.2">
      <c r="A25" s="66">
        <v>17</v>
      </c>
      <c r="B25" s="10" t="s">
        <v>35</v>
      </c>
      <c r="C25" s="11" t="s">
        <v>36</v>
      </c>
      <c r="D25" s="8">
        <v>30346780</v>
      </c>
    </row>
    <row r="26" spans="1:4" x14ac:dyDescent="0.2">
      <c r="A26" s="66">
        <v>18</v>
      </c>
      <c r="B26" s="6" t="s">
        <v>37</v>
      </c>
      <c r="C26" s="7" t="s">
        <v>38</v>
      </c>
      <c r="D26" s="8">
        <v>21856704</v>
      </c>
    </row>
    <row r="27" spans="1:4" x14ac:dyDescent="0.2">
      <c r="A27" s="66">
        <v>19</v>
      </c>
      <c r="B27" s="6" t="s">
        <v>39</v>
      </c>
      <c r="C27" s="7" t="s">
        <v>40</v>
      </c>
      <c r="D27" s="8">
        <v>17344162</v>
      </c>
    </row>
    <row r="28" spans="1:4" x14ac:dyDescent="0.2">
      <c r="A28" s="66">
        <v>20</v>
      </c>
      <c r="B28" s="6" t="s">
        <v>41</v>
      </c>
      <c r="C28" s="7" t="s">
        <v>42</v>
      </c>
      <c r="D28" s="8">
        <v>37069102</v>
      </c>
    </row>
    <row r="29" spans="1:4" x14ac:dyDescent="0.2">
      <c r="A29" s="66">
        <v>21</v>
      </c>
      <c r="B29" s="6" t="s">
        <v>43</v>
      </c>
      <c r="C29" s="7" t="s">
        <v>44</v>
      </c>
      <c r="D29" s="8">
        <v>878548</v>
      </c>
    </row>
    <row r="30" spans="1:4" x14ac:dyDescent="0.2">
      <c r="A30" s="66">
        <v>22</v>
      </c>
      <c r="B30" s="10" t="s">
        <v>45</v>
      </c>
      <c r="C30" s="11" t="s">
        <v>46</v>
      </c>
      <c r="D30" s="8">
        <v>0</v>
      </c>
    </row>
    <row r="31" spans="1:4" ht="12" customHeight="1" x14ac:dyDescent="0.2">
      <c r="A31" s="66">
        <v>23</v>
      </c>
      <c r="B31" s="10" t="s">
        <v>47</v>
      </c>
      <c r="C31" s="11" t="s">
        <v>48</v>
      </c>
      <c r="D31" s="8">
        <v>0</v>
      </c>
    </row>
    <row r="32" spans="1:4" ht="24" x14ac:dyDescent="0.2">
      <c r="A32" s="66">
        <v>24</v>
      </c>
      <c r="B32" s="10" t="s">
        <v>49</v>
      </c>
      <c r="C32" s="11" t="s">
        <v>50</v>
      </c>
      <c r="D32" s="8">
        <v>0</v>
      </c>
    </row>
    <row r="33" spans="1:4" x14ac:dyDescent="0.2">
      <c r="A33" s="66">
        <v>25</v>
      </c>
      <c r="B33" s="6" t="s">
        <v>51</v>
      </c>
      <c r="C33" s="13" t="s">
        <v>52</v>
      </c>
      <c r="D33" s="8">
        <v>0</v>
      </c>
    </row>
    <row r="34" spans="1:4" x14ac:dyDescent="0.2">
      <c r="A34" s="66">
        <v>26</v>
      </c>
      <c r="B34" s="10" t="s">
        <v>53</v>
      </c>
      <c r="C34" s="11" t="s">
        <v>54</v>
      </c>
      <c r="D34" s="8">
        <v>51980863</v>
      </c>
    </row>
    <row r="35" spans="1:4" ht="24" customHeight="1" x14ac:dyDescent="0.2">
      <c r="A35" s="66">
        <v>27</v>
      </c>
      <c r="B35" s="10" t="s">
        <v>55</v>
      </c>
      <c r="C35" s="11" t="s">
        <v>56</v>
      </c>
      <c r="D35" s="8">
        <v>0</v>
      </c>
    </row>
    <row r="36" spans="1:4" ht="12" customHeight="1" x14ac:dyDescent="0.2">
      <c r="A36" s="66">
        <v>28</v>
      </c>
      <c r="B36" s="9" t="s">
        <v>57</v>
      </c>
      <c r="C36" s="13" t="s">
        <v>58</v>
      </c>
      <c r="D36" s="8">
        <v>0</v>
      </c>
    </row>
    <row r="37" spans="1:4" ht="24" x14ac:dyDescent="0.2">
      <c r="A37" s="66">
        <v>29</v>
      </c>
      <c r="B37" s="6" t="s">
        <v>59</v>
      </c>
      <c r="C37" s="7" t="s">
        <v>60</v>
      </c>
      <c r="D37" s="8">
        <v>0</v>
      </c>
    </row>
    <row r="38" spans="1:4" x14ac:dyDescent="0.2">
      <c r="A38" s="66">
        <v>30</v>
      </c>
      <c r="B38" s="10" t="s">
        <v>61</v>
      </c>
      <c r="C38" s="11" t="s">
        <v>62</v>
      </c>
      <c r="D38" s="8">
        <v>0</v>
      </c>
    </row>
    <row r="39" spans="1:4" x14ac:dyDescent="0.2">
      <c r="A39" s="66">
        <v>31</v>
      </c>
      <c r="B39" s="9" t="s">
        <v>63</v>
      </c>
      <c r="C39" s="7" t="s">
        <v>64</v>
      </c>
      <c r="D39" s="8">
        <v>29843437</v>
      </c>
    </row>
    <row r="40" spans="1:4" x14ac:dyDescent="0.2">
      <c r="A40" s="66">
        <v>32</v>
      </c>
      <c r="B40" s="12" t="s">
        <v>65</v>
      </c>
      <c r="C40" s="13" t="s">
        <v>66</v>
      </c>
      <c r="D40" s="8">
        <v>0</v>
      </c>
    </row>
    <row r="41" spans="1:4" x14ac:dyDescent="0.2">
      <c r="A41" s="66">
        <v>33</v>
      </c>
      <c r="B41" s="9" t="s">
        <v>67</v>
      </c>
      <c r="C41" s="7" t="s">
        <v>68</v>
      </c>
      <c r="D41" s="8">
        <v>26006912</v>
      </c>
    </row>
    <row r="42" spans="1:4" x14ac:dyDescent="0.2">
      <c r="A42" s="66">
        <v>34</v>
      </c>
      <c r="B42" s="10" t="s">
        <v>69</v>
      </c>
      <c r="C42" s="11" t="s">
        <v>70</v>
      </c>
      <c r="D42" s="8">
        <v>27419597</v>
      </c>
    </row>
    <row r="43" spans="1:4" x14ac:dyDescent="0.2">
      <c r="A43" s="66">
        <v>35</v>
      </c>
      <c r="B43" s="9" t="s">
        <v>71</v>
      </c>
      <c r="C43" s="7" t="s">
        <v>72</v>
      </c>
      <c r="D43" s="8">
        <v>27280323</v>
      </c>
    </row>
    <row r="44" spans="1:4" x14ac:dyDescent="0.2">
      <c r="A44" s="66">
        <v>36</v>
      </c>
      <c r="B44" s="6" t="s">
        <v>73</v>
      </c>
      <c r="C44" s="7" t="s">
        <v>74</v>
      </c>
      <c r="D44" s="8">
        <v>33938311</v>
      </c>
    </row>
    <row r="45" spans="1:4" x14ac:dyDescent="0.2">
      <c r="A45" s="66">
        <v>37</v>
      </c>
      <c r="B45" s="14" t="s">
        <v>75</v>
      </c>
      <c r="C45" s="15" t="s">
        <v>76</v>
      </c>
      <c r="D45" s="8">
        <v>36486334</v>
      </c>
    </row>
    <row r="46" spans="1:4" x14ac:dyDescent="0.2">
      <c r="A46" s="66">
        <v>38</v>
      </c>
      <c r="B46" s="6" t="s">
        <v>77</v>
      </c>
      <c r="C46" s="7" t="s">
        <v>78</v>
      </c>
      <c r="D46" s="8">
        <v>29819860</v>
      </c>
    </row>
    <row r="47" spans="1:4" x14ac:dyDescent="0.2">
      <c r="A47" s="66">
        <v>39</v>
      </c>
      <c r="B47" s="12" t="s">
        <v>79</v>
      </c>
      <c r="C47" s="13" t="s">
        <v>80</v>
      </c>
      <c r="D47" s="8">
        <v>35512453</v>
      </c>
    </row>
    <row r="48" spans="1:4" x14ac:dyDescent="0.2">
      <c r="A48" s="66">
        <v>40</v>
      </c>
      <c r="B48" s="10" t="s">
        <v>81</v>
      </c>
      <c r="C48" s="11" t="s">
        <v>82</v>
      </c>
      <c r="D48" s="8">
        <v>22535371</v>
      </c>
    </row>
    <row r="49" spans="1:4" x14ac:dyDescent="0.2">
      <c r="A49" s="66">
        <v>41</v>
      </c>
      <c r="B49" s="9" t="s">
        <v>83</v>
      </c>
      <c r="C49" s="7" t="s">
        <v>84</v>
      </c>
      <c r="D49" s="8">
        <v>0</v>
      </c>
    </row>
    <row r="50" spans="1:4" x14ac:dyDescent="0.2">
      <c r="A50" s="66">
        <v>42</v>
      </c>
      <c r="B50" s="10" t="s">
        <v>85</v>
      </c>
      <c r="C50" s="11" t="s">
        <v>86</v>
      </c>
      <c r="D50" s="8">
        <v>0</v>
      </c>
    </row>
    <row r="51" spans="1:4" x14ac:dyDescent="0.2">
      <c r="A51" s="66">
        <v>43</v>
      </c>
      <c r="B51" s="6" t="s">
        <v>87</v>
      </c>
      <c r="C51" s="7" t="s">
        <v>88</v>
      </c>
      <c r="D51" s="8">
        <v>34304646</v>
      </c>
    </row>
    <row r="52" spans="1:4" x14ac:dyDescent="0.2">
      <c r="A52" s="66">
        <v>44</v>
      </c>
      <c r="B52" s="6" t="s">
        <v>89</v>
      </c>
      <c r="C52" s="7" t="s">
        <v>90</v>
      </c>
      <c r="D52" s="8">
        <v>17427594</v>
      </c>
    </row>
    <row r="53" spans="1:4" x14ac:dyDescent="0.2">
      <c r="A53" s="66">
        <v>45</v>
      </c>
      <c r="B53" s="10" t="s">
        <v>91</v>
      </c>
      <c r="C53" s="11" t="s">
        <v>92</v>
      </c>
      <c r="D53" s="8">
        <v>24418361</v>
      </c>
    </row>
    <row r="54" spans="1:4" ht="10.5" customHeight="1" x14ac:dyDescent="0.2">
      <c r="A54" s="66">
        <v>46</v>
      </c>
      <c r="B54" s="10" t="s">
        <v>93</v>
      </c>
      <c r="C54" s="11" t="s">
        <v>94</v>
      </c>
      <c r="D54" s="8">
        <v>38951748</v>
      </c>
    </row>
    <row r="55" spans="1:4" x14ac:dyDescent="0.2">
      <c r="A55" s="66">
        <v>47</v>
      </c>
      <c r="B55" s="9" t="s">
        <v>95</v>
      </c>
      <c r="C55" s="7" t="s">
        <v>96</v>
      </c>
      <c r="D55" s="8">
        <v>31149181</v>
      </c>
    </row>
    <row r="56" spans="1:4" x14ac:dyDescent="0.2">
      <c r="A56" s="66">
        <v>48</v>
      </c>
      <c r="B56" s="10" t="s">
        <v>97</v>
      </c>
      <c r="C56" s="11" t="s">
        <v>98</v>
      </c>
      <c r="D56" s="8">
        <v>20719353</v>
      </c>
    </row>
    <row r="57" spans="1:4" x14ac:dyDescent="0.2">
      <c r="A57" s="66">
        <v>49</v>
      </c>
      <c r="B57" s="9" t="s">
        <v>99</v>
      </c>
      <c r="C57" s="7" t="s">
        <v>100</v>
      </c>
      <c r="D57" s="8">
        <v>28770357</v>
      </c>
    </row>
    <row r="58" spans="1:4" ht="10.5" customHeight="1" x14ac:dyDescent="0.2">
      <c r="A58" s="66">
        <v>50</v>
      </c>
      <c r="B58" s="10" t="s">
        <v>101</v>
      </c>
      <c r="C58" s="11" t="s">
        <v>102</v>
      </c>
      <c r="D58" s="8">
        <v>28952179</v>
      </c>
    </row>
    <row r="59" spans="1:4" x14ac:dyDescent="0.2">
      <c r="A59" s="66">
        <v>51</v>
      </c>
      <c r="B59" s="10" t="s">
        <v>103</v>
      </c>
      <c r="C59" s="11" t="s">
        <v>104</v>
      </c>
      <c r="D59" s="8">
        <v>46108690</v>
      </c>
    </row>
    <row r="60" spans="1:4" x14ac:dyDescent="0.2">
      <c r="A60" s="66">
        <v>52</v>
      </c>
      <c r="B60" s="10" t="s">
        <v>105</v>
      </c>
      <c r="C60" s="11" t="s">
        <v>106</v>
      </c>
      <c r="D60" s="8">
        <v>33372649</v>
      </c>
    </row>
    <row r="61" spans="1:4" x14ac:dyDescent="0.2">
      <c r="A61" s="66">
        <v>53</v>
      </c>
      <c r="B61" s="10" t="s">
        <v>107</v>
      </c>
      <c r="C61" s="11" t="s">
        <v>108</v>
      </c>
      <c r="D61" s="8">
        <v>0</v>
      </c>
    </row>
    <row r="62" spans="1:4" x14ac:dyDescent="0.2">
      <c r="A62" s="66">
        <v>54</v>
      </c>
      <c r="B62" s="10" t="s">
        <v>109</v>
      </c>
      <c r="C62" s="11" t="s">
        <v>110</v>
      </c>
      <c r="D62" s="8">
        <v>0</v>
      </c>
    </row>
    <row r="63" spans="1:4" x14ac:dyDescent="0.2">
      <c r="A63" s="66">
        <v>55</v>
      </c>
      <c r="B63" s="10" t="s">
        <v>111</v>
      </c>
      <c r="C63" s="11" t="s">
        <v>112</v>
      </c>
      <c r="D63" s="8">
        <v>0</v>
      </c>
    </row>
    <row r="64" spans="1:4" x14ac:dyDescent="0.2">
      <c r="A64" s="66">
        <v>56</v>
      </c>
      <c r="B64" s="9" t="s">
        <v>113</v>
      </c>
      <c r="C64" s="11" t="s">
        <v>114</v>
      </c>
      <c r="D64" s="8">
        <v>0</v>
      </c>
    </row>
    <row r="65" spans="1:4" ht="17.25" customHeight="1" x14ac:dyDescent="0.2">
      <c r="A65" s="66">
        <v>57</v>
      </c>
      <c r="B65" s="12" t="s">
        <v>115</v>
      </c>
      <c r="C65" s="13" t="s">
        <v>116</v>
      </c>
      <c r="D65" s="8">
        <v>0</v>
      </c>
    </row>
    <row r="66" spans="1:4" ht="15" customHeight="1" x14ac:dyDescent="0.2">
      <c r="A66" s="66">
        <v>58</v>
      </c>
      <c r="B66" s="9" t="s">
        <v>117</v>
      </c>
      <c r="C66" s="11" t="s">
        <v>118</v>
      </c>
      <c r="D66" s="8">
        <v>0</v>
      </c>
    </row>
    <row r="67" spans="1:4" ht="16.5" customHeight="1" x14ac:dyDescent="0.2">
      <c r="A67" s="66">
        <v>59</v>
      </c>
      <c r="B67" s="10" t="s">
        <v>119</v>
      </c>
      <c r="C67" s="11" t="s">
        <v>321</v>
      </c>
      <c r="D67" s="8">
        <v>0</v>
      </c>
    </row>
    <row r="68" spans="1:4" ht="17.25" customHeight="1" x14ac:dyDescent="0.2">
      <c r="A68" s="66">
        <v>60</v>
      </c>
      <c r="B68" s="6" t="s">
        <v>120</v>
      </c>
      <c r="C68" s="11" t="s">
        <v>121</v>
      </c>
      <c r="D68" s="8">
        <v>0</v>
      </c>
    </row>
    <row r="69" spans="1:4" ht="12.75" customHeight="1" x14ac:dyDescent="0.2">
      <c r="A69" s="66">
        <v>61</v>
      </c>
      <c r="B69" s="6" t="s">
        <v>122</v>
      </c>
      <c r="C69" s="11" t="s">
        <v>123</v>
      </c>
      <c r="D69" s="8">
        <v>0</v>
      </c>
    </row>
    <row r="70" spans="1:4" ht="27.75" customHeight="1" x14ac:dyDescent="0.2">
      <c r="A70" s="66">
        <v>62</v>
      </c>
      <c r="B70" s="9" t="s">
        <v>124</v>
      </c>
      <c r="C70" s="11" t="s">
        <v>125</v>
      </c>
      <c r="D70" s="8">
        <v>0</v>
      </c>
    </row>
    <row r="71" spans="1:4" x14ac:dyDescent="0.2">
      <c r="A71" s="66">
        <v>63</v>
      </c>
      <c r="B71" s="9" t="s">
        <v>126</v>
      </c>
      <c r="C71" s="7" t="s">
        <v>127</v>
      </c>
      <c r="D71" s="8">
        <v>0</v>
      </c>
    </row>
    <row r="72" spans="1:4" x14ac:dyDescent="0.2">
      <c r="A72" s="66">
        <v>64</v>
      </c>
      <c r="B72" s="9" t="s">
        <v>128</v>
      </c>
      <c r="C72" s="11" t="s">
        <v>129</v>
      </c>
      <c r="D72" s="8">
        <v>0</v>
      </c>
    </row>
    <row r="73" spans="1:4" ht="24" x14ac:dyDescent="0.2">
      <c r="A73" s="66">
        <v>65</v>
      </c>
      <c r="B73" s="9" t="s">
        <v>130</v>
      </c>
      <c r="C73" s="11" t="s">
        <v>131</v>
      </c>
      <c r="D73" s="8">
        <v>0</v>
      </c>
    </row>
    <row r="74" spans="1:4" ht="24" x14ac:dyDescent="0.2">
      <c r="A74" s="66">
        <v>66</v>
      </c>
      <c r="B74" s="6" t="s">
        <v>132</v>
      </c>
      <c r="C74" s="11" t="s">
        <v>133</v>
      </c>
      <c r="D74" s="8">
        <v>0</v>
      </c>
    </row>
    <row r="75" spans="1:4" ht="24" x14ac:dyDescent="0.2">
      <c r="A75" s="66">
        <v>67</v>
      </c>
      <c r="B75" s="9" t="s">
        <v>134</v>
      </c>
      <c r="C75" s="11" t="s">
        <v>135</v>
      </c>
      <c r="D75" s="8">
        <v>0</v>
      </c>
    </row>
    <row r="76" spans="1:4" ht="24" x14ac:dyDescent="0.2">
      <c r="A76" s="66">
        <v>68</v>
      </c>
      <c r="B76" s="9" t="s">
        <v>136</v>
      </c>
      <c r="C76" s="11" t="s">
        <v>137</v>
      </c>
      <c r="D76" s="8">
        <v>0</v>
      </c>
    </row>
    <row r="77" spans="1:4" ht="24" x14ac:dyDescent="0.2">
      <c r="A77" s="66">
        <v>69</v>
      </c>
      <c r="B77" s="6" t="s">
        <v>138</v>
      </c>
      <c r="C77" s="11" t="s">
        <v>139</v>
      </c>
      <c r="D77" s="8">
        <v>0</v>
      </c>
    </row>
    <row r="78" spans="1:4" ht="24" x14ac:dyDescent="0.2">
      <c r="A78" s="66">
        <v>70</v>
      </c>
      <c r="B78" s="6" t="s">
        <v>140</v>
      </c>
      <c r="C78" s="11" t="s">
        <v>141</v>
      </c>
      <c r="D78" s="8">
        <v>0</v>
      </c>
    </row>
    <row r="79" spans="1:4" ht="24" x14ac:dyDescent="0.2">
      <c r="A79" s="66">
        <v>71</v>
      </c>
      <c r="B79" s="6" t="s">
        <v>142</v>
      </c>
      <c r="C79" s="11" t="s">
        <v>143</v>
      </c>
      <c r="D79" s="8">
        <v>0</v>
      </c>
    </row>
    <row r="80" spans="1:4" x14ac:dyDescent="0.2">
      <c r="A80" s="66">
        <v>72</v>
      </c>
      <c r="B80" s="10" t="s">
        <v>144</v>
      </c>
      <c r="C80" s="11" t="s">
        <v>145</v>
      </c>
      <c r="D80" s="8">
        <v>3769233</v>
      </c>
    </row>
    <row r="81" spans="1:4" x14ac:dyDescent="0.2">
      <c r="A81" s="66">
        <v>73</v>
      </c>
      <c r="B81" s="6" t="s">
        <v>146</v>
      </c>
      <c r="C81" s="11" t="s">
        <v>147</v>
      </c>
      <c r="D81" s="8">
        <v>1967595</v>
      </c>
    </row>
    <row r="82" spans="1:4" x14ac:dyDescent="0.2">
      <c r="A82" s="66">
        <v>74</v>
      </c>
      <c r="B82" s="10" t="s">
        <v>148</v>
      </c>
      <c r="C82" s="11" t="s">
        <v>149</v>
      </c>
      <c r="D82" s="8">
        <v>1983881</v>
      </c>
    </row>
    <row r="83" spans="1:4" x14ac:dyDescent="0.2">
      <c r="A83" s="66">
        <v>75</v>
      </c>
      <c r="B83" s="12" t="s">
        <v>150</v>
      </c>
      <c r="C83" s="13" t="s">
        <v>151</v>
      </c>
      <c r="D83" s="8">
        <v>0</v>
      </c>
    </row>
    <row r="84" spans="1:4" x14ac:dyDescent="0.2">
      <c r="A84" s="66">
        <v>76</v>
      </c>
      <c r="B84" s="6" t="s">
        <v>152</v>
      </c>
      <c r="C84" s="11" t="s">
        <v>153</v>
      </c>
      <c r="D84" s="8">
        <v>2655506</v>
      </c>
    </row>
    <row r="85" spans="1:4" x14ac:dyDescent="0.2">
      <c r="A85" s="66">
        <v>77</v>
      </c>
      <c r="B85" s="12" t="s">
        <v>154</v>
      </c>
      <c r="C85" s="13" t="s">
        <v>155</v>
      </c>
      <c r="D85" s="8">
        <v>0</v>
      </c>
    </row>
    <row r="86" spans="1:4" x14ac:dyDescent="0.2">
      <c r="A86" s="66">
        <v>78</v>
      </c>
      <c r="B86" s="6" t="s">
        <v>156</v>
      </c>
      <c r="C86" s="11" t="s">
        <v>157</v>
      </c>
      <c r="D86" s="8">
        <v>891817</v>
      </c>
    </row>
    <row r="87" spans="1:4" x14ac:dyDescent="0.2">
      <c r="A87" s="66">
        <v>79</v>
      </c>
      <c r="B87" s="12" t="s">
        <v>158</v>
      </c>
      <c r="C87" s="13" t="s">
        <v>159</v>
      </c>
      <c r="D87" s="8">
        <v>0</v>
      </c>
    </row>
    <row r="88" spans="1:4" x14ac:dyDescent="0.2">
      <c r="A88" s="66">
        <v>80</v>
      </c>
      <c r="B88" s="9" t="s">
        <v>160</v>
      </c>
      <c r="C88" s="11" t="s">
        <v>161</v>
      </c>
      <c r="D88" s="8">
        <v>0</v>
      </c>
    </row>
    <row r="89" spans="1:4" x14ac:dyDescent="0.2">
      <c r="A89" s="66">
        <v>81</v>
      </c>
      <c r="B89" s="10" t="s">
        <v>162</v>
      </c>
      <c r="C89" s="11" t="s">
        <v>163</v>
      </c>
      <c r="D89" s="8">
        <v>0</v>
      </c>
    </row>
    <row r="90" spans="1:4" ht="24" x14ac:dyDescent="0.2">
      <c r="A90" s="66">
        <v>82</v>
      </c>
      <c r="B90" s="9" t="s">
        <v>164</v>
      </c>
      <c r="C90" s="7" t="s">
        <v>165</v>
      </c>
      <c r="D90" s="8">
        <v>0</v>
      </c>
    </row>
    <row r="91" spans="1:4" x14ac:dyDescent="0.2">
      <c r="A91" s="66">
        <v>83</v>
      </c>
      <c r="B91" s="9" t="s">
        <v>166</v>
      </c>
      <c r="C91" s="13" t="s">
        <v>167</v>
      </c>
      <c r="D91" s="8">
        <v>0</v>
      </c>
    </row>
    <row r="92" spans="1:4" x14ac:dyDescent="0.2">
      <c r="A92" s="66">
        <v>84</v>
      </c>
      <c r="B92" s="10" t="s">
        <v>168</v>
      </c>
      <c r="C92" s="11" t="s">
        <v>169</v>
      </c>
      <c r="D92" s="8">
        <v>0</v>
      </c>
    </row>
    <row r="93" spans="1:4" x14ac:dyDescent="0.2">
      <c r="A93" s="66">
        <v>85</v>
      </c>
      <c r="B93" s="9" t="s">
        <v>170</v>
      </c>
      <c r="C93" s="7" t="s">
        <v>171</v>
      </c>
      <c r="D93" s="8">
        <v>25665738</v>
      </c>
    </row>
    <row r="94" spans="1:4" x14ac:dyDescent="0.2">
      <c r="A94" s="66">
        <v>86</v>
      </c>
      <c r="B94" s="10" t="s">
        <v>172</v>
      </c>
      <c r="C94" s="11" t="s">
        <v>173</v>
      </c>
      <c r="D94" s="8">
        <v>13240842</v>
      </c>
    </row>
    <row r="95" spans="1:4" x14ac:dyDescent="0.2">
      <c r="A95" s="66">
        <v>87</v>
      </c>
      <c r="B95" s="10" t="s">
        <v>174</v>
      </c>
      <c r="C95" s="11" t="s">
        <v>175</v>
      </c>
      <c r="D95" s="8">
        <v>14503102</v>
      </c>
    </row>
    <row r="96" spans="1:4" ht="13.5" customHeight="1" x14ac:dyDescent="0.2">
      <c r="A96" s="66">
        <v>88</v>
      </c>
      <c r="B96" s="9" t="s">
        <v>176</v>
      </c>
      <c r="C96" s="13" t="s">
        <v>177</v>
      </c>
      <c r="D96" s="8">
        <v>22055400</v>
      </c>
    </row>
    <row r="97" spans="1:4" ht="14.25" customHeight="1" x14ac:dyDescent="0.2">
      <c r="A97" s="66">
        <v>89</v>
      </c>
      <c r="B97" s="9" t="s">
        <v>178</v>
      </c>
      <c r="C97" s="7" t="s">
        <v>179</v>
      </c>
      <c r="D97" s="8">
        <v>30563156</v>
      </c>
    </row>
    <row r="98" spans="1:4" x14ac:dyDescent="0.2">
      <c r="A98" s="66">
        <v>90</v>
      </c>
      <c r="B98" s="6" t="s">
        <v>180</v>
      </c>
      <c r="C98" s="7" t="s">
        <v>181</v>
      </c>
      <c r="D98" s="8">
        <v>31916129</v>
      </c>
    </row>
    <row r="99" spans="1:4" x14ac:dyDescent="0.2">
      <c r="A99" s="66">
        <v>91</v>
      </c>
      <c r="B99" s="6" t="s">
        <v>182</v>
      </c>
      <c r="C99" s="7" t="s">
        <v>183</v>
      </c>
      <c r="D99" s="8">
        <v>30554023</v>
      </c>
    </row>
    <row r="100" spans="1:4" x14ac:dyDescent="0.2">
      <c r="A100" s="66">
        <v>92</v>
      </c>
      <c r="B100" s="10" t="s">
        <v>184</v>
      </c>
      <c r="C100" s="11" t="s">
        <v>185</v>
      </c>
      <c r="D100" s="8">
        <v>14573810</v>
      </c>
    </row>
    <row r="101" spans="1:4" x14ac:dyDescent="0.2">
      <c r="A101" s="66">
        <v>93</v>
      </c>
      <c r="B101" s="12" t="s">
        <v>186</v>
      </c>
      <c r="C101" s="13" t="s">
        <v>187</v>
      </c>
      <c r="D101" s="8">
        <v>18352614</v>
      </c>
    </row>
    <row r="102" spans="1:4" x14ac:dyDescent="0.2">
      <c r="A102" s="66">
        <v>94</v>
      </c>
      <c r="B102" s="6" t="s">
        <v>188</v>
      </c>
      <c r="C102" s="7" t="s">
        <v>189</v>
      </c>
      <c r="D102" s="8">
        <v>26792074</v>
      </c>
    </row>
    <row r="103" spans="1:4" x14ac:dyDescent="0.2">
      <c r="A103" s="66">
        <v>95</v>
      </c>
      <c r="B103" s="9" t="s">
        <v>190</v>
      </c>
      <c r="C103" s="7" t="s">
        <v>191</v>
      </c>
      <c r="D103" s="8">
        <v>15877641</v>
      </c>
    </row>
    <row r="104" spans="1:4" x14ac:dyDescent="0.2">
      <c r="A104" s="66">
        <v>96</v>
      </c>
      <c r="B104" s="10" t="s">
        <v>192</v>
      </c>
      <c r="C104" s="11" t="s">
        <v>193</v>
      </c>
      <c r="D104" s="8">
        <v>14621925</v>
      </c>
    </row>
    <row r="105" spans="1:4" x14ac:dyDescent="0.2">
      <c r="A105" s="66">
        <v>97</v>
      </c>
      <c r="B105" s="10" t="s">
        <v>194</v>
      </c>
      <c r="C105" s="11" t="s">
        <v>195</v>
      </c>
      <c r="D105" s="8">
        <v>31745237</v>
      </c>
    </row>
    <row r="106" spans="1:4" x14ac:dyDescent="0.2">
      <c r="A106" s="66">
        <v>98</v>
      </c>
      <c r="B106" s="6" t="s">
        <v>196</v>
      </c>
      <c r="C106" s="7" t="s">
        <v>197</v>
      </c>
      <c r="D106" s="8">
        <v>29502269</v>
      </c>
    </row>
    <row r="107" spans="1:4" x14ac:dyDescent="0.2">
      <c r="A107" s="66">
        <v>99</v>
      </c>
      <c r="B107" s="9" t="s">
        <v>198</v>
      </c>
      <c r="C107" s="7" t="s">
        <v>199</v>
      </c>
      <c r="D107" s="8">
        <v>26412845</v>
      </c>
    </row>
    <row r="108" spans="1:4" x14ac:dyDescent="0.2">
      <c r="A108" s="66">
        <v>100</v>
      </c>
      <c r="B108" s="6" t="s">
        <v>200</v>
      </c>
      <c r="C108" s="11" t="s">
        <v>201</v>
      </c>
      <c r="D108" s="8">
        <v>0</v>
      </c>
    </row>
    <row r="109" spans="1:4" x14ac:dyDescent="0.2">
      <c r="A109" s="66">
        <v>101</v>
      </c>
      <c r="B109" s="6" t="s">
        <v>202</v>
      </c>
      <c r="C109" s="7" t="s">
        <v>203</v>
      </c>
      <c r="D109" s="8">
        <v>0</v>
      </c>
    </row>
    <row r="110" spans="1:4" x14ac:dyDescent="0.2">
      <c r="A110" s="66">
        <v>102</v>
      </c>
      <c r="B110" s="10" t="s">
        <v>204</v>
      </c>
      <c r="C110" s="11" t="s">
        <v>205</v>
      </c>
      <c r="D110" s="8">
        <v>0</v>
      </c>
    </row>
    <row r="111" spans="1:4" x14ac:dyDescent="0.2">
      <c r="A111" s="66">
        <v>103</v>
      </c>
      <c r="B111" s="10" t="s">
        <v>206</v>
      </c>
      <c r="C111" s="11" t="s">
        <v>207</v>
      </c>
      <c r="D111" s="8">
        <v>0</v>
      </c>
    </row>
    <row r="112" spans="1:4" x14ac:dyDescent="0.2">
      <c r="A112" s="66">
        <v>104</v>
      </c>
      <c r="B112" s="10" t="s">
        <v>208</v>
      </c>
      <c r="C112" s="11" t="s">
        <v>209</v>
      </c>
      <c r="D112" s="8">
        <v>0</v>
      </c>
    </row>
    <row r="113" spans="1:4" x14ac:dyDescent="0.2">
      <c r="A113" s="66">
        <v>105</v>
      </c>
      <c r="B113" s="10" t="s">
        <v>210</v>
      </c>
      <c r="C113" s="11" t="s">
        <v>211</v>
      </c>
      <c r="D113" s="8">
        <v>0</v>
      </c>
    </row>
    <row r="114" spans="1:4" x14ac:dyDescent="0.2">
      <c r="A114" s="66">
        <v>106</v>
      </c>
      <c r="B114" s="10" t="s">
        <v>212</v>
      </c>
      <c r="C114" s="11" t="s">
        <v>213</v>
      </c>
      <c r="D114" s="8">
        <v>0</v>
      </c>
    </row>
    <row r="115" spans="1:4" x14ac:dyDescent="0.2">
      <c r="A115" s="66">
        <v>107</v>
      </c>
      <c r="B115" s="10" t="s">
        <v>214</v>
      </c>
      <c r="C115" s="11" t="s">
        <v>215</v>
      </c>
      <c r="D115" s="8">
        <v>0</v>
      </c>
    </row>
    <row r="116" spans="1:4" ht="12" customHeight="1" x14ac:dyDescent="0.2">
      <c r="A116" s="66">
        <v>108</v>
      </c>
      <c r="B116" s="16" t="s">
        <v>216</v>
      </c>
      <c r="C116" s="17" t="s">
        <v>217</v>
      </c>
      <c r="D116" s="8">
        <v>0</v>
      </c>
    </row>
    <row r="117" spans="1:4" x14ac:dyDescent="0.2">
      <c r="A117" s="66">
        <v>109</v>
      </c>
      <c r="B117" s="16"/>
      <c r="C117" s="17" t="s">
        <v>322</v>
      </c>
      <c r="D117" s="8">
        <v>0</v>
      </c>
    </row>
    <row r="118" spans="1:4" x14ac:dyDescent="0.2">
      <c r="A118" s="66">
        <v>110</v>
      </c>
      <c r="B118" s="9" t="s">
        <v>218</v>
      </c>
      <c r="C118" s="7" t="s">
        <v>219</v>
      </c>
      <c r="D118" s="8">
        <v>0</v>
      </c>
    </row>
    <row r="119" spans="1:4" x14ac:dyDescent="0.2">
      <c r="A119" s="66">
        <v>111</v>
      </c>
      <c r="B119" s="10" t="s">
        <v>220</v>
      </c>
      <c r="C119" s="11" t="s">
        <v>221</v>
      </c>
      <c r="D119" s="8">
        <v>0</v>
      </c>
    </row>
    <row r="120" spans="1:4" x14ac:dyDescent="0.2">
      <c r="A120" s="66">
        <v>112</v>
      </c>
      <c r="B120" s="6" t="s">
        <v>222</v>
      </c>
      <c r="C120" s="18" t="s">
        <v>223</v>
      </c>
      <c r="D120" s="8">
        <v>0</v>
      </c>
    </row>
    <row r="121" spans="1:4" ht="24" x14ac:dyDescent="0.2">
      <c r="A121" s="66">
        <v>113</v>
      </c>
      <c r="B121" s="10" t="s">
        <v>224</v>
      </c>
      <c r="C121" s="11" t="s">
        <v>225</v>
      </c>
      <c r="D121" s="8">
        <v>0</v>
      </c>
    </row>
    <row r="122" spans="1:4" ht="13.5" customHeight="1" x14ac:dyDescent="0.2">
      <c r="A122" s="66">
        <v>114</v>
      </c>
      <c r="B122" s="10" t="s">
        <v>226</v>
      </c>
      <c r="C122" s="11" t="s">
        <v>227</v>
      </c>
      <c r="D122" s="8">
        <v>0</v>
      </c>
    </row>
    <row r="123" spans="1:4" x14ac:dyDescent="0.2">
      <c r="A123" s="66">
        <v>115</v>
      </c>
      <c r="B123" s="9" t="s">
        <v>228</v>
      </c>
      <c r="C123" s="11" t="s">
        <v>229</v>
      </c>
      <c r="D123" s="8">
        <v>0</v>
      </c>
    </row>
    <row r="124" spans="1:4" x14ac:dyDescent="0.2">
      <c r="A124" s="66">
        <v>116</v>
      </c>
      <c r="B124" s="9" t="s">
        <v>230</v>
      </c>
      <c r="C124" s="11" t="s">
        <v>231</v>
      </c>
      <c r="D124" s="8">
        <v>0</v>
      </c>
    </row>
    <row r="125" spans="1:4" x14ac:dyDescent="0.2">
      <c r="A125" s="66">
        <v>117</v>
      </c>
      <c r="B125" s="9" t="s">
        <v>232</v>
      </c>
      <c r="C125" s="11" t="s">
        <v>233</v>
      </c>
      <c r="D125" s="8">
        <v>0</v>
      </c>
    </row>
    <row r="126" spans="1:4" ht="12.75" customHeight="1" x14ac:dyDescent="0.2">
      <c r="A126" s="66">
        <v>118</v>
      </c>
      <c r="B126" s="6" t="s">
        <v>234</v>
      </c>
      <c r="C126" s="7" t="s">
        <v>235</v>
      </c>
      <c r="D126" s="8">
        <v>0</v>
      </c>
    </row>
    <row r="127" spans="1:4" x14ac:dyDescent="0.2">
      <c r="A127" s="66">
        <v>119</v>
      </c>
      <c r="B127" s="9" t="s">
        <v>236</v>
      </c>
      <c r="C127" s="7" t="s">
        <v>237</v>
      </c>
      <c r="D127" s="8">
        <v>0</v>
      </c>
    </row>
    <row r="128" spans="1:4" x14ac:dyDescent="0.2">
      <c r="A128" s="66">
        <v>120</v>
      </c>
      <c r="B128" s="10" t="s">
        <v>238</v>
      </c>
      <c r="C128" s="11" t="s">
        <v>239</v>
      </c>
      <c r="D128" s="8">
        <v>0</v>
      </c>
    </row>
    <row r="129" spans="1:4" x14ac:dyDescent="0.2">
      <c r="A129" s="66">
        <v>121</v>
      </c>
      <c r="B129" s="10" t="s">
        <v>240</v>
      </c>
      <c r="C129" s="11" t="s">
        <v>241</v>
      </c>
      <c r="D129" s="8">
        <v>0</v>
      </c>
    </row>
    <row r="130" spans="1:4" x14ac:dyDescent="0.2">
      <c r="A130" s="66">
        <v>122</v>
      </c>
      <c r="B130" s="10" t="s">
        <v>242</v>
      </c>
      <c r="C130" s="11" t="s">
        <v>323</v>
      </c>
      <c r="D130" s="8">
        <v>0</v>
      </c>
    </row>
    <row r="131" spans="1:4" x14ac:dyDescent="0.2">
      <c r="A131" s="66">
        <v>123</v>
      </c>
      <c r="B131" s="10" t="s">
        <v>243</v>
      </c>
      <c r="C131" s="11" t="s">
        <v>244</v>
      </c>
      <c r="D131" s="8">
        <v>0</v>
      </c>
    </row>
    <row r="132" spans="1:4" ht="21.75" customHeight="1" x14ac:dyDescent="0.2">
      <c r="A132" s="66">
        <v>124</v>
      </c>
      <c r="B132" s="10" t="s">
        <v>245</v>
      </c>
      <c r="C132" s="11" t="s">
        <v>246</v>
      </c>
      <c r="D132" s="8">
        <v>0</v>
      </c>
    </row>
    <row r="133" spans="1:4" x14ac:dyDescent="0.2">
      <c r="A133" s="66">
        <v>125</v>
      </c>
      <c r="B133" s="6" t="s">
        <v>247</v>
      </c>
      <c r="C133" s="7" t="s">
        <v>248</v>
      </c>
      <c r="D133" s="8">
        <v>0</v>
      </c>
    </row>
    <row r="134" spans="1:4" x14ac:dyDescent="0.2">
      <c r="A134" s="66">
        <v>126</v>
      </c>
      <c r="B134" s="10" t="s">
        <v>249</v>
      </c>
      <c r="C134" s="11" t="s">
        <v>250</v>
      </c>
      <c r="D134" s="8">
        <v>0</v>
      </c>
    </row>
    <row r="135" spans="1:4" x14ac:dyDescent="0.2">
      <c r="A135" s="66">
        <v>127</v>
      </c>
      <c r="B135" s="6" t="s">
        <v>251</v>
      </c>
      <c r="C135" s="11" t="s">
        <v>324</v>
      </c>
      <c r="D135" s="8">
        <v>0</v>
      </c>
    </row>
    <row r="136" spans="1:4" ht="24" customHeight="1" x14ac:dyDescent="0.2">
      <c r="A136" s="66">
        <v>128</v>
      </c>
      <c r="B136" s="12" t="s">
        <v>252</v>
      </c>
      <c r="C136" s="13" t="s">
        <v>253</v>
      </c>
      <c r="D136" s="8">
        <v>0</v>
      </c>
    </row>
    <row r="137" spans="1:4" x14ac:dyDescent="0.2">
      <c r="A137" s="66">
        <v>129</v>
      </c>
      <c r="B137" s="10" t="s">
        <v>254</v>
      </c>
      <c r="C137" s="11" t="s">
        <v>255</v>
      </c>
      <c r="D137" s="8">
        <v>0</v>
      </c>
    </row>
    <row r="138" spans="1:4" x14ac:dyDescent="0.2">
      <c r="A138" s="66">
        <v>130</v>
      </c>
      <c r="B138" s="10" t="s">
        <v>256</v>
      </c>
      <c r="C138" s="11" t="s">
        <v>257</v>
      </c>
      <c r="D138" s="8">
        <v>0</v>
      </c>
    </row>
    <row r="139" spans="1:4" x14ac:dyDescent="0.2">
      <c r="A139" s="66">
        <v>131</v>
      </c>
      <c r="B139" s="10" t="s">
        <v>258</v>
      </c>
      <c r="C139" s="11" t="s">
        <v>259</v>
      </c>
      <c r="D139" s="8">
        <v>0</v>
      </c>
    </row>
    <row r="140" spans="1:4" ht="13.5" customHeight="1" x14ac:dyDescent="0.2">
      <c r="A140" s="66">
        <v>132</v>
      </c>
      <c r="B140" s="12" t="s">
        <v>260</v>
      </c>
      <c r="C140" s="13" t="s">
        <v>325</v>
      </c>
      <c r="D140" s="8">
        <v>0</v>
      </c>
    </row>
    <row r="141" spans="1:4" x14ac:dyDescent="0.2">
      <c r="A141" s="66">
        <v>133</v>
      </c>
      <c r="B141" s="9" t="s">
        <v>261</v>
      </c>
      <c r="C141" s="13" t="s">
        <v>262</v>
      </c>
      <c r="D141" s="8">
        <v>17245948</v>
      </c>
    </row>
    <row r="142" spans="1:4" x14ac:dyDescent="0.2">
      <c r="A142" s="66">
        <v>134</v>
      </c>
      <c r="B142" s="10" t="s">
        <v>263</v>
      </c>
      <c r="C142" s="11" t="s">
        <v>264</v>
      </c>
      <c r="D142" s="8">
        <v>0</v>
      </c>
    </row>
    <row r="143" spans="1:4" x14ac:dyDescent="0.2">
      <c r="A143" s="66">
        <v>135</v>
      </c>
      <c r="B143" s="6" t="s">
        <v>265</v>
      </c>
      <c r="C143" s="7" t="s">
        <v>266</v>
      </c>
      <c r="D143" s="8">
        <v>0</v>
      </c>
    </row>
    <row r="144" spans="1:4" ht="10.5" customHeight="1" x14ac:dyDescent="0.2">
      <c r="A144" s="66">
        <v>136</v>
      </c>
      <c r="B144" s="86" t="s">
        <v>267</v>
      </c>
      <c r="C144" s="77" t="s">
        <v>268</v>
      </c>
      <c r="D144" s="8">
        <v>0</v>
      </c>
    </row>
  </sheetData>
  <mergeCells count="7">
    <mergeCell ref="A7:C7"/>
    <mergeCell ref="A8:C8"/>
    <mergeCell ref="A2:D2"/>
    <mergeCell ref="A4:A5"/>
    <mergeCell ref="B4:B5"/>
    <mergeCell ref="C4:C5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4"/>
  <sheetViews>
    <sheetView zoomScale="110" zoomScaleNormal="110" workbookViewId="0">
      <pane xSplit="3" ySplit="5" topLeftCell="D121" activePane="bottomRight" state="frozen"/>
      <selection pane="topRight" activeCell="D1" sqref="D1"/>
      <selection pane="bottomLeft" activeCell="A6" sqref="A6"/>
      <selection pane="bottomRight" activeCell="K134" sqref="K134"/>
    </sheetView>
  </sheetViews>
  <sheetFormatPr defaultRowHeight="12" x14ac:dyDescent="0.2"/>
  <cols>
    <col min="1" max="1" width="4.7109375" style="58" customWidth="1"/>
    <col min="2" max="2" width="9.28515625" style="58" customWidth="1"/>
    <col min="3" max="3" width="29.140625" style="90" customWidth="1"/>
    <col min="4" max="4" width="12.42578125" style="58" customWidth="1"/>
    <col min="5" max="5" width="13.7109375" style="58" customWidth="1"/>
    <col min="6" max="6" width="13.5703125" style="58" customWidth="1"/>
    <col min="7" max="7" width="13.7109375" style="58" customWidth="1"/>
    <col min="8" max="8" width="11.85546875" style="58" customWidth="1"/>
    <col min="9" max="9" width="13.5703125" style="58" customWidth="1"/>
    <col min="10" max="16384" width="9.140625" style="3"/>
  </cols>
  <sheetData>
    <row r="2" spans="1:9" ht="30" customHeight="1" x14ac:dyDescent="0.2">
      <c r="A2" s="116" t="s">
        <v>337</v>
      </c>
      <c r="B2" s="116"/>
      <c r="C2" s="116"/>
      <c r="D2" s="116"/>
      <c r="E2" s="116"/>
      <c r="F2" s="116"/>
      <c r="G2" s="116"/>
      <c r="H2" s="116"/>
      <c r="I2" s="116"/>
    </row>
    <row r="3" spans="1:9" x14ac:dyDescent="0.2">
      <c r="C3" s="4"/>
      <c r="D3" s="4"/>
      <c r="I3" s="58" t="s">
        <v>293</v>
      </c>
    </row>
    <row r="4" spans="1:9" s="5" customFormat="1" ht="24.75" customHeight="1" x14ac:dyDescent="0.2">
      <c r="A4" s="117" t="s">
        <v>0</v>
      </c>
      <c r="B4" s="117" t="s">
        <v>1</v>
      </c>
      <c r="C4" s="119" t="s">
        <v>2</v>
      </c>
      <c r="D4" s="117" t="s">
        <v>270</v>
      </c>
      <c r="E4" s="126" t="s">
        <v>295</v>
      </c>
      <c r="F4" s="126"/>
      <c r="G4" s="126" t="s">
        <v>296</v>
      </c>
      <c r="H4" s="126"/>
      <c r="I4" s="126"/>
    </row>
    <row r="5" spans="1:9" ht="51.75" customHeight="1" x14ac:dyDescent="0.2">
      <c r="A5" s="118"/>
      <c r="B5" s="118"/>
      <c r="C5" s="120"/>
      <c r="D5" s="118"/>
      <c r="E5" s="87" t="s">
        <v>297</v>
      </c>
      <c r="F5" s="87" t="s">
        <v>298</v>
      </c>
      <c r="G5" s="87" t="s">
        <v>298</v>
      </c>
      <c r="H5" s="87" t="s">
        <v>299</v>
      </c>
      <c r="I5" s="87" t="s">
        <v>297</v>
      </c>
    </row>
    <row r="6" spans="1:9" ht="11.25" customHeight="1" x14ac:dyDescent="0.2">
      <c r="A6" s="140" t="s">
        <v>270</v>
      </c>
      <c r="B6" s="140"/>
      <c r="C6" s="140"/>
      <c r="D6" s="60">
        <f>D7+D8</f>
        <v>1362812537</v>
      </c>
      <c r="E6" s="60">
        <f t="shared" ref="E6:I6" si="0">E7+E8</f>
        <v>4778848</v>
      </c>
      <c r="F6" s="60">
        <f t="shared" si="0"/>
        <v>22873898</v>
      </c>
      <c r="G6" s="60">
        <f t="shared" si="0"/>
        <v>12986000</v>
      </c>
      <c r="H6" s="60">
        <f t="shared" si="0"/>
        <v>3116640</v>
      </c>
      <c r="I6" s="60">
        <f t="shared" si="0"/>
        <v>1319057151</v>
      </c>
    </row>
    <row r="7" spans="1:9" ht="11.25" customHeight="1" x14ac:dyDescent="0.2">
      <c r="A7" s="123" t="s">
        <v>269</v>
      </c>
      <c r="B7" s="124"/>
      <c r="C7" s="125"/>
      <c r="D7" s="62">
        <f>I7</f>
        <v>120536052</v>
      </c>
      <c r="E7" s="85"/>
      <c r="F7" s="85"/>
      <c r="G7" s="85"/>
      <c r="H7" s="85"/>
      <c r="I7" s="85">
        <v>120536052</v>
      </c>
    </row>
    <row r="8" spans="1:9" ht="11.25" customHeight="1" x14ac:dyDescent="0.2">
      <c r="A8" s="123" t="s">
        <v>313</v>
      </c>
      <c r="B8" s="124"/>
      <c r="C8" s="125"/>
      <c r="D8" s="60">
        <f>SUM(D9:D144)</f>
        <v>1242276485</v>
      </c>
      <c r="E8" s="60">
        <f>SUM(E9:E144)</f>
        <v>4778848</v>
      </c>
      <c r="F8" s="60">
        <f>SUM(F9:F144)</f>
        <v>22873898</v>
      </c>
      <c r="G8" s="60">
        <f>SUM(G9:G144)</f>
        <v>12986000</v>
      </c>
      <c r="H8" s="60">
        <f>SUM(H9:H144)</f>
        <v>3116640</v>
      </c>
      <c r="I8" s="60">
        <f>SUM(I9:I144)</f>
        <v>1198521099</v>
      </c>
    </row>
    <row r="9" spans="1:9" ht="12" customHeight="1" x14ac:dyDescent="0.2">
      <c r="A9" s="66">
        <v>1</v>
      </c>
      <c r="B9" s="6" t="s">
        <v>3</v>
      </c>
      <c r="C9" s="7" t="s">
        <v>4</v>
      </c>
      <c r="D9" s="23">
        <f>E9+F9+G9+H9+I9</f>
        <v>0</v>
      </c>
      <c r="E9" s="31"/>
      <c r="F9" s="31"/>
      <c r="G9" s="31"/>
      <c r="H9" s="31"/>
      <c r="I9" s="31"/>
    </row>
    <row r="10" spans="1:9" x14ac:dyDescent="0.2">
      <c r="A10" s="66">
        <v>2</v>
      </c>
      <c r="B10" s="9" t="s">
        <v>5</v>
      </c>
      <c r="C10" s="7" t="s">
        <v>6</v>
      </c>
      <c r="D10" s="23">
        <f t="shared" ref="D10:D72" si="1">E10+F10+G10+H10+I10</f>
        <v>0</v>
      </c>
      <c r="E10" s="31"/>
      <c r="F10" s="31"/>
      <c r="G10" s="31"/>
      <c r="H10" s="31"/>
      <c r="I10" s="31"/>
    </row>
    <row r="11" spans="1:9" x14ac:dyDescent="0.2">
      <c r="A11" s="66">
        <v>3</v>
      </c>
      <c r="B11" s="10" t="s">
        <v>7</v>
      </c>
      <c r="C11" s="11" t="s">
        <v>8</v>
      </c>
      <c r="D11" s="23">
        <f t="shared" si="1"/>
        <v>0</v>
      </c>
      <c r="E11" s="31"/>
      <c r="F11" s="31"/>
      <c r="G11" s="31"/>
      <c r="H11" s="31"/>
      <c r="I11" s="31"/>
    </row>
    <row r="12" spans="1:9" ht="14.25" customHeight="1" x14ac:dyDescent="0.2">
      <c r="A12" s="66">
        <v>4</v>
      </c>
      <c r="B12" s="6" t="s">
        <v>9</v>
      </c>
      <c r="C12" s="7" t="s">
        <v>10</v>
      </c>
      <c r="D12" s="23">
        <f t="shared" si="1"/>
        <v>0</v>
      </c>
      <c r="E12" s="31"/>
      <c r="F12" s="31"/>
      <c r="G12" s="31"/>
      <c r="H12" s="31"/>
      <c r="I12" s="31"/>
    </row>
    <row r="13" spans="1:9" x14ac:dyDescent="0.2">
      <c r="A13" s="66">
        <v>5</v>
      </c>
      <c r="B13" s="6" t="s">
        <v>11</v>
      </c>
      <c r="C13" s="7" t="s">
        <v>12</v>
      </c>
      <c r="D13" s="23">
        <f t="shared" si="1"/>
        <v>0</v>
      </c>
      <c r="E13" s="31"/>
      <c r="F13" s="31"/>
      <c r="G13" s="31"/>
      <c r="H13" s="31"/>
      <c r="I13" s="31"/>
    </row>
    <row r="14" spans="1:9" x14ac:dyDescent="0.2">
      <c r="A14" s="66">
        <v>6</v>
      </c>
      <c r="B14" s="10" t="s">
        <v>13</v>
      </c>
      <c r="C14" s="11" t="s">
        <v>14</v>
      </c>
      <c r="D14" s="23">
        <f t="shared" si="1"/>
        <v>569985</v>
      </c>
      <c r="E14" s="31"/>
      <c r="F14" s="31">
        <v>569985</v>
      </c>
      <c r="G14" s="31"/>
      <c r="H14" s="31"/>
      <c r="I14" s="31"/>
    </row>
    <row r="15" spans="1:9" x14ac:dyDescent="0.2">
      <c r="A15" s="66">
        <v>7</v>
      </c>
      <c r="B15" s="12" t="s">
        <v>15</v>
      </c>
      <c r="C15" s="13" t="s">
        <v>16</v>
      </c>
      <c r="D15" s="23">
        <f t="shared" si="1"/>
        <v>0</v>
      </c>
      <c r="E15" s="31"/>
      <c r="F15" s="31"/>
      <c r="G15" s="31"/>
      <c r="H15" s="31"/>
      <c r="I15" s="31"/>
    </row>
    <row r="16" spans="1:9" x14ac:dyDescent="0.2">
      <c r="A16" s="66">
        <v>8</v>
      </c>
      <c r="B16" s="10" t="s">
        <v>17</v>
      </c>
      <c r="C16" s="11" t="s">
        <v>18</v>
      </c>
      <c r="D16" s="23">
        <f t="shared" si="1"/>
        <v>0</v>
      </c>
      <c r="E16" s="31"/>
      <c r="F16" s="31"/>
      <c r="G16" s="31"/>
      <c r="H16" s="31"/>
      <c r="I16" s="31"/>
    </row>
    <row r="17" spans="1:9" x14ac:dyDescent="0.2">
      <c r="A17" s="66">
        <v>9</v>
      </c>
      <c r="B17" s="10" t="s">
        <v>19</v>
      </c>
      <c r="C17" s="11" t="s">
        <v>20</v>
      </c>
      <c r="D17" s="23">
        <f t="shared" si="1"/>
        <v>0</v>
      </c>
      <c r="E17" s="31"/>
      <c r="F17" s="31"/>
      <c r="G17" s="31"/>
      <c r="H17" s="31"/>
      <c r="I17" s="31"/>
    </row>
    <row r="18" spans="1:9" x14ac:dyDescent="0.2">
      <c r="A18" s="66">
        <v>10</v>
      </c>
      <c r="B18" s="10" t="s">
        <v>21</v>
      </c>
      <c r="C18" s="11" t="s">
        <v>22</v>
      </c>
      <c r="D18" s="23">
        <f t="shared" si="1"/>
        <v>0</v>
      </c>
      <c r="E18" s="31"/>
      <c r="F18" s="31"/>
      <c r="G18" s="31"/>
      <c r="H18" s="31"/>
      <c r="I18" s="31"/>
    </row>
    <row r="19" spans="1:9" x14ac:dyDescent="0.2">
      <c r="A19" s="66">
        <v>11</v>
      </c>
      <c r="B19" s="10" t="s">
        <v>23</v>
      </c>
      <c r="C19" s="11" t="s">
        <v>24</v>
      </c>
      <c r="D19" s="23">
        <f t="shared" si="1"/>
        <v>0</v>
      </c>
      <c r="E19" s="31"/>
      <c r="F19" s="31"/>
      <c r="G19" s="31"/>
      <c r="H19" s="31"/>
      <c r="I19" s="31"/>
    </row>
    <row r="20" spans="1:9" x14ac:dyDescent="0.2">
      <c r="A20" s="66">
        <v>12</v>
      </c>
      <c r="B20" s="10" t="s">
        <v>25</v>
      </c>
      <c r="C20" s="11" t="s">
        <v>26</v>
      </c>
      <c r="D20" s="23">
        <f t="shared" si="1"/>
        <v>0</v>
      </c>
      <c r="E20" s="31"/>
      <c r="F20" s="31"/>
      <c r="G20" s="31"/>
      <c r="H20" s="31"/>
      <c r="I20" s="31"/>
    </row>
    <row r="21" spans="1:9" x14ac:dyDescent="0.2">
      <c r="A21" s="66">
        <v>13</v>
      </c>
      <c r="B21" s="6" t="s">
        <v>27</v>
      </c>
      <c r="C21" s="11" t="s">
        <v>28</v>
      </c>
      <c r="D21" s="23">
        <f t="shared" si="1"/>
        <v>0</v>
      </c>
      <c r="E21" s="31"/>
      <c r="F21" s="31"/>
      <c r="G21" s="31"/>
      <c r="H21" s="31"/>
      <c r="I21" s="31"/>
    </row>
    <row r="22" spans="1:9" x14ac:dyDescent="0.2">
      <c r="A22" s="66">
        <v>14</v>
      </c>
      <c r="B22" s="10" t="s">
        <v>29</v>
      </c>
      <c r="C22" s="11" t="s">
        <v>30</v>
      </c>
      <c r="D22" s="23">
        <f t="shared" si="1"/>
        <v>0</v>
      </c>
      <c r="E22" s="31"/>
      <c r="F22" s="31"/>
      <c r="G22" s="31"/>
      <c r="H22" s="31"/>
      <c r="I22" s="31"/>
    </row>
    <row r="23" spans="1:9" x14ac:dyDescent="0.2">
      <c r="A23" s="66">
        <v>15</v>
      </c>
      <c r="B23" s="10" t="s">
        <v>31</v>
      </c>
      <c r="C23" s="11" t="s">
        <v>32</v>
      </c>
      <c r="D23" s="23">
        <f t="shared" si="1"/>
        <v>0</v>
      </c>
      <c r="E23" s="31"/>
      <c r="F23" s="31"/>
      <c r="G23" s="31"/>
      <c r="H23" s="31"/>
      <c r="I23" s="31"/>
    </row>
    <row r="24" spans="1:9" x14ac:dyDescent="0.2">
      <c r="A24" s="66">
        <v>16</v>
      </c>
      <c r="B24" s="10" t="s">
        <v>33</v>
      </c>
      <c r="C24" s="11" t="s">
        <v>34</v>
      </c>
      <c r="D24" s="23">
        <f t="shared" si="1"/>
        <v>0</v>
      </c>
      <c r="E24" s="31"/>
      <c r="F24" s="31"/>
      <c r="G24" s="31"/>
      <c r="H24" s="31"/>
      <c r="I24" s="31"/>
    </row>
    <row r="25" spans="1:9" x14ac:dyDescent="0.2">
      <c r="A25" s="66">
        <v>17</v>
      </c>
      <c r="B25" s="10" t="s">
        <v>35</v>
      </c>
      <c r="C25" s="11" t="s">
        <v>36</v>
      </c>
      <c r="D25" s="23">
        <f t="shared" si="1"/>
        <v>0</v>
      </c>
      <c r="E25" s="31"/>
      <c r="F25" s="31"/>
      <c r="G25" s="31"/>
      <c r="H25" s="31"/>
      <c r="I25" s="31"/>
    </row>
    <row r="26" spans="1:9" x14ac:dyDescent="0.2">
      <c r="A26" s="66">
        <v>18</v>
      </c>
      <c r="B26" s="6" t="s">
        <v>37</v>
      </c>
      <c r="C26" s="7" t="s">
        <v>38</v>
      </c>
      <c r="D26" s="23">
        <f t="shared" si="1"/>
        <v>0</v>
      </c>
      <c r="E26" s="31"/>
      <c r="F26" s="31"/>
      <c r="G26" s="31"/>
      <c r="H26" s="31"/>
      <c r="I26" s="31"/>
    </row>
    <row r="27" spans="1:9" x14ac:dyDescent="0.2">
      <c r="A27" s="66">
        <v>19</v>
      </c>
      <c r="B27" s="6" t="s">
        <v>39</v>
      </c>
      <c r="C27" s="7" t="s">
        <v>40</v>
      </c>
      <c r="D27" s="23">
        <f t="shared" si="1"/>
        <v>0</v>
      </c>
      <c r="E27" s="31"/>
      <c r="F27" s="31"/>
      <c r="G27" s="31"/>
      <c r="H27" s="31"/>
      <c r="I27" s="31"/>
    </row>
    <row r="28" spans="1:9" x14ac:dyDescent="0.2">
      <c r="A28" s="66">
        <v>20</v>
      </c>
      <c r="B28" s="6" t="s">
        <v>41</v>
      </c>
      <c r="C28" s="7" t="s">
        <v>42</v>
      </c>
      <c r="D28" s="23">
        <f t="shared" si="1"/>
        <v>0</v>
      </c>
      <c r="E28" s="31"/>
      <c r="F28" s="31"/>
      <c r="G28" s="31"/>
      <c r="H28" s="31"/>
      <c r="I28" s="31"/>
    </row>
    <row r="29" spans="1:9" x14ac:dyDescent="0.2">
      <c r="A29" s="66">
        <v>21</v>
      </c>
      <c r="B29" s="6" t="s">
        <v>43</v>
      </c>
      <c r="C29" s="7" t="s">
        <v>44</v>
      </c>
      <c r="D29" s="23">
        <f t="shared" si="1"/>
        <v>0</v>
      </c>
      <c r="E29" s="31"/>
      <c r="F29" s="31"/>
      <c r="G29" s="31"/>
      <c r="H29" s="31"/>
      <c r="I29" s="31"/>
    </row>
    <row r="30" spans="1:9" x14ac:dyDescent="0.2">
      <c r="A30" s="66">
        <v>22</v>
      </c>
      <c r="B30" s="10" t="s">
        <v>45</v>
      </c>
      <c r="C30" s="11" t="s">
        <v>46</v>
      </c>
      <c r="D30" s="23">
        <f t="shared" si="1"/>
        <v>0</v>
      </c>
      <c r="E30" s="31"/>
      <c r="F30" s="31"/>
      <c r="G30" s="31"/>
      <c r="H30" s="31"/>
      <c r="I30" s="31"/>
    </row>
    <row r="31" spans="1:9" ht="12" customHeight="1" x14ac:dyDescent="0.2">
      <c r="A31" s="66">
        <v>23</v>
      </c>
      <c r="B31" s="10" t="s">
        <v>47</v>
      </c>
      <c r="C31" s="11" t="s">
        <v>48</v>
      </c>
      <c r="D31" s="23">
        <f t="shared" si="1"/>
        <v>0</v>
      </c>
      <c r="E31" s="31"/>
      <c r="F31" s="31"/>
      <c r="G31" s="31"/>
      <c r="H31" s="31"/>
      <c r="I31" s="31"/>
    </row>
    <row r="32" spans="1:9" ht="24" x14ac:dyDescent="0.2">
      <c r="A32" s="66">
        <v>24</v>
      </c>
      <c r="B32" s="10" t="s">
        <v>49</v>
      </c>
      <c r="C32" s="11" t="s">
        <v>50</v>
      </c>
      <c r="D32" s="23">
        <f t="shared" si="1"/>
        <v>0</v>
      </c>
      <c r="E32" s="31"/>
      <c r="F32" s="31"/>
      <c r="G32" s="31"/>
      <c r="H32" s="31"/>
      <c r="I32" s="31"/>
    </row>
    <row r="33" spans="1:9" x14ac:dyDescent="0.2">
      <c r="A33" s="66">
        <v>25</v>
      </c>
      <c r="B33" s="6" t="s">
        <v>51</v>
      </c>
      <c r="C33" s="13" t="s">
        <v>52</v>
      </c>
      <c r="D33" s="23">
        <f t="shared" si="1"/>
        <v>845568</v>
      </c>
      <c r="E33" s="31"/>
      <c r="F33" s="31">
        <v>845568</v>
      </c>
      <c r="G33" s="31"/>
      <c r="H33" s="31"/>
      <c r="I33" s="31"/>
    </row>
    <row r="34" spans="1:9" x14ac:dyDescent="0.2">
      <c r="A34" s="66">
        <v>26</v>
      </c>
      <c r="B34" s="10" t="s">
        <v>53</v>
      </c>
      <c r="C34" s="11" t="s">
        <v>54</v>
      </c>
      <c r="D34" s="23">
        <f t="shared" si="1"/>
        <v>379990</v>
      </c>
      <c r="E34" s="31"/>
      <c r="F34" s="31">
        <v>379990</v>
      </c>
      <c r="G34" s="31"/>
      <c r="H34" s="31"/>
      <c r="I34" s="31"/>
    </row>
    <row r="35" spans="1:9" ht="24" customHeight="1" x14ac:dyDescent="0.2">
      <c r="A35" s="66">
        <v>27</v>
      </c>
      <c r="B35" s="10" t="s">
        <v>55</v>
      </c>
      <c r="C35" s="11" t="s">
        <v>56</v>
      </c>
      <c r="D35" s="23">
        <f t="shared" si="1"/>
        <v>0</v>
      </c>
      <c r="E35" s="31"/>
      <c r="F35" s="31"/>
      <c r="G35" s="31"/>
      <c r="H35" s="31"/>
      <c r="I35" s="31"/>
    </row>
    <row r="36" spans="1:9" ht="12" customHeight="1" x14ac:dyDescent="0.2">
      <c r="A36" s="66">
        <v>28</v>
      </c>
      <c r="B36" s="9" t="s">
        <v>57</v>
      </c>
      <c r="C36" s="13" t="s">
        <v>58</v>
      </c>
      <c r="D36" s="23">
        <f t="shared" si="1"/>
        <v>0</v>
      </c>
      <c r="E36" s="31"/>
      <c r="F36" s="31"/>
      <c r="G36" s="31"/>
      <c r="H36" s="31"/>
      <c r="I36" s="31"/>
    </row>
    <row r="37" spans="1:9" ht="24" x14ac:dyDescent="0.2">
      <c r="A37" s="66">
        <v>29</v>
      </c>
      <c r="B37" s="6" t="s">
        <v>59</v>
      </c>
      <c r="C37" s="7" t="s">
        <v>60</v>
      </c>
      <c r="D37" s="23">
        <f t="shared" si="1"/>
        <v>0</v>
      </c>
      <c r="E37" s="31"/>
      <c r="F37" s="31"/>
      <c r="G37" s="31"/>
      <c r="H37" s="31"/>
      <c r="I37" s="31"/>
    </row>
    <row r="38" spans="1:9" ht="24" x14ac:dyDescent="0.2">
      <c r="A38" s="66">
        <v>30</v>
      </c>
      <c r="B38" s="10" t="s">
        <v>61</v>
      </c>
      <c r="C38" s="11" t="s">
        <v>62</v>
      </c>
      <c r="D38" s="23">
        <f t="shared" si="1"/>
        <v>0</v>
      </c>
      <c r="E38" s="31"/>
      <c r="F38" s="31"/>
      <c r="G38" s="31"/>
      <c r="H38" s="31"/>
      <c r="I38" s="31"/>
    </row>
    <row r="39" spans="1:9" x14ac:dyDescent="0.2">
      <c r="A39" s="66">
        <v>31</v>
      </c>
      <c r="B39" s="9" t="s">
        <v>63</v>
      </c>
      <c r="C39" s="7" t="s">
        <v>64</v>
      </c>
      <c r="D39" s="23">
        <f t="shared" si="1"/>
        <v>0</v>
      </c>
      <c r="E39" s="31"/>
      <c r="F39" s="31"/>
      <c r="G39" s="31"/>
      <c r="H39" s="31"/>
      <c r="I39" s="31"/>
    </row>
    <row r="40" spans="1:9" x14ac:dyDescent="0.2">
      <c r="A40" s="66">
        <v>32</v>
      </c>
      <c r="B40" s="12" t="s">
        <v>65</v>
      </c>
      <c r="C40" s="13" t="s">
        <v>66</v>
      </c>
      <c r="D40" s="23">
        <f t="shared" si="1"/>
        <v>0</v>
      </c>
      <c r="E40" s="31"/>
      <c r="F40" s="31"/>
      <c r="G40" s="31"/>
      <c r="H40" s="31"/>
      <c r="I40" s="31"/>
    </row>
    <row r="41" spans="1:9" x14ac:dyDescent="0.2">
      <c r="A41" s="66">
        <v>33</v>
      </c>
      <c r="B41" s="9" t="s">
        <v>67</v>
      </c>
      <c r="C41" s="7" t="s">
        <v>68</v>
      </c>
      <c r="D41" s="23">
        <f t="shared" si="1"/>
        <v>0</v>
      </c>
      <c r="E41" s="31"/>
      <c r="F41" s="31"/>
      <c r="G41" s="31"/>
      <c r="H41" s="31"/>
      <c r="I41" s="31"/>
    </row>
    <row r="42" spans="1:9" x14ac:dyDescent="0.2">
      <c r="A42" s="66">
        <v>34</v>
      </c>
      <c r="B42" s="10" t="s">
        <v>69</v>
      </c>
      <c r="C42" s="11" t="s">
        <v>70</v>
      </c>
      <c r="D42" s="23">
        <f t="shared" si="1"/>
        <v>0</v>
      </c>
      <c r="E42" s="31"/>
      <c r="F42" s="31"/>
      <c r="G42" s="31"/>
      <c r="H42" s="31"/>
      <c r="I42" s="31"/>
    </row>
    <row r="43" spans="1:9" x14ac:dyDescent="0.2">
      <c r="A43" s="66">
        <v>35</v>
      </c>
      <c r="B43" s="9" t="s">
        <v>71</v>
      </c>
      <c r="C43" s="7" t="s">
        <v>72</v>
      </c>
      <c r="D43" s="23">
        <f t="shared" si="1"/>
        <v>0</v>
      </c>
      <c r="E43" s="31"/>
      <c r="F43" s="31"/>
      <c r="G43" s="31"/>
      <c r="H43" s="31"/>
      <c r="I43" s="31"/>
    </row>
    <row r="44" spans="1:9" x14ac:dyDescent="0.2">
      <c r="A44" s="66">
        <v>36</v>
      </c>
      <c r="B44" s="6" t="s">
        <v>73</v>
      </c>
      <c r="C44" s="7" t="s">
        <v>74</v>
      </c>
      <c r="D44" s="23">
        <f t="shared" si="1"/>
        <v>0</v>
      </c>
      <c r="E44" s="31"/>
      <c r="F44" s="31"/>
      <c r="G44" s="31"/>
      <c r="H44" s="31"/>
      <c r="I44" s="31"/>
    </row>
    <row r="45" spans="1:9" x14ac:dyDescent="0.2">
      <c r="A45" s="66">
        <v>37</v>
      </c>
      <c r="B45" s="14" t="s">
        <v>75</v>
      </c>
      <c r="C45" s="15" t="s">
        <v>76</v>
      </c>
      <c r="D45" s="23">
        <f t="shared" si="1"/>
        <v>0</v>
      </c>
      <c r="E45" s="31"/>
      <c r="F45" s="31"/>
      <c r="G45" s="31"/>
      <c r="H45" s="31"/>
      <c r="I45" s="31"/>
    </row>
    <row r="46" spans="1:9" x14ac:dyDescent="0.2">
      <c r="A46" s="66">
        <v>38</v>
      </c>
      <c r="B46" s="6" t="s">
        <v>77</v>
      </c>
      <c r="C46" s="7" t="s">
        <v>78</v>
      </c>
      <c r="D46" s="23">
        <f t="shared" si="1"/>
        <v>0</v>
      </c>
      <c r="E46" s="31"/>
      <c r="F46" s="31"/>
      <c r="G46" s="31"/>
      <c r="H46" s="31"/>
      <c r="I46" s="31"/>
    </row>
    <row r="47" spans="1:9" x14ac:dyDescent="0.2">
      <c r="A47" s="66">
        <v>39</v>
      </c>
      <c r="B47" s="12" t="s">
        <v>79</v>
      </c>
      <c r="C47" s="13" t="s">
        <v>80</v>
      </c>
      <c r="D47" s="23">
        <f t="shared" si="1"/>
        <v>0</v>
      </c>
      <c r="E47" s="31"/>
      <c r="F47" s="31"/>
      <c r="G47" s="31"/>
      <c r="H47" s="31"/>
      <c r="I47" s="31"/>
    </row>
    <row r="48" spans="1:9" x14ac:dyDescent="0.2">
      <c r="A48" s="66">
        <v>40</v>
      </c>
      <c r="B48" s="10" t="s">
        <v>81</v>
      </c>
      <c r="C48" s="11" t="s">
        <v>82</v>
      </c>
      <c r="D48" s="23">
        <f t="shared" si="1"/>
        <v>0</v>
      </c>
      <c r="E48" s="31"/>
      <c r="F48" s="31"/>
      <c r="G48" s="31"/>
      <c r="H48" s="31"/>
      <c r="I48" s="31"/>
    </row>
    <row r="49" spans="1:9" x14ac:dyDescent="0.2">
      <c r="A49" s="66">
        <v>41</v>
      </c>
      <c r="B49" s="9" t="s">
        <v>83</v>
      </c>
      <c r="C49" s="7" t="s">
        <v>84</v>
      </c>
      <c r="D49" s="23">
        <f t="shared" si="1"/>
        <v>0</v>
      </c>
      <c r="E49" s="31"/>
      <c r="F49" s="31"/>
      <c r="G49" s="31"/>
      <c r="H49" s="31"/>
      <c r="I49" s="31"/>
    </row>
    <row r="50" spans="1:9" x14ac:dyDescent="0.2">
      <c r="A50" s="66">
        <v>42</v>
      </c>
      <c r="B50" s="10" t="s">
        <v>85</v>
      </c>
      <c r="C50" s="11" t="s">
        <v>86</v>
      </c>
      <c r="D50" s="23">
        <f t="shared" si="1"/>
        <v>0</v>
      </c>
      <c r="E50" s="31"/>
      <c r="F50" s="31"/>
      <c r="G50" s="31"/>
      <c r="H50" s="31"/>
      <c r="I50" s="31"/>
    </row>
    <row r="51" spans="1:9" x14ac:dyDescent="0.2">
      <c r="A51" s="66">
        <v>43</v>
      </c>
      <c r="B51" s="6" t="s">
        <v>87</v>
      </c>
      <c r="C51" s="7" t="s">
        <v>88</v>
      </c>
      <c r="D51" s="23">
        <f t="shared" si="1"/>
        <v>0</v>
      </c>
      <c r="E51" s="31"/>
      <c r="F51" s="31"/>
      <c r="G51" s="31"/>
      <c r="H51" s="31"/>
      <c r="I51" s="31"/>
    </row>
    <row r="52" spans="1:9" x14ac:dyDescent="0.2">
      <c r="A52" s="66">
        <v>44</v>
      </c>
      <c r="B52" s="6" t="s">
        <v>89</v>
      </c>
      <c r="C52" s="7" t="s">
        <v>90</v>
      </c>
      <c r="D52" s="23">
        <f t="shared" si="1"/>
        <v>0</v>
      </c>
      <c r="E52" s="31"/>
      <c r="F52" s="31"/>
      <c r="G52" s="31"/>
      <c r="H52" s="31"/>
      <c r="I52" s="31"/>
    </row>
    <row r="53" spans="1:9" x14ac:dyDescent="0.2">
      <c r="A53" s="66">
        <v>45</v>
      </c>
      <c r="B53" s="10" t="s">
        <v>91</v>
      </c>
      <c r="C53" s="11" t="s">
        <v>92</v>
      </c>
      <c r="D53" s="23">
        <f t="shared" si="1"/>
        <v>0</v>
      </c>
      <c r="E53" s="31"/>
      <c r="F53" s="31"/>
      <c r="G53" s="31"/>
      <c r="H53" s="31"/>
      <c r="I53" s="31"/>
    </row>
    <row r="54" spans="1:9" ht="10.5" customHeight="1" x14ac:dyDescent="0.2">
      <c r="A54" s="66">
        <v>46</v>
      </c>
      <c r="B54" s="10" t="s">
        <v>93</v>
      </c>
      <c r="C54" s="11" t="s">
        <v>94</v>
      </c>
      <c r="D54" s="23">
        <f t="shared" si="1"/>
        <v>0</v>
      </c>
      <c r="E54" s="31"/>
      <c r="F54" s="31"/>
      <c r="G54" s="31"/>
      <c r="H54" s="31"/>
      <c r="I54" s="31"/>
    </row>
    <row r="55" spans="1:9" x14ac:dyDescent="0.2">
      <c r="A55" s="66">
        <v>47</v>
      </c>
      <c r="B55" s="9" t="s">
        <v>95</v>
      </c>
      <c r="C55" s="7" t="s">
        <v>96</v>
      </c>
      <c r="D55" s="23">
        <f t="shared" si="1"/>
        <v>0</v>
      </c>
      <c r="E55" s="31"/>
      <c r="F55" s="31"/>
      <c r="G55" s="31"/>
      <c r="H55" s="31"/>
      <c r="I55" s="31"/>
    </row>
    <row r="56" spans="1:9" x14ac:dyDescent="0.2">
      <c r="A56" s="66">
        <v>48</v>
      </c>
      <c r="B56" s="10" t="s">
        <v>97</v>
      </c>
      <c r="C56" s="11" t="s">
        <v>98</v>
      </c>
      <c r="D56" s="23">
        <f t="shared" si="1"/>
        <v>0</v>
      </c>
      <c r="E56" s="31"/>
      <c r="F56" s="31"/>
      <c r="G56" s="31"/>
      <c r="H56" s="31"/>
      <c r="I56" s="31"/>
    </row>
    <row r="57" spans="1:9" x14ac:dyDescent="0.2">
      <c r="A57" s="66">
        <v>49</v>
      </c>
      <c r="B57" s="9" t="s">
        <v>99</v>
      </c>
      <c r="C57" s="7" t="s">
        <v>100</v>
      </c>
      <c r="D57" s="23">
        <f t="shared" si="1"/>
        <v>0</v>
      </c>
      <c r="E57" s="31"/>
      <c r="F57" s="31"/>
      <c r="G57" s="31"/>
      <c r="H57" s="31"/>
      <c r="I57" s="31"/>
    </row>
    <row r="58" spans="1:9" ht="10.5" customHeight="1" x14ac:dyDescent="0.2">
      <c r="A58" s="66">
        <v>50</v>
      </c>
      <c r="B58" s="10" t="s">
        <v>101</v>
      </c>
      <c r="C58" s="11" t="s">
        <v>102</v>
      </c>
      <c r="D58" s="23">
        <f t="shared" si="1"/>
        <v>0</v>
      </c>
      <c r="E58" s="31"/>
      <c r="F58" s="31"/>
      <c r="G58" s="31"/>
      <c r="H58" s="31"/>
      <c r="I58" s="31"/>
    </row>
    <row r="59" spans="1:9" x14ac:dyDescent="0.2">
      <c r="A59" s="66">
        <v>51</v>
      </c>
      <c r="B59" s="10" t="s">
        <v>103</v>
      </c>
      <c r="C59" s="11" t="s">
        <v>104</v>
      </c>
      <c r="D59" s="23">
        <f t="shared" si="1"/>
        <v>0</v>
      </c>
      <c r="E59" s="31"/>
      <c r="F59" s="31"/>
      <c r="G59" s="31"/>
      <c r="H59" s="31"/>
      <c r="I59" s="31"/>
    </row>
    <row r="60" spans="1:9" x14ac:dyDescent="0.2">
      <c r="A60" s="66">
        <v>52</v>
      </c>
      <c r="B60" s="10" t="s">
        <v>105</v>
      </c>
      <c r="C60" s="11" t="s">
        <v>106</v>
      </c>
      <c r="D60" s="23">
        <f t="shared" si="1"/>
        <v>0</v>
      </c>
      <c r="E60" s="31"/>
      <c r="F60" s="31"/>
      <c r="G60" s="31"/>
      <c r="H60" s="31"/>
      <c r="I60" s="31"/>
    </row>
    <row r="61" spans="1:9" x14ac:dyDescent="0.2">
      <c r="A61" s="66">
        <v>53</v>
      </c>
      <c r="B61" s="10" t="s">
        <v>107</v>
      </c>
      <c r="C61" s="11" t="s">
        <v>108</v>
      </c>
      <c r="D61" s="23">
        <f t="shared" si="1"/>
        <v>0</v>
      </c>
      <c r="E61" s="31"/>
      <c r="F61" s="31"/>
      <c r="G61" s="31"/>
      <c r="H61" s="31"/>
      <c r="I61" s="31"/>
    </row>
    <row r="62" spans="1:9" x14ac:dyDescent="0.2">
      <c r="A62" s="66">
        <v>54</v>
      </c>
      <c r="B62" s="10" t="s">
        <v>109</v>
      </c>
      <c r="C62" s="11" t="s">
        <v>110</v>
      </c>
      <c r="D62" s="23">
        <f t="shared" si="1"/>
        <v>0</v>
      </c>
      <c r="E62" s="31"/>
      <c r="F62" s="31"/>
      <c r="G62" s="31"/>
      <c r="H62" s="31"/>
      <c r="I62" s="31"/>
    </row>
    <row r="63" spans="1:9" ht="24" x14ac:dyDescent="0.2">
      <c r="A63" s="66">
        <v>55</v>
      </c>
      <c r="B63" s="10" t="s">
        <v>111</v>
      </c>
      <c r="C63" s="11" t="s">
        <v>112</v>
      </c>
      <c r="D63" s="23">
        <f t="shared" si="1"/>
        <v>0</v>
      </c>
      <c r="E63" s="31"/>
      <c r="F63" s="31"/>
      <c r="G63" s="31"/>
      <c r="H63" s="31"/>
      <c r="I63" s="31"/>
    </row>
    <row r="64" spans="1:9" ht="24" x14ac:dyDescent="0.2">
      <c r="A64" s="66">
        <v>56</v>
      </c>
      <c r="B64" s="9" t="s">
        <v>113</v>
      </c>
      <c r="C64" s="11" t="s">
        <v>114</v>
      </c>
      <c r="D64" s="23">
        <f t="shared" si="1"/>
        <v>0</v>
      </c>
      <c r="E64" s="31"/>
      <c r="F64" s="31"/>
      <c r="G64" s="31"/>
      <c r="H64" s="31"/>
      <c r="I64" s="31"/>
    </row>
    <row r="65" spans="1:9" ht="17.25" customHeight="1" x14ac:dyDescent="0.2">
      <c r="A65" s="66">
        <v>57</v>
      </c>
      <c r="B65" s="12" t="s">
        <v>115</v>
      </c>
      <c r="C65" s="13" t="s">
        <v>116</v>
      </c>
      <c r="D65" s="23">
        <f t="shared" si="1"/>
        <v>0</v>
      </c>
      <c r="E65" s="31"/>
      <c r="F65" s="31"/>
      <c r="G65" s="31"/>
      <c r="H65" s="31"/>
      <c r="I65" s="31"/>
    </row>
    <row r="66" spans="1:9" ht="15" customHeight="1" x14ac:dyDescent="0.2">
      <c r="A66" s="66">
        <v>58</v>
      </c>
      <c r="B66" s="9" t="s">
        <v>117</v>
      </c>
      <c r="C66" s="11" t="s">
        <v>118</v>
      </c>
      <c r="D66" s="23">
        <f t="shared" si="1"/>
        <v>0</v>
      </c>
      <c r="E66" s="31"/>
      <c r="F66" s="31"/>
      <c r="G66" s="31"/>
      <c r="H66" s="31"/>
      <c r="I66" s="31"/>
    </row>
    <row r="67" spans="1:9" ht="16.5" customHeight="1" x14ac:dyDescent="0.2">
      <c r="A67" s="66">
        <v>59</v>
      </c>
      <c r="B67" s="10" t="s">
        <v>119</v>
      </c>
      <c r="C67" s="11" t="s">
        <v>321</v>
      </c>
      <c r="D67" s="23">
        <f t="shared" si="1"/>
        <v>0</v>
      </c>
      <c r="E67" s="31"/>
      <c r="F67" s="31"/>
      <c r="G67" s="31"/>
      <c r="H67" s="31"/>
      <c r="I67" s="31"/>
    </row>
    <row r="68" spans="1:9" ht="17.25" customHeight="1" x14ac:dyDescent="0.2">
      <c r="A68" s="66">
        <v>60</v>
      </c>
      <c r="B68" s="6" t="s">
        <v>120</v>
      </c>
      <c r="C68" s="11" t="s">
        <v>121</v>
      </c>
      <c r="D68" s="23">
        <f t="shared" si="1"/>
        <v>0</v>
      </c>
      <c r="E68" s="31"/>
      <c r="F68" s="31"/>
      <c r="G68" s="31"/>
      <c r="H68" s="31"/>
      <c r="I68" s="31"/>
    </row>
    <row r="69" spans="1:9" ht="12.75" customHeight="1" x14ac:dyDescent="0.2">
      <c r="A69" s="66">
        <v>61</v>
      </c>
      <c r="B69" s="6" t="s">
        <v>122</v>
      </c>
      <c r="C69" s="11" t="s">
        <v>123</v>
      </c>
      <c r="D69" s="23">
        <f t="shared" si="1"/>
        <v>0</v>
      </c>
      <c r="E69" s="31"/>
      <c r="F69" s="31"/>
      <c r="G69" s="31"/>
      <c r="H69" s="31"/>
      <c r="I69" s="31"/>
    </row>
    <row r="70" spans="1:9" ht="27.75" customHeight="1" x14ac:dyDescent="0.2">
      <c r="A70" s="66">
        <v>62</v>
      </c>
      <c r="B70" s="9" t="s">
        <v>124</v>
      </c>
      <c r="C70" s="11" t="s">
        <v>125</v>
      </c>
      <c r="D70" s="23">
        <f t="shared" si="1"/>
        <v>0</v>
      </c>
      <c r="E70" s="31"/>
      <c r="F70" s="31"/>
      <c r="G70" s="31"/>
      <c r="H70" s="31"/>
      <c r="I70" s="31"/>
    </row>
    <row r="71" spans="1:9" x14ac:dyDescent="0.2">
      <c r="A71" s="66">
        <v>63</v>
      </c>
      <c r="B71" s="9" t="s">
        <v>126</v>
      </c>
      <c r="C71" s="7" t="s">
        <v>127</v>
      </c>
      <c r="D71" s="23">
        <f t="shared" si="1"/>
        <v>0</v>
      </c>
      <c r="E71" s="31"/>
      <c r="F71" s="31"/>
      <c r="G71" s="31"/>
      <c r="H71" s="31"/>
      <c r="I71" s="31"/>
    </row>
    <row r="72" spans="1:9" x14ac:dyDescent="0.2">
      <c r="A72" s="66">
        <v>64</v>
      </c>
      <c r="B72" s="9" t="s">
        <v>128</v>
      </c>
      <c r="C72" s="11" t="s">
        <v>129</v>
      </c>
      <c r="D72" s="23">
        <f t="shared" si="1"/>
        <v>0</v>
      </c>
      <c r="E72" s="31"/>
      <c r="F72" s="31"/>
      <c r="G72" s="31"/>
      <c r="H72" s="31"/>
      <c r="I72" s="31"/>
    </row>
    <row r="73" spans="1:9" ht="24" x14ac:dyDescent="0.2">
      <c r="A73" s="66">
        <v>65</v>
      </c>
      <c r="B73" s="9" t="s">
        <v>130</v>
      </c>
      <c r="C73" s="11" t="s">
        <v>131</v>
      </c>
      <c r="D73" s="23">
        <f t="shared" ref="D73:D136" si="2">E73+F73+G73+H73+I73</f>
        <v>0</v>
      </c>
      <c r="E73" s="31"/>
      <c r="F73" s="31"/>
      <c r="G73" s="31"/>
      <c r="H73" s="31"/>
      <c r="I73" s="31"/>
    </row>
    <row r="74" spans="1:9" ht="24" x14ac:dyDescent="0.2">
      <c r="A74" s="66">
        <v>66</v>
      </c>
      <c r="B74" s="6" t="s">
        <v>132</v>
      </c>
      <c r="C74" s="11" t="s">
        <v>133</v>
      </c>
      <c r="D74" s="23">
        <f t="shared" si="2"/>
        <v>0</v>
      </c>
      <c r="E74" s="31"/>
      <c r="F74" s="31"/>
      <c r="G74" s="31"/>
      <c r="H74" s="31"/>
      <c r="I74" s="31"/>
    </row>
    <row r="75" spans="1:9" ht="24" x14ac:dyDescent="0.2">
      <c r="A75" s="66">
        <v>67</v>
      </c>
      <c r="B75" s="9" t="s">
        <v>134</v>
      </c>
      <c r="C75" s="11" t="s">
        <v>135</v>
      </c>
      <c r="D75" s="23">
        <f t="shared" si="2"/>
        <v>0</v>
      </c>
      <c r="E75" s="31"/>
      <c r="F75" s="31"/>
      <c r="G75" s="31"/>
      <c r="H75" s="31"/>
      <c r="I75" s="31"/>
    </row>
    <row r="76" spans="1:9" ht="24" x14ac:dyDescent="0.2">
      <c r="A76" s="66">
        <v>68</v>
      </c>
      <c r="B76" s="9" t="s">
        <v>136</v>
      </c>
      <c r="C76" s="11" t="s">
        <v>137</v>
      </c>
      <c r="D76" s="23">
        <f t="shared" si="2"/>
        <v>0</v>
      </c>
      <c r="E76" s="31"/>
      <c r="F76" s="31"/>
      <c r="G76" s="31"/>
      <c r="H76" s="31"/>
      <c r="I76" s="31"/>
    </row>
    <row r="77" spans="1:9" ht="24" x14ac:dyDescent="0.2">
      <c r="A77" s="66">
        <v>69</v>
      </c>
      <c r="B77" s="6" t="s">
        <v>138</v>
      </c>
      <c r="C77" s="11" t="s">
        <v>139</v>
      </c>
      <c r="D77" s="23">
        <f t="shared" si="2"/>
        <v>0</v>
      </c>
      <c r="E77" s="31"/>
      <c r="F77" s="31"/>
      <c r="G77" s="31"/>
      <c r="H77" s="31"/>
      <c r="I77" s="31"/>
    </row>
    <row r="78" spans="1:9" ht="24" x14ac:dyDescent="0.2">
      <c r="A78" s="66">
        <v>70</v>
      </c>
      <c r="B78" s="6" t="s">
        <v>140</v>
      </c>
      <c r="C78" s="11" t="s">
        <v>141</v>
      </c>
      <c r="D78" s="23">
        <f t="shared" si="2"/>
        <v>0</v>
      </c>
      <c r="E78" s="31"/>
      <c r="F78" s="31"/>
      <c r="G78" s="31"/>
      <c r="H78" s="31"/>
      <c r="I78" s="31"/>
    </row>
    <row r="79" spans="1:9" ht="24" x14ac:dyDescent="0.2">
      <c r="A79" s="66">
        <v>71</v>
      </c>
      <c r="B79" s="6" t="s">
        <v>142</v>
      </c>
      <c r="C79" s="11" t="s">
        <v>143</v>
      </c>
      <c r="D79" s="23">
        <f t="shared" si="2"/>
        <v>0</v>
      </c>
      <c r="E79" s="31"/>
      <c r="F79" s="31"/>
      <c r="G79" s="31"/>
      <c r="H79" s="31"/>
      <c r="I79" s="31"/>
    </row>
    <row r="80" spans="1:9" ht="24" x14ac:dyDescent="0.2">
      <c r="A80" s="66">
        <v>72</v>
      </c>
      <c r="B80" s="10" t="s">
        <v>144</v>
      </c>
      <c r="C80" s="11" t="s">
        <v>145</v>
      </c>
      <c r="D80" s="23">
        <f t="shared" si="2"/>
        <v>0</v>
      </c>
      <c r="E80" s="31"/>
      <c r="F80" s="31"/>
      <c r="G80" s="31"/>
      <c r="H80" s="31"/>
      <c r="I80" s="31"/>
    </row>
    <row r="81" spans="1:9" x14ac:dyDescent="0.2">
      <c r="A81" s="66">
        <v>73</v>
      </c>
      <c r="B81" s="6" t="s">
        <v>146</v>
      </c>
      <c r="C81" s="11" t="s">
        <v>147</v>
      </c>
      <c r="D81" s="23">
        <f t="shared" si="2"/>
        <v>0</v>
      </c>
      <c r="E81" s="31"/>
      <c r="F81" s="31"/>
      <c r="G81" s="31"/>
      <c r="H81" s="31"/>
      <c r="I81" s="31"/>
    </row>
    <row r="82" spans="1:9" x14ac:dyDescent="0.2">
      <c r="A82" s="66">
        <v>74</v>
      </c>
      <c r="B82" s="10" t="s">
        <v>148</v>
      </c>
      <c r="C82" s="11" t="s">
        <v>149</v>
      </c>
      <c r="D82" s="23">
        <f t="shared" si="2"/>
        <v>0</v>
      </c>
      <c r="E82" s="31"/>
      <c r="F82" s="31"/>
      <c r="G82" s="31"/>
      <c r="H82" s="31"/>
      <c r="I82" s="31"/>
    </row>
    <row r="83" spans="1:9" x14ac:dyDescent="0.2">
      <c r="A83" s="66">
        <v>75</v>
      </c>
      <c r="B83" s="12" t="s">
        <v>150</v>
      </c>
      <c r="C83" s="13" t="s">
        <v>151</v>
      </c>
      <c r="D83" s="23">
        <f t="shared" si="2"/>
        <v>0</v>
      </c>
      <c r="E83" s="31"/>
      <c r="F83" s="31"/>
      <c r="G83" s="31"/>
      <c r="H83" s="31"/>
      <c r="I83" s="31"/>
    </row>
    <row r="84" spans="1:9" x14ac:dyDescent="0.2">
      <c r="A84" s="66">
        <v>76</v>
      </c>
      <c r="B84" s="6" t="s">
        <v>152</v>
      </c>
      <c r="C84" s="11" t="s">
        <v>153</v>
      </c>
      <c r="D84" s="23">
        <f t="shared" si="2"/>
        <v>0</v>
      </c>
      <c r="E84" s="31"/>
      <c r="F84" s="31"/>
      <c r="G84" s="31"/>
      <c r="H84" s="31"/>
      <c r="I84" s="31"/>
    </row>
    <row r="85" spans="1:9" x14ac:dyDescent="0.2">
      <c r="A85" s="66">
        <v>77</v>
      </c>
      <c r="B85" s="12" t="s">
        <v>154</v>
      </c>
      <c r="C85" s="13" t="s">
        <v>155</v>
      </c>
      <c r="D85" s="23">
        <f t="shared" si="2"/>
        <v>0</v>
      </c>
      <c r="E85" s="31"/>
      <c r="F85" s="31"/>
      <c r="G85" s="31"/>
      <c r="H85" s="31"/>
      <c r="I85" s="31"/>
    </row>
    <row r="86" spans="1:9" x14ac:dyDescent="0.2">
      <c r="A86" s="66">
        <v>78</v>
      </c>
      <c r="B86" s="6" t="s">
        <v>156</v>
      </c>
      <c r="C86" s="11" t="s">
        <v>157</v>
      </c>
      <c r="D86" s="23">
        <f t="shared" si="2"/>
        <v>6079840</v>
      </c>
      <c r="E86" s="31"/>
      <c r="F86" s="31">
        <v>6079840</v>
      </c>
      <c r="G86" s="31"/>
      <c r="H86" s="31"/>
      <c r="I86" s="31"/>
    </row>
    <row r="87" spans="1:9" x14ac:dyDescent="0.2">
      <c r="A87" s="66">
        <v>79</v>
      </c>
      <c r="B87" s="12" t="s">
        <v>158</v>
      </c>
      <c r="C87" s="13" t="s">
        <v>159</v>
      </c>
      <c r="D87" s="23">
        <f t="shared" si="2"/>
        <v>0</v>
      </c>
      <c r="E87" s="31"/>
      <c r="F87" s="31"/>
      <c r="G87" s="31"/>
      <c r="H87" s="31"/>
      <c r="I87" s="31"/>
    </row>
    <row r="88" spans="1:9" x14ac:dyDescent="0.2">
      <c r="A88" s="66">
        <v>80</v>
      </c>
      <c r="B88" s="9" t="s">
        <v>160</v>
      </c>
      <c r="C88" s="11" t="s">
        <v>161</v>
      </c>
      <c r="D88" s="23">
        <f t="shared" si="2"/>
        <v>0</v>
      </c>
      <c r="E88" s="31"/>
      <c r="F88" s="31"/>
      <c r="G88" s="31"/>
      <c r="H88" s="31"/>
      <c r="I88" s="31"/>
    </row>
    <row r="89" spans="1:9" ht="24" x14ac:dyDescent="0.2">
      <c r="A89" s="66">
        <v>81</v>
      </c>
      <c r="B89" s="10" t="s">
        <v>162</v>
      </c>
      <c r="C89" s="11" t="s">
        <v>163</v>
      </c>
      <c r="D89" s="23">
        <f t="shared" si="2"/>
        <v>949975</v>
      </c>
      <c r="E89" s="31"/>
      <c r="F89" s="31">
        <v>949975</v>
      </c>
      <c r="G89" s="31"/>
      <c r="H89" s="31"/>
      <c r="I89" s="31"/>
    </row>
    <row r="90" spans="1:9" ht="24" x14ac:dyDescent="0.2">
      <c r="A90" s="66">
        <v>82</v>
      </c>
      <c r="B90" s="9" t="s">
        <v>164</v>
      </c>
      <c r="C90" s="7" t="s">
        <v>165</v>
      </c>
      <c r="D90" s="23">
        <f t="shared" si="2"/>
        <v>0</v>
      </c>
      <c r="E90" s="31"/>
      <c r="F90" s="31"/>
      <c r="G90" s="31"/>
      <c r="H90" s="31"/>
      <c r="I90" s="31"/>
    </row>
    <row r="91" spans="1:9" x14ac:dyDescent="0.2">
      <c r="A91" s="66">
        <v>83</v>
      </c>
      <c r="B91" s="9" t="s">
        <v>166</v>
      </c>
      <c r="C91" s="13" t="s">
        <v>167</v>
      </c>
      <c r="D91" s="23">
        <f t="shared" si="2"/>
        <v>0</v>
      </c>
      <c r="E91" s="31"/>
      <c r="F91" s="31"/>
      <c r="G91" s="31"/>
      <c r="H91" s="31"/>
      <c r="I91" s="31"/>
    </row>
    <row r="92" spans="1:9" x14ac:dyDescent="0.2">
      <c r="A92" s="66">
        <v>84</v>
      </c>
      <c r="B92" s="10" t="s">
        <v>168</v>
      </c>
      <c r="C92" s="11" t="s">
        <v>169</v>
      </c>
      <c r="D92" s="23">
        <f t="shared" si="2"/>
        <v>0</v>
      </c>
      <c r="E92" s="31"/>
      <c r="F92" s="31"/>
      <c r="G92" s="31"/>
      <c r="H92" s="31"/>
      <c r="I92" s="31"/>
    </row>
    <row r="93" spans="1:9" x14ac:dyDescent="0.2">
      <c r="A93" s="66">
        <v>85</v>
      </c>
      <c r="B93" s="9" t="s">
        <v>170</v>
      </c>
      <c r="C93" s="7" t="s">
        <v>171</v>
      </c>
      <c r="D93" s="23">
        <f t="shared" si="2"/>
        <v>0</v>
      </c>
      <c r="E93" s="31"/>
      <c r="F93" s="31"/>
      <c r="G93" s="31"/>
      <c r="H93" s="31"/>
      <c r="I93" s="31"/>
    </row>
    <row r="94" spans="1:9" x14ac:dyDescent="0.2">
      <c r="A94" s="66">
        <v>86</v>
      </c>
      <c r="B94" s="10" t="s">
        <v>172</v>
      </c>
      <c r="C94" s="11" t="s">
        <v>173</v>
      </c>
      <c r="D94" s="23">
        <f t="shared" si="2"/>
        <v>0</v>
      </c>
      <c r="E94" s="31"/>
      <c r="F94" s="31"/>
      <c r="G94" s="31"/>
      <c r="H94" s="31"/>
      <c r="I94" s="31"/>
    </row>
    <row r="95" spans="1:9" x14ac:dyDescent="0.2">
      <c r="A95" s="66">
        <v>87</v>
      </c>
      <c r="B95" s="10" t="s">
        <v>174</v>
      </c>
      <c r="C95" s="11" t="s">
        <v>175</v>
      </c>
      <c r="D95" s="23">
        <f t="shared" si="2"/>
        <v>0</v>
      </c>
      <c r="E95" s="31"/>
      <c r="F95" s="31"/>
      <c r="G95" s="31"/>
      <c r="H95" s="31"/>
      <c r="I95" s="31"/>
    </row>
    <row r="96" spans="1:9" ht="13.5" customHeight="1" x14ac:dyDescent="0.2">
      <c r="A96" s="66">
        <v>88</v>
      </c>
      <c r="B96" s="9" t="s">
        <v>176</v>
      </c>
      <c r="C96" s="13" t="s">
        <v>177</v>
      </c>
      <c r="D96" s="23">
        <f t="shared" si="2"/>
        <v>0</v>
      </c>
      <c r="E96" s="31"/>
      <c r="F96" s="31"/>
      <c r="G96" s="31"/>
      <c r="H96" s="31"/>
      <c r="I96" s="31"/>
    </row>
    <row r="97" spans="1:9" ht="14.25" customHeight="1" x14ac:dyDescent="0.2">
      <c r="A97" s="66">
        <v>89</v>
      </c>
      <c r="B97" s="9" t="s">
        <v>178</v>
      </c>
      <c r="C97" s="7" t="s">
        <v>179</v>
      </c>
      <c r="D97" s="23">
        <f t="shared" si="2"/>
        <v>0</v>
      </c>
      <c r="E97" s="31"/>
      <c r="F97" s="31"/>
      <c r="G97" s="31"/>
      <c r="H97" s="31"/>
      <c r="I97" s="31"/>
    </row>
    <row r="98" spans="1:9" x14ac:dyDescent="0.2">
      <c r="A98" s="66">
        <v>90</v>
      </c>
      <c r="B98" s="6" t="s">
        <v>180</v>
      </c>
      <c r="C98" s="7" t="s">
        <v>181</v>
      </c>
      <c r="D98" s="23">
        <f t="shared" si="2"/>
        <v>0</v>
      </c>
      <c r="E98" s="31"/>
      <c r="F98" s="31"/>
      <c r="G98" s="31"/>
      <c r="H98" s="31"/>
      <c r="I98" s="31"/>
    </row>
    <row r="99" spans="1:9" x14ac:dyDescent="0.2">
      <c r="A99" s="66">
        <v>91</v>
      </c>
      <c r="B99" s="6" t="s">
        <v>182</v>
      </c>
      <c r="C99" s="7" t="s">
        <v>183</v>
      </c>
      <c r="D99" s="23">
        <f t="shared" si="2"/>
        <v>0</v>
      </c>
      <c r="E99" s="31"/>
      <c r="F99" s="31"/>
      <c r="G99" s="31"/>
      <c r="H99" s="31"/>
      <c r="I99" s="31"/>
    </row>
    <row r="100" spans="1:9" x14ac:dyDescent="0.2">
      <c r="A100" s="66">
        <v>92</v>
      </c>
      <c r="B100" s="10" t="s">
        <v>184</v>
      </c>
      <c r="C100" s="11" t="s">
        <v>185</v>
      </c>
      <c r="D100" s="23">
        <f t="shared" si="2"/>
        <v>0</v>
      </c>
      <c r="E100" s="31"/>
      <c r="F100" s="31"/>
      <c r="G100" s="31"/>
      <c r="H100" s="31"/>
      <c r="I100" s="31"/>
    </row>
    <row r="101" spans="1:9" x14ac:dyDescent="0.2">
      <c r="A101" s="66">
        <v>93</v>
      </c>
      <c r="B101" s="12" t="s">
        <v>186</v>
      </c>
      <c r="C101" s="13" t="s">
        <v>187</v>
      </c>
      <c r="D101" s="23">
        <f t="shared" si="2"/>
        <v>0</v>
      </c>
      <c r="E101" s="31"/>
      <c r="F101" s="31"/>
      <c r="G101" s="31"/>
      <c r="H101" s="31"/>
      <c r="I101" s="31"/>
    </row>
    <row r="102" spans="1:9" x14ac:dyDescent="0.2">
      <c r="A102" s="66">
        <v>94</v>
      </c>
      <c r="B102" s="6" t="s">
        <v>188</v>
      </c>
      <c r="C102" s="7" t="s">
        <v>189</v>
      </c>
      <c r="D102" s="23">
        <f t="shared" si="2"/>
        <v>0</v>
      </c>
      <c r="E102" s="31"/>
      <c r="F102" s="31"/>
      <c r="G102" s="31"/>
      <c r="H102" s="31"/>
      <c r="I102" s="31"/>
    </row>
    <row r="103" spans="1:9" x14ac:dyDescent="0.2">
      <c r="A103" s="66">
        <v>95</v>
      </c>
      <c r="B103" s="9" t="s">
        <v>190</v>
      </c>
      <c r="C103" s="7" t="s">
        <v>191</v>
      </c>
      <c r="D103" s="23">
        <f t="shared" si="2"/>
        <v>0</v>
      </c>
      <c r="E103" s="31"/>
      <c r="F103" s="31"/>
      <c r="G103" s="31"/>
      <c r="H103" s="31"/>
      <c r="I103" s="31"/>
    </row>
    <row r="104" spans="1:9" x14ac:dyDescent="0.2">
      <c r="A104" s="66">
        <v>96</v>
      </c>
      <c r="B104" s="10" t="s">
        <v>192</v>
      </c>
      <c r="C104" s="11" t="s">
        <v>193</v>
      </c>
      <c r="D104" s="23">
        <f t="shared" si="2"/>
        <v>0</v>
      </c>
      <c r="E104" s="31"/>
      <c r="F104" s="31"/>
      <c r="G104" s="31"/>
      <c r="H104" s="31"/>
      <c r="I104" s="31"/>
    </row>
    <row r="105" spans="1:9" x14ac:dyDescent="0.2">
      <c r="A105" s="66">
        <v>97</v>
      </c>
      <c r="B105" s="10" t="s">
        <v>194</v>
      </c>
      <c r="C105" s="11" t="s">
        <v>195</v>
      </c>
      <c r="D105" s="23">
        <f t="shared" si="2"/>
        <v>0</v>
      </c>
      <c r="E105" s="31"/>
      <c r="F105" s="31"/>
      <c r="G105" s="31"/>
      <c r="H105" s="31"/>
      <c r="I105" s="31"/>
    </row>
    <row r="106" spans="1:9" x14ac:dyDescent="0.2">
      <c r="A106" s="66">
        <v>98</v>
      </c>
      <c r="B106" s="6" t="s">
        <v>196</v>
      </c>
      <c r="C106" s="7" t="s">
        <v>197</v>
      </c>
      <c r="D106" s="23">
        <f t="shared" si="2"/>
        <v>0</v>
      </c>
      <c r="E106" s="31"/>
      <c r="F106" s="31"/>
      <c r="G106" s="31"/>
      <c r="H106" s="31"/>
      <c r="I106" s="31"/>
    </row>
    <row r="107" spans="1:9" x14ac:dyDescent="0.2">
      <c r="A107" s="66">
        <v>99</v>
      </c>
      <c r="B107" s="9" t="s">
        <v>198</v>
      </c>
      <c r="C107" s="7" t="s">
        <v>199</v>
      </c>
      <c r="D107" s="23">
        <f t="shared" si="2"/>
        <v>0</v>
      </c>
      <c r="E107" s="31"/>
      <c r="F107" s="31"/>
      <c r="G107" s="31"/>
      <c r="H107" s="31"/>
      <c r="I107" s="31"/>
    </row>
    <row r="108" spans="1:9" x14ac:dyDescent="0.2">
      <c r="A108" s="66">
        <v>100</v>
      </c>
      <c r="B108" s="6" t="s">
        <v>200</v>
      </c>
      <c r="C108" s="11" t="s">
        <v>201</v>
      </c>
      <c r="D108" s="23">
        <f t="shared" si="2"/>
        <v>155921054</v>
      </c>
      <c r="E108" s="31"/>
      <c r="F108" s="31"/>
      <c r="G108" s="31"/>
      <c r="H108" s="31"/>
      <c r="I108" s="31">
        <v>155921054</v>
      </c>
    </row>
    <row r="109" spans="1:9" x14ac:dyDescent="0.2">
      <c r="A109" s="66">
        <v>101</v>
      </c>
      <c r="B109" s="6" t="s">
        <v>202</v>
      </c>
      <c r="C109" s="7" t="s">
        <v>203</v>
      </c>
      <c r="D109" s="23">
        <f t="shared" si="2"/>
        <v>0</v>
      </c>
      <c r="E109" s="31"/>
      <c r="F109" s="31"/>
      <c r="G109" s="31"/>
      <c r="H109" s="31"/>
      <c r="I109" s="31"/>
    </row>
    <row r="110" spans="1:9" x14ac:dyDescent="0.2">
      <c r="A110" s="66">
        <v>102</v>
      </c>
      <c r="B110" s="10" t="s">
        <v>204</v>
      </c>
      <c r="C110" s="11" t="s">
        <v>205</v>
      </c>
      <c r="D110" s="23">
        <f t="shared" si="2"/>
        <v>52411496</v>
      </c>
      <c r="E110" s="31"/>
      <c r="F110" s="31"/>
      <c r="G110" s="31"/>
      <c r="H110" s="31"/>
      <c r="I110" s="31">
        <v>52411496</v>
      </c>
    </row>
    <row r="111" spans="1:9" x14ac:dyDescent="0.2">
      <c r="A111" s="66">
        <v>103</v>
      </c>
      <c r="B111" s="10" t="s">
        <v>206</v>
      </c>
      <c r="C111" s="11" t="s">
        <v>207</v>
      </c>
      <c r="D111" s="23">
        <f t="shared" si="2"/>
        <v>0</v>
      </c>
      <c r="E111" s="31"/>
      <c r="F111" s="31"/>
      <c r="G111" s="31"/>
      <c r="H111" s="31"/>
      <c r="I111" s="31"/>
    </row>
    <row r="112" spans="1:9" x14ac:dyDescent="0.2">
      <c r="A112" s="66">
        <v>104</v>
      </c>
      <c r="B112" s="10" t="s">
        <v>208</v>
      </c>
      <c r="C112" s="11" t="s">
        <v>209</v>
      </c>
      <c r="D112" s="23">
        <f t="shared" si="2"/>
        <v>0</v>
      </c>
      <c r="E112" s="31"/>
      <c r="F112" s="31"/>
      <c r="G112" s="31"/>
      <c r="H112" s="31"/>
      <c r="I112" s="31"/>
    </row>
    <row r="113" spans="1:9" ht="24" x14ac:dyDescent="0.2">
      <c r="A113" s="66">
        <v>105</v>
      </c>
      <c r="B113" s="10" t="s">
        <v>210</v>
      </c>
      <c r="C113" s="11" t="s">
        <v>211</v>
      </c>
      <c r="D113" s="23">
        <f t="shared" si="2"/>
        <v>0</v>
      </c>
      <c r="E113" s="31"/>
      <c r="F113" s="31"/>
      <c r="G113" s="31"/>
      <c r="H113" s="31"/>
      <c r="I113" s="31"/>
    </row>
    <row r="114" spans="1:9" x14ac:dyDescent="0.2">
      <c r="A114" s="66">
        <v>106</v>
      </c>
      <c r="B114" s="10" t="s">
        <v>212</v>
      </c>
      <c r="C114" s="11" t="s">
        <v>213</v>
      </c>
      <c r="D114" s="23">
        <f t="shared" si="2"/>
        <v>0</v>
      </c>
      <c r="E114" s="31"/>
      <c r="F114" s="31"/>
      <c r="G114" s="31"/>
      <c r="H114" s="31"/>
      <c r="I114" s="31"/>
    </row>
    <row r="115" spans="1:9" x14ac:dyDescent="0.2">
      <c r="A115" s="66">
        <v>107</v>
      </c>
      <c r="B115" s="10" t="s">
        <v>214</v>
      </c>
      <c r="C115" s="11" t="s">
        <v>215</v>
      </c>
      <c r="D115" s="23">
        <f t="shared" si="2"/>
        <v>656526488</v>
      </c>
      <c r="E115" s="31">
        <v>3804898</v>
      </c>
      <c r="F115" s="31"/>
      <c r="G115" s="31"/>
      <c r="H115" s="31"/>
      <c r="I115" s="31">
        <v>652721590</v>
      </c>
    </row>
    <row r="116" spans="1:9" ht="12" customHeight="1" x14ac:dyDescent="0.2">
      <c r="A116" s="66">
        <v>108</v>
      </c>
      <c r="B116" s="16" t="s">
        <v>216</v>
      </c>
      <c r="C116" s="17" t="s">
        <v>217</v>
      </c>
      <c r="D116" s="23">
        <f t="shared" si="2"/>
        <v>0</v>
      </c>
      <c r="E116" s="31"/>
      <c r="F116" s="31"/>
      <c r="G116" s="31"/>
      <c r="H116" s="31"/>
      <c r="I116" s="31"/>
    </row>
    <row r="117" spans="1:9" x14ac:dyDescent="0.2">
      <c r="A117" s="66">
        <v>109</v>
      </c>
      <c r="B117" s="16"/>
      <c r="C117" s="17" t="s">
        <v>322</v>
      </c>
      <c r="D117" s="23">
        <f t="shared" si="2"/>
        <v>0</v>
      </c>
      <c r="E117" s="31"/>
      <c r="F117" s="31"/>
      <c r="G117" s="31"/>
      <c r="H117" s="31"/>
      <c r="I117" s="31"/>
    </row>
    <row r="118" spans="1:9" x14ac:dyDescent="0.2">
      <c r="A118" s="66">
        <v>110</v>
      </c>
      <c r="B118" s="9" t="s">
        <v>218</v>
      </c>
      <c r="C118" s="7" t="s">
        <v>219</v>
      </c>
      <c r="D118" s="23">
        <f t="shared" si="2"/>
        <v>0</v>
      </c>
      <c r="E118" s="31"/>
      <c r="F118" s="31"/>
      <c r="G118" s="31"/>
      <c r="H118" s="31"/>
      <c r="I118" s="31"/>
    </row>
    <row r="119" spans="1:9" x14ac:dyDescent="0.2">
      <c r="A119" s="66">
        <v>111</v>
      </c>
      <c r="B119" s="10" t="s">
        <v>220</v>
      </c>
      <c r="C119" s="11" t="s">
        <v>221</v>
      </c>
      <c r="D119" s="23">
        <f t="shared" si="2"/>
        <v>0</v>
      </c>
      <c r="E119" s="31"/>
      <c r="F119" s="31"/>
      <c r="G119" s="31"/>
      <c r="H119" s="31"/>
      <c r="I119" s="31"/>
    </row>
    <row r="120" spans="1:9" ht="24" x14ac:dyDescent="0.2">
      <c r="A120" s="66">
        <v>112</v>
      </c>
      <c r="B120" s="6" t="s">
        <v>222</v>
      </c>
      <c r="C120" s="18" t="s">
        <v>223</v>
      </c>
      <c r="D120" s="23">
        <f t="shared" si="2"/>
        <v>0</v>
      </c>
      <c r="E120" s="31"/>
      <c r="F120" s="31"/>
      <c r="G120" s="31"/>
      <c r="H120" s="31"/>
      <c r="I120" s="31"/>
    </row>
    <row r="121" spans="1:9" ht="24" x14ac:dyDescent="0.2">
      <c r="A121" s="66">
        <v>113</v>
      </c>
      <c r="B121" s="10" t="s">
        <v>224</v>
      </c>
      <c r="C121" s="11" t="s">
        <v>225</v>
      </c>
      <c r="D121" s="23">
        <f t="shared" si="2"/>
        <v>0</v>
      </c>
      <c r="E121" s="31"/>
      <c r="F121" s="31"/>
      <c r="G121" s="31"/>
      <c r="H121" s="31"/>
      <c r="I121" s="31"/>
    </row>
    <row r="122" spans="1:9" ht="13.5" customHeight="1" x14ac:dyDescent="0.2">
      <c r="A122" s="66">
        <v>114</v>
      </c>
      <c r="B122" s="10" t="s">
        <v>226</v>
      </c>
      <c r="C122" s="11" t="s">
        <v>227</v>
      </c>
      <c r="D122" s="23">
        <f t="shared" si="2"/>
        <v>0</v>
      </c>
      <c r="E122" s="31"/>
      <c r="F122" s="31"/>
      <c r="G122" s="31"/>
      <c r="H122" s="31"/>
      <c r="I122" s="31"/>
    </row>
    <row r="123" spans="1:9" x14ac:dyDescent="0.2">
      <c r="A123" s="66">
        <v>115</v>
      </c>
      <c r="B123" s="9" t="s">
        <v>228</v>
      </c>
      <c r="C123" s="11" t="s">
        <v>229</v>
      </c>
      <c r="D123" s="23">
        <f t="shared" si="2"/>
        <v>0</v>
      </c>
      <c r="E123" s="31"/>
      <c r="F123" s="31"/>
      <c r="G123" s="31"/>
      <c r="H123" s="31"/>
      <c r="I123" s="31"/>
    </row>
    <row r="124" spans="1:9" x14ac:dyDescent="0.2">
      <c r="A124" s="66">
        <v>116</v>
      </c>
      <c r="B124" s="9" t="s">
        <v>230</v>
      </c>
      <c r="C124" s="11" t="s">
        <v>231</v>
      </c>
      <c r="D124" s="23">
        <f t="shared" si="2"/>
        <v>0</v>
      </c>
      <c r="E124" s="31"/>
      <c r="F124" s="31"/>
      <c r="G124" s="31"/>
      <c r="H124" s="31"/>
      <c r="I124" s="31"/>
    </row>
    <row r="125" spans="1:9" x14ac:dyDescent="0.2">
      <c r="A125" s="66">
        <v>117</v>
      </c>
      <c r="B125" s="9" t="s">
        <v>232</v>
      </c>
      <c r="C125" s="11" t="s">
        <v>233</v>
      </c>
      <c r="D125" s="23">
        <f t="shared" si="2"/>
        <v>0</v>
      </c>
      <c r="E125" s="31"/>
      <c r="F125" s="31"/>
      <c r="G125" s="31"/>
      <c r="H125" s="31"/>
      <c r="I125" s="31"/>
    </row>
    <row r="126" spans="1:9" ht="12.75" customHeight="1" x14ac:dyDescent="0.2">
      <c r="A126" s="66">
        <v>118</v>
      </c>
      <c r="B126" s="6" t="s">
        <v>234</v>
      </c>
      <c r="C126" s="7" t="s">
        <v>235</v>
      </c>
      <c r="D126" s="23">
        <f t="shared" si="2"/>
        <v>55241518</v>
      </c>
      <c r="E126" s="31"/>
      <c r="F126" s="31"/>
      <c r="G126" s="31"/>
      <c r="H126" s="31"/>
      <c r="I126" s="31">
        <v>55241518</v>
      </c>
    </row>
    <row r="127" spans="1:9" x14ac:dyDescent="0.2">
      <c r="A127" s="66">
        <v>119</v>
      </c>
      <c r="B127" s="9" t="s">
        <v>236</v>
      </c>
      <c r="C127" s="7" t="s">
        <v>237</v>
      </c>
      <c r="D127" s="23">
        <f t="shared" si="2"/>
        <v>0</v>
      </c>
      <c r="E127" s="31"/>
      <c r="F127" s="31"/>
      <c r="G127" s="31"/>
      <c r="H127" s="31"/>
      <c r="I127" s="31"/>
    </row>
    <row r="128" spans="1:9" x14ac:dyDescent="0.2">
      <c r="A128" s="66">
        <v>120</v>
      </c>
      <c r="B128" s="10" t="s">
        <v>238</v>
      </c>
      <c r="C128" s="11" t="s">
        <v>239</v>
      </c>
      <c r="D128" s="23">
        <f t="shared" si="2"/>
        <v>239522691</v>
      </c>
      <c r="E128" s="31">
        <v>973950</v>
      </c>
      <c r="F128" s="31"/>
      <c r="G128" s="31"/>
      <c r="H128" s="31"/>
      <c r="I128" s="31">
        <v>238548741</v>
      </c>
    </row>
    <row r="129" spans="1:9" x14ac:dyDescent="0.2">
      <c r="A129" s="66">
        <v>121</v>
      </c>
      <c r="B129" s="10" t="s">
        <v>240</v>
      </c>
      <c r="C129" s="11" t="s">
        <v>241</v>
      </c>
      <c r="D129" s="23">
        <f t="shared" si="2"/>
        <v>0</v>
      </c>
      <c r="E129" s="31"/>
      <c r="F129" s="31"/>
      <c r="G129" s="31"/>
      <c r="H129" s="31"/>
      <c r="I129" s="31"/>
    </row>
    <row r="130" spans="1:9" x14ac:dyDescent="0.2">
      <c r="A130" s="66">
        <v>122</v>
      </c>
      <c r="B130" s="10" t="s">
        <v>242</v>
      </c>
      <c r="C130" s="11" t="s">
        <v>323</v>
      </c>
      <c r="D130" s="23">
        <f t="shared" si="2"/>
        <v>46548897</v>
      </c>
      <c r="E130" s="31"/>
      <c r="F130" s="31">
        <v>7910425</v>
      </c>
      <c r="G130" s="31">
        <v>12986000</v>
      </c>
      <c r="H130" s="31">
        <v>3116640</v>
      </c>
      <c r="I130" s="31">
        <v>22535832</v>
      </c>
    </row>
    <row r="131" spans="1:9" x14ac:dyDescent="0.2">
      <c r="A131" s="66">
        <v>123</v>
      </c>
      <c r="B131" s="10" t="s">
        <v>243</v>
      </c>
      <c r="C131" s="11" t="s">
        <v>244</v>
      </c>
      <c r="D131" s="23">
        <f t="shared" si="2"/>
        <v>0</v>
      </c>
      <c r="E131" s="31"/>
      <c r="F131" s="31"/>
      <c r="G131" s="31"/>
      <c r="H131" s="31"/>
      <c r="I131" s="31"/>
    </row>
    <row r="132" spans="1:9" ht="21.75" customHeight="1" x14ac:dyDescent="0.2">
      <c r="A132" s="66">
        <v>124</v>
      </c>
      <c r="B132" s="10" t="s">
        <v>245</v>
      </c>
      <c r="C132" s="11" t="s">
        <v>246</v>
      </c>
      <c r="D132" s="23">
        <f t="shared" si="2"/>
        <v>2903405</v>
      </c>
      <c r="E132" s="31"/>
      <c r="F132" s="31">
        <v>2903405</v>
      </c>
      <c r="G132" s="31"/>
      <c r="H132" s="31"/>
      <c r="I132" s="31"/>
    </row>
    <row r="133" spans="1:9" x14ac:dyDescent="0.2">
      <c r="A133" s="66">
        <v>125</v>
      </c>
      <c r="B133" s="6" t="s">
        <v>247</v>
      </c>
      <c r="C133" s="7" t="s">
        <v>248</v>
      </c>
      <c r="D133" s="23">
        <f t="shared" si="2"/>
        <v>21715648</v>
      </c>
      <c r="E133" s="31"/>
      <c r="F133" s="31">
        <v>574780</v>
      </c>
      <c r="G133" s="31"/>
      <c r="H133" s="31"/>
      <c r="I133" s="31">
        <v>21140868</v>
      </c>
    </row>
    <row r="134" spans="1:9" x14ac:dyDescent="0.2">
      <c r="A134" s="66">
        <v>126</v>
      </c>
      <c r="B134" s="10" t="s">
        <v>249</v>
      </c>
      <c r="C134" s="11" t="s">
        <v>250</v>
      </c>
      <c r="D134" s="23">
        <f t="shared" si="2"/>
        <v>0</v>
      </c>
      <c r="E134" s="31"/>
      <c r="F134" s="31"/>
      <c r="G134" s="31"/>
      <c r="H134" s="31"/>
      <c r="I134" s="31"/>
    </row>
    <row r="135" spans="1:9" x14ac:dyDescent="0.2">
      <c r="A135" s="66">
        <v>127</v>
      </c>
      <c r="B135" s="6" t="s">
        <v>251</v>
      </c>
      <c r="C135" s="11" t="s">
        <v>324</v>
      </c>
      <c r="D135" s="23">
        <f t="shared" si="2"/>
        <v>0</v>
      </c>
      <c r="E135" s="31"/>
      <c r="F135" s="31"/>
      <c r="G135" s="31"/>
      <c r="H135" s="31"/>
      <c r="I135" s="31"/>
    </row>
    <row r="136" spans="1:9" ht="11.25" customHeight="1" x14ac:dyDescent="0.2">
      <c r="A136" s="66">
        <v>128</v>
      </c>
      <c r="B136" s="12" t="s">
        <v>252</v>
      </c>
      <c r="C136" s="13" t="s">
        <v>253</v>
      </c>
      <c r="D136" s="23">
        <f t="shared" si="2"/>
        <v>0</v>
      </c>
      <c r="E136" s="31"/>
      <c r="F136" s="31"/>
      <c r="G136" s="31"/>
      <c r="H136" s="31"/>
      <c r="I136" s="31"/>
    </row>
    <row r="137" spans="1:9" x14ac:dyDescent="0.2">
      <c r="A137" s="66">
        <v>129</v>
      </c>
      <c r="B137" s="10" t="s">
        <v>254</v>
      </c>
      <c r="C137" s="11" t="s">
        <v>255</v>
      </c>
      <c r="D137" s="23">
        <f t="shared" ref="D137:D144" si="3">E137+F137+G137+H137+I137</f>
        <v>0</v>
      </c>
      <c r="E137" s="31"/>
      <c r="F137" s="31"/>
      <c r="G137" s="31"/>
      <c r="H137" s="31"/>
      <c r="I137" s="31"/>
    </row>
    <row r="138" spans="1:9" x14ac:dyDescent="0.2">
      <c r="A138" s="66">
        <v>130</v>
      </c>
      <c r="B138" s="10" t="s">
        <v>256</v>
      </c>
      <c r="C138" s="11" t="s">
        <v>257</v>
      </c>
      <c r="D138" s="23">
        <f>E138+F138+G138+H138+I138</f>
        <v>0</v>
      </c>
      <c r="E138" s="31"/>
      <c r="F138" s="31"/>
      <c r="G138" s="31"/>
      <c r="H138" s="31"/>
      <c r="I138" s="31"/>
    </row>
    <row r="139" spans="1:9" x14ac:dyDescent="0.2">
      <c r="A139" s="66">
        <v>131</v>
      </c>
      <c r="B139" s="10" t="s">
        <v>258</v>
      </c>
      <c r="C139" s="11" t="s">
        <v>259</v>
      </c>
      <c r="D139" s="23">
        <f t="shared" si="3"/>
        <v>0</v>
      </c>
      <c r="E139" s="31"/>
      <c r="F139" s="31"/>
      <c r="G139" s="31"/>
      <c r="H139" s="31"/>
      <c r="I139" s="31"/>
    </row>
    <row r="140" spans="1:9" ht="13.5" customHeight="1" x14ac:dyDescent="0.2">
      <c r="A140" s="66">
        <v>132</v>
      </c>
      <c r="B140" s="12" t="s">
        <v>260</v>
      </c>
      <c r="C140" s="13" t="s">
        <v>325</v>
      </c>
      <c r="D140" s="23">
        <f t="shared" si="3"/>
        <v>189995</v>
      </c>
      <c r="E140" s="31"/>
      <c r="F140" s="31">
        <v>189995</v>
      </c>
      <c r="G140" s="31"/>
      <c r="H140" s="31"/>
      <c r="I140" s="31"/>
    </row>
    <row r="141" spans="1:9" x14ac:dyDescent="0.2">
      <c r="A141" s="66">
        <v>133</v>
      </c>
      <c r="B141" s="9" t="s">
        <v>261</v>
      </c>
      <c r="C141" s="13" t="s">
        <v>262</v>
      </c>
      <c r="D141" s="23">
        <f t="shared" si="3"/>
        <v>569985</v>
      </c>
      <c r="E141" s="31"/>
      <c r="F141" s="31">
        <v>569985</v>
      </c>
      <c r="G141" s="31"/>
      <c r="H141" s="31"/>
      <c r="I141" s="31"/>
    </row>
    <row r="142" spans="1:9" x14ac:dyDescent="0.2">
      <c r="A142" s="66">
        <v>134</v>
      </c>
      <c r="B142" s="10" t="s">
        <v>263</v>
      </c>
      <c r="C142" s="11" t="s">
        <v>264</v>
      </c>
      <c r="D142" s="23">
        <f t="shared" si="3"/>
        <v>1899950</v>
      </c>
      <c r="E142" s="31"/>
      <c r="F142" s="31">
        <v>1899950</v>
      </c>
      <c r="G142" s="31"/>
      <c r="H142" s="31"/>
      <c r="I142" s="31"/>
    </row>
    <row r="143" spans="1:9" x14ac:dyDescent="0.2">
      <c r="A143" s="66">
        <v>135</v>
      </c>
      <c r="B143" s="6" t="s">
        <v>265</v>
      </c>
      <c r="C143" s="7" t="s">
        <v>266</v>
      </c>
      <c r="D143" s="23">
        <f t="shared" si="3"/>
        <v>0</v>
      </c>
      <c r="E143" s="31"/>
      <c r="F143" s="31"/>
      <c r="G143" s="31"/>
      <c r="H143" s="31"/>
      <c r="I143" s="31"/>
    </row>
    <row r="144" spans="1:9" ht="10.5" customHeight="1" x14ac:dyDescent="0.2">
      <c r="A144" s="66">
        <v>136</v>
      </c>
      <c r="B144" s="86" t="s">
        <v>267</v>
      </c>
      <c r="C144" s="77" t="s">
        <v>268</v>
      </c>
      <c r="D144" s="23">
        <f t="shared" si="3"/>
        <v>0</v>
      </c>
      <c r="E144" s="31"/>
      <c r="F144" s="31"/>
      <c r="G144" s="31"/>
      <c r="H144" s="31"/>
      <c r="I144" s="31"/>
    </row>
  </sheetData>
  <mergeCells count="10">
    <mergeCell ref="A2:I2"/>
    <mergeCell ref="A4:A5"/>
    <mergeCell ref="B4:B5"/>
    <mergeCell ref="C4:C5"/>
    <mergeCell ref="D4:D5"/>
    <mergeCell ref="A6:C6"/>
    <mergeCell ref="A7:C7"/>
    <mergeCell ref="A8:C8"/>
    <mergeCell ref="E4:F4"/>
    <mergeCell ref="G4:I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7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F129" sqref="F129"/>
    </sheetView>
  </sheetViews>
  <sheetFormatPr defaultRowHeight="12" x14ac:dyDescent="0.2"/>
  <cols>
    <col min="1" max="1" width="4.7109375" style="58" customWidth="1"/>
    <col min="2" max="2" width="9.28515625" style="58" customWidth="1"/>
    <col min="3" max="3" width="27.85546875" style="90" customWidth="1"/>
    <col min="4" max="4" width="12.85546875" style="90" customWidth="1"/>
    <col min="5" max="5" width="13" style="90" customWidth="1"/>
    <col min="6" max="7" width="10.7109375" style="90" customWidth="1"/>
    <col min="8" max="8" width="12.5703125" style="90" customWidth="1"/>
    <col min="9" max="9" width="9.85546875" style="90" customWidth="1"/>
    <col min="10" max="11" width="10.85546875" style="90" customWidth="1"/>
    <col min="12" max="12" width="11.7109375" style="90" customWidth="1"/>
    <col min="13" max="13" width="12.140625" style="3" customWidth="1"/>
    <col min="14" max="15" width="13.42578125" style="32" customWidth="1"/>
    <col min="16" max="16384" width="9.140625" style="3"/>
  </cols>
  <sheetData>
    <row r="2" spans="1:15" ht="20.25" customHeight="1" x14ac:dyDescent="0.2">
      <c r="A2" s="116" t="s">
        <v>350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5" s="82" customFormat="1" x14ac:dyDescent="0.2">
      <c r="A3" s="107"/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N3" s="107"/>
      <c r="O3" s="107"/>
    </row>
    <row r="4" spans="1:15" s="34" customFormat="1" x14ac:dyDescent="0.2">
      <c r="A4" s="32"/>
      <c r="B4" s="32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s="5" customFormat="1" ht="17.25" customHeight="1" x14ac:dyDescent="0.2">
      <c r="A5" s="117" t="s">
        <v>0</v>
      </c>
      <c r="B5" s="117" t="s">
        <v>1</v>
      </c>
      <c r="C5" s="117" t="s">
        <v>2</v>
      </c>
      <c r="D5" s="126" t="s">
        <v>351</v>
      </c>
      <c r="E5" s="126"/>
      <c r="F5" s="126"/>
      <c r="G5" s="126"/>
      <c r="H5" s="126"/>
      <c r="I5" s="126"/>
      <c r="J5" s="126"/>
      <c r="K5" s="126"/>
      <c r="L5" s="126"/>
      <c r="M5" s="126"/>
      <c r="N5" s="127"/>
      <c r="O5" s="127"/>
    </row>
    <row r="6" spans="1:15" ht="26.25" customHeight="1" x14ac:dyDescent="0.2">
      <c r="A6" s="138"/>
      <c r="B6" s="138"/>
      <c r="C6" s="138"/>
      <c r="D6" s="126" t="s">
        <v>290</v>
      </c>
      <c r="E6" s="126" t="s">
        <v>352</v>
      </c>
      <c r="F6" s="126" t="s">
        <v>342</v>
      </c>
      <c r="G6" s="129" t="s">
        <v>343</v>
      </c>
      <c r="H6" s="130"/>
      <c r="I6" s="130"/>
      <c r="J6" s="130"/>
      <c r="K6" s="131"/>
      <c r="L6" s="129" t="s">
        <v>344</v>
      </c>
      <c r="M6" s="132"/>
      <c r="N6" s="132"/>
      <c r="O6" s="133"/>
    </row>
    <row r="7" spans="1:15" ht="28.5" customHeight="1" x14ac:dyDescent="0.2">
      <c r="A7" s="139"/>
      <c r="B7" s="139"/>
      <c r="C7" s="139"/>
      <c r="D7" s="128"/>
      <c r="E7" s="128"/>
      <c r="F7" s="128"/>
      <c r="G7" s="134" t="s">
        <v>270</v>
      </c>
      <c r="H7" s="126" t="s">
        <v>339</v>
      </c>
      <c r="I7" s="126" t="s">
        <v>340</v>
      </c>
      <c r="J7" s="126" t="s">
        <v>341</v>
      </c>
      <c r="K7" s="128"/>
      <c r="L7" s="134" t="s">
        <v>270</v>
      </c>
      <c r="M7" s="126" t="s">
        <v>339</v>
      </c>
      <c r="N7" s="115" t="s">
        <v>341</v>
      </c>
      <c r="O7" s="136"/>
    </row>
    <row r="8" spans="1:15" ht="115.5" customHeight="1" x14ac:dyDescent="0.2">
      <c r="A8" s="135"/>
      <c r="B8" s="135"/>
      <c r="C8" s="135"/>
      <c r="D8" s="128"/>
      <c r="E8" s="128"/>
      <c r="F8" s="128"/>
      <c r="G8" s="135"/>
      <c r="H8" s="128"/>
      <c r="I8" s="128"/>
      <c r="J8" s="105" t="s">
        <v>353</v>
      </c>
      <c r="K8" s="105" t="s">
        <v>354</v>
      </c>
      <c r="L8" s="135"/>
      <c r="M8" s="128"/>
      <c r="N8" s="103" t="s">
        <v>355</v>
      </c>
      <c r="O8" s="103" t="s">
        <v>356</v>
      </c>
    </row>
    <row r="9" spans="1:15" s="5" customFormat="1" x14ac:dyDescent="0.2">
      <c r="A9" s="140" t="s">
        <v>270</v>
      </c>
      <c r="B9" s="140"/>
      <c r="C9" s="140"/>
      <c r="D9" s="24">
        <f>D11+D10</f>
        <v>1344324863</v>
      </c>
      <c r="E9" s="24">
        <f>E11+E10</f>
        <v>167746963</v>
      </c>
      <c r="F9" s="24">
        <f t="shared" ref="F9:O9" si="0">F11+F10</f>
        <v>75396000</v>
      </c>
      <c r="G9" s="24">
        <f t="shared" si="0"/>
        <v>200711601</v>
      </c>
      <c r="H9" s="24">
        <f t="shared" si="0"/>
        <v>50768546</v>
      </c>
      <c r="I9" s="24">
        <f t="shared" si="0"/>
        <v>7199311</v>
      </c>
      <c r="J9" s="24">
        <f t="shared" si="0"/>
        <v>126753936</v>
      </c>
      <c r="K9" s="24">
        <f t="shared" si="0"/>
        <v>15989808</v>
      </c>
      <c r="L9" s="24">
        <f t="shared" si="0"/>
        <v>900470299</v>
      </c>
      <c r="M9" s="24">
        <f t="shared" si="0"/>
        <v>785944553</v>
      </c>
      <c r="N9" s="24">
        <f t="shared" si="0"/>
        <v>64663985</v>
      </c>
      <c r="O9" s="24">
        <f t="shared" si="0"/>
        <v>49861761</v>
      </c>
    </row>
    <row r="10" spans="1:15" s="5" customFormat="1" ht="12.75" customHeight="1" x14ac:dyDescent="0.2">
      <c r="A10" s="123" t="s">
        <v>269</v>
      </c>
      <c r="B10" s="124"/>
      <c r="C10" s="125"/>
      <c r="D10" s="23">
        <f>E10+F10+G10+L10</f>
        <v>31997548</v>
      </c>
      <c r="E10" s="23"/>
      <c r="F10" s="103"/>
      <c r="G10" s="23">
        <f>SUM(H10:K10)</f>
        <v>0</v>
      </c>
      <c r="H10" s="103"/>
      <c r="I10" s="103"/>
      <c r="J10" s="103"/>
      <c r="K10" s="103"/>
      <c r="L10" s="23">
        <f>SUM(M10:O10)</f>
        <v>31997548</v>
      </c>
      <c r="M10" s="103">
        <v>25684461</v>
      </c>
      <c r="N10" s="103"/>
      <c r="O10" s="103">
        <v>6313087</v>
      </c>
    </row>
    <row r="11" spans="1:15" ht="12.75" customHeight="1" x14ac:dyDescent="0.2">
      <c r="A11" s="123" t="s">
        <v>313</v>
      </c>
      <c r="B11" s="124"/>
      <c r="C11" s="125"/>
      <c r="D11" s="25">
        <f>SUM(D12:D147)</f>
        <v>1312327315</v>
      </c>
      <c r="E11" s="25">
        <f>SUM(E12:E147)</f>
        <v>167746963</v>
      </c>
      <c r="F11" s="25">
        <f>SUM(F12:F147)</f>
        <v>75396000</v>
      </c>
      <c r="G11" s="25">
        <f>SUM(G12:G147)</f>
        <v>200711601</v>
      </c>
      <c r="H11" s="25">
        <f>SUM(H12:H147)</f>
        <v>50768546</v>
      </c>
      <c r="I11" s="25">
        <f>SUM(I12:I147)</f>
        <v>7199311</v>
      </c>
      <c r="J11" s="25">
        <f>SUM(J12:J147)</f>
        <v>126753936</v>
      </c>
      <c r="K11" s="25">
        <f>SUM(K12:K147)</f>
        <v>15989808</v>
      </c>
      <c r="L11" s="25">
        <f>SUM(L12:L147)</f>
        <v>868472751</v>
      </c>
      <c r="M11" s="25">
        <f>SUM(M12:M147)</f>
        <v>760260092</v>
      </c>
      <c r="N11" s="25">
        <f>SUM(N12:N147)</f>
        <v>64663985</v>
      </c>
      <c r="O11" s="25">
        <f>SUM(O12:O147)</f>
        <v>43548674</v>
      </c>
    </row>
    <row r="12" spans="1:15" ht="12" customHeight="1" x14ac:dyDescent="0.2">
      <c r="A12" s="66">
        <v>1</v>
      </c>
      <c r="B12" s="6" t="s">
        <v>3</v>
      </c>
      <c r="C12" s="7" t="s">
        <v>4</v>
      </c>
      <c r="D12" s="23">
        <f>E12+F12+G12+L12</f>
        <v>9269098</v>
      </c>
      <c r="E12" s="23"/>
      <c r="F12" s="23"/>
      <c r="G12" s="23">
        <f>SUM(H12:K12)</f>
        <v>707610</v>
      </c>
      <c r="H12" s="23"/>
      <c r="I12" s="23"/>
      <c r="J12" s="23">
        <v>707610</v>
      </c>
      <c r="K12" s="23"/>
      <c r="L12" s="23">
        <f>SUM(M12:O12)</f>
        <v>8561488</v>
      </c>
      <c r="M12" s="23">
        <v>8561488</v>
      </c>
      <c r="N12" s="31"/>
      <c r="O12" s="31"/>
    </row>
    <row r="13" spans="1:15" x14ac:dyDescent="0.2">
      <c r="A13" s="66">
        <v>2</v>
      </c>
      <c r="B13" s="9" t="s">
        <v>5</v>
      </c>
      <c r="C13" s="7" t="s">
        <v>6</v>
      </c>
      <c r="D13" s="23">
        <f t="shared" ref="D13:D75" si="1">E13+F13+G13+L13</f>
        <v>10909063</v>
      </c>
      <c r="E13" s="23"/>
      <c r="F13" s="23"/>
      <c r="G13" s="23">
        <f t="shared" ref="G13:G75" si="2">SUM(H13:K13)</f>
        <v>1033163</v>
      </c>
      <c r="H13" s="23"/>
      <c r="I13" s="23"/>
      <c r="J13" s="23">
        <v>1033163</v>
      </c>
      <c r="K13" s="23"/>
      <c r="L13" s="23">
        <f t="shared" ref="L13:L75" si="3">SUM(M13:O13)</f>
        <v>9875900</v>
      </c>
      <c r="M13" s="31">
        <v>8561488</v>
      </c>
      <c r="N13" s="31">
        <v>871157</v>
      </c>
      <c r="O13" s="31">
        <v>443255</v>
      </c>
    </row>
    <row r="14" spans="1:15" x14ac:dyDescent="0.2">
      <c r="A14" s="66">
        <v>3</v>
      </c>
      <c r="B14" s="104" t="s">
        <v>7</v>
      </c>
      <c r="C14" s="11" t="s">
        <v>8</v>
      </c>
      <c r="D14" s="23">
        <f t="shared" si="1"/>
        <v>18389988</v>
      </c>
      <c r="E14" s="23"/>
      <c r="F14" s="109"/>
      <c r="G14" s="23">
        <f t="shared" si="2"/>
        <v>2702219</v>
      </c>
      <c r="H14" s="109"/>
      <c r="I14" s="109"/>
      <c r="J14" s="109">
        <v>2702219</v>
      </c>
      <c r="K14" s="109"/>
      <c r="L14" s="23">
        <f t="shared" si="3"/>
        <v>15687769</v>
      </c>
      <c r="M14" s="31">
        <v>13698380</v>
      </c>
      <c r="N14" s="31">
        <v>986580</v>
      </c>
      <c r="O14" s="31">
        <v>1002809</v>
      </c>
    </row>
    <row r="15" spans="1:15" ht="14.25" customHeight="1" x14ac:dyDescent="0.2">
      <c r="A15" s="66">
        <v>4</v>
      </c>
      <c r="B15" s="6" t="s">
        <v>9</v>
      </c>
      <c r="C15" s="7" t="s">
        <v>10</v>
      </c>
      <c r="D15" s="23">
        <f t="shared" si="1"/>
        <v>9871148</v>
      </c>
      <c r="E15" s="23"/>
      <c r="F15" s="23"/>
      <c r="G15" s="23">
        <f t="shared" si="2"/>
        <v>806276</v>
      </c>
      <c r="H15" s="23"/>
      <c r="I15" s="23"/>
      <c r="J15" s="23">
        <v>806276</v>
      </c>
      <c r="K15" s="23"/>
      <c r="L15" s="23">
        <f t="shared" si="3"/>
        <v>9064872</v>
      </c>
      <c r="M15" s="31">
        <v>8561488</v>
      </c>
      <c r="N15" s="31">
        <v>503384</v>
      </c>
      <c r="O15" s="31"/>
    </row>
    <row r="16" spans="1:15" ht="24" x14ac:dyDescent="0.2">
      <c r="A16" s="66">
        <v>5</v>
      </c>
      <c r="B16" s="6" t="s">
        <v>11</v>
      </c>
      <c r="C16" s="7" t="s">
        <v>12</v>
      </c>
      <c r="D16" s="23">
        <f t="shared" si="1"/>
        <v>9216506</v>
      </c>
      <c r="E16" s="23"/>
      <c r="F16" s="23"/>
      <c r="G16" s="23">
        <f t="shared" si="2"/>
        <v>655018</v>
      </c>
      <c r="H16" s="23"/>
      <c r="I16" s="23"/>
      <c r="J16" s="23">
        <v>655018</v>
      </c>
      <c r="K16" s="23"/>
      <c r="L16" s="23">
        <f t="shared" si="3"/>
        <v>8561488</v>
      </c>
      <c r="M16" s="31">
        <v>8561488</v>
      </c>
      <c r="N16" s="31"/>
      <c r="O16" s="31"/>
    </row>
    <row r="17" spans="1:15" x14ac:dyDescent="0.2">
      <c r="A17" s="66">
        <v>6</v>
      </c>
      <c r="B17" s="104" t="s">
        <v>13</v>
      </c>
      <c r="C17" s="11" t="s">
        <v>14</v>
      </c>
      <c r="D17" s="23">
        <f t="shared" si="1"/>
        <v>34839152</v>
      </c>
      <c r="E17" s="23"/>
      <c r="F17" s="109"/>
      <c r="G17" s="23">
        <f t="shared" si="2"/>
        <v>10556120</v>
      </c>
      <c r="H17" s="109"/>
      <c r="I17" s="109">
        <v>3003263</v>
      </c>
      <c r="J17" s="109">
        <v>7450770</v>
      </c>
      <c r="K17" s="109">
        <v>102087</v>
      </c>
      <c r="L17" s="23">
        <f t="shared" si="3"/>
        <v>24283032</v>
      </c>
      <c r="M17" s="31">
        <v>20119494</v>
      </c>
      <c r="N17" s="31">
        <v>1848520</v>
      </c>
      <c r="O17" s="31">
        <v>2315018</v>
      </c>
    </row>
    <row r="18" spans="1:15" x14ac:dyDescent="0.2">
      <c r="A18" s="66">
        <v>7</v>
      </c>
      <c r="B18" s="12" t="s">
        <v>15</v>
      </c>
      <c r="C18" s="13" t="s">
        <v>16</v>
      </c>
      <c r="D18" s="23">
        <f t="shared" si="1"/>
        <v>12599516</v>
      </c>
      <c r="E18" s="23"/>
      <c r="F18" s="110"/>
      <c r="G18" s="23">
        <f t="shared" si="2"/>
        <v>1446950</v>
      </c>
      <c r="H18" s="110"/>
      <c r="I18" s="110"/>
      <c r="J18" s="110">
        <v>1446950</v>
      </c>
      <c r="K18" s="110"/>
      <c r="L18" s="23">
        <f t="shared" si="3"/>
        <v>11152566</v>
      </c>
      <c r="M18" s="31">
        <v>8561488</v>
      </c>
      <c r="N18" s="31">
        <v>1498302</v>
      </c>
      <c r="O18" s="31">
        <v>1092776</v>
      </c>
    </row>
    <row r="19" spans="1:15" x14ac:dyDescent="0.2">
      <c r="A19" s="66">
        <v>8</v>
      </c>
      <c r="B19" s="104" t="s">
        <v>17</v>
      </c>
      <c r="C19" s="11" t="s">
        <v>18</v>
      </c>
      <c r="D19" s="23">
        <f t="shared" si="1"/>
        <v>9398624</v>
      </c>
      <c r="E19" s="23"/>
      <c r="F19" s="109"/>
      <c r="G19" s="23">
        <f t="shared" si="2"/>
        <v>837136</v>
      </c>
      <c r="H19" s="109"/>
      <c r="I19" s="109"/>
      <c r="J19" s="109">
        <v>837136</v>
      </c>
      <c r="K19" s="109"/>
      <c r="L19" s="23">
        <f t="shared" si="3"/>
        <v>8561488</v>
      </c>
      <c r="M19" s="31">
        <v>8561488</v>
      </c>
      <c r="N19" s="31"/>
      <c r="O19" s="31"/>
    </row>
    <row r="20" spans="1:15" x14ac:dyDescent="0.2">
      <c r="A20" s="66">
        <v>9</v>
      </c>
      <c r="B20" s="104" t="s">
        <v>19</v>
      </c>
      <c r="C20" s="11" t="s">
        <v>20</v>
      </c>
      <c r="D20" s="23">
        <f t="shared" si="1"/>
        <v>6073374</v>
      </c>
      <c r="E20" s="23"/>
      <c r="F20" s="109"/>
      <c r="G20" s="23">
        <f t="shared" si="2"/>
        <v>1010127</v>
      </c>
      <c r="H20" s="109"/>
      <c r="I20" s="109"/>
      <c r="J20" s="109">
        <v>1010127</v>
      </c>
      <c r="K20" s="109"/>
      <c r="L20" s="23">
        <f t="shared" si="3"/>
        <v>5063247</v>
      </c>
      <c r="M20" s="31">
        <v>4280744</v>
      </c>
      <c r="N20" s="31">
        <v>549904</v>
      </c>
      <c r="O20" s="31">
        <v>232599</v>
      </c>
    </row>
    <row r="21" spans="1:15" x14ac:dyDescent="0.2">
      <c r="A21" s="66">
        <v>10</v>
      </c>
      <c r="B21" s="104" t="s">
        <v>21</v>
      </c>
      <c r="C21" s="11" t="s">
        <v>22</v>
      </c>
      <c r="D21" s="23">
        <f t="shared" si="1"/>
        <v>9276053</v>
      </c>
      <c r="E21" s="23"/>
      <c r="F21" s="109"/>
      <c r="G21" s="23">
        <f t="shared" si="2"/>
        <v>714565</v>
      </c>
      <c r="H21" s="109"/>
      <c r="I21" s="109"/>
      <c r="J21" s="109">
        <v>714565</v>
      </c>
      <c r="K21" s="109"/>
      <c r="L21" s="23">
        <f t="shared" si="3"/>
        <v>8561488</v>
      </c>
      <c r="M21" s="31">
        <v>8561488</v>
      </c>
      <c r="N21" s="31"/>
      <c r="O21" s="31"/>
    </row>
    <row r="22" spans="1:15" x14ac:dyDescent="0.2">
      <c r="A22" s="66">
        <v>11</v>
      </c>
      <c r="B22" s="104" t="s">
        <v>23</v>
      </c>
      <c r="C22" s="11" t="s">
        <v>24</v>
      </c>
      <c r="D22" s="23">
        <f t="shared" si="1"/>
        <v>9289527</v>
      </c>
      <c r="E22" s="23"/>
      <c r="F22" s="109"/>
      <c r="G22" s="23">
        <f t="shared" si="2"/>
        <v>728039</v>
      </c>
      <c r="H22" s="109"/>
      <c r="I22" s="109"/>
      <c r="J22" s="109">
        <v>728039</v>
      </c>
      <c r="K22" s="109"/>
      <c r="L22" s="23">
        <f t="shared" si="3"/>
        <v>8561488</v>
      </c>
      <c r="M22" s="31">
        <v>8561488</v>
      </c>
      <c r="N22" s="31"/>
      <c r="O22" s="31"/>
    </row>
    <row r="23" spans="1:15" x14ac:dyDescent="0.2">
      <c r="A23" s="66">
        <v>12</v>
      </c>
      <c r="B23" s="104" t="s">
        <v>25</v>
      </c>
      <c r="C23" s="11" t="s">
        <v>26</v>
      </c>
      <c r="D23" s="23">
        <f t="shared" si="1"/>
        <v>10641656</v>
      </c>
      <c r="E23" s="23"/>
      <c r="F23" s="109"/>
      <c r="G23" s="23">
        <f t="shared" si="2"/>
        <v>1137914</v>
      </c>
      <c r="H23" s="109"/>
      <c r="I23" s="109"/>
      <c r="J23" s="109">
        <v>1137914</v>
      </c>
      <c r="K23" s="109"/>
      <c r="L23" s="23">
        <f t="shared" si="3"/>
        <v>9503742</v>
      </c>
      <c r="M23" s="31">
        <v>8561488</v>
      </c>
      <c r="N23" s="31">
        <v>942254</v>
      </c>
      <c r="O23" s="31"/>
    </row>
    <row r="24" spans="1:15" ht="24" x14ac:dyDescent="0.2">
      <c r="A24" s="66">
        <v>13</v>
      </c>
      <c r="B24" s="6" t="s">
        <v>27</v>
      </c>
      <c r="C24" s="11" t="s">
        <v>28</v>
      </c>
      <c r="D24" s="23">
        <f t="shared" si="1"/>
        <v>0</v>
      </c>
      <c r="E24" s="23"/>
      <c r="F24" s="109"/>
      <c r="G24" s="23">
        <f t="shared" si="2"/>
        <v>0</v>
      </c>
      <c r="H24" s="109"/>
      <c r="I24" s="109"/>
      <c r="J24" s="109"/>
      <c r="K24" s="109"/>
      <c r="L24" s="23">
        <f t="shared" si="3"/>
        <v>0</v>
      </c>
      <c r="M24" s="31"/>
      <c r="N24" s="31"/>
      <c r="O24" s="31"/>
    </row>
    <row r="25" spans="1:15" x14ac:dyDescent="0.2">
      <c r="A25" s="66">
        <v>14</v>
      </c>
      <c r="B25" s="104" t="s">
        <v>29</v>
      </c>
      <c r="C25" s="11" t="s">
        <v>30</v>
      </c>
      <c r="D25" s="23">
        <f t="shared" si="1"/>
        <v>9748952</v>
      </c>
      <c r="E25" s="23"/>
      <c r="F25" s="109"/>
      <c r="G25" s="23">
        <f t="shared" si="2"/>
        <v>1187464</v>
      </c>
      <c r="H25" s="109"/>
      <c r="I25" s="109"/>
      <c r="J25" s="109">
        <v>1187464</v>
      </c>
      <c r="K25" s="109"/>
      <c r="L25" s="23">
        <f t="shared" si="3"/>
        <v>8561488</v>
      </c>
      <c r="M25" s="31">
        <v>8561488</v>
      </c>
      <c r="N25" s="31"/>
      <c r="O25" s="31"/>
    </row>
    <row r="26" spans="1:15" x14ac:dyDescent="0.2">
      <c r="A26" s="66">
        <v>15</v>
      </c>
      <c r="B26" s="104" t="s">
        <v>31</v>
      </c>
      <c r="C26" s="11" t="s">
        <v>32</v>
      </c>
      <c r="D26" s="23">
        <f t="shared" si="1"/>
        <v>10478295</v>
      </c>
      <c r="E26" s="23"/>
      <c r="F26" s="109"/>
      <c r="G26" s="23">
        <f t="shared" si="2"/>
        <v>1916807</v>
      </c>
      <c r="H26" s="109"/>
      <c r="I26" s="109"/>
      <c r="J26" s="109">
        <v>1916807</v>
      </c>
      <c r="K26" s="109"/>
      <c r="L26" s="23">
        <f t="shared" si="3"/>
        <v>8561488</v>
      </c>
      <c r="M26" s="31">
        <v>8561488</v>
      </c>
      <c r="N26" s="31"/>
      <c r="O26" s="31"/>
    </row>
    <row r="27" spans="1:15" x14ac:dyDescent="0.2">
      <c r="A27" s="66">
        <v>16</v>
      </c>
      <c r="B27" s="104" t="s">
        <v>33</v>
      </c>
      <c r="C27" s="11" t="s">
        <v>34</v>
      </c>
      <c r="D27" s="23">
        <f t="shared" si="1"/>
        <v>13055097</v>
      </c>
      <c r="E27" s="23"/>
      <c r="F27" s="109"/>
      <c r="G27" s="23">
        <f t="shared" si="2"/>
        <v>1932019</v>
      </c>
      <c r="H27" s="109"/>
      <c r="I27" s="109"/>
      <c r="J27" s="109">
        <v>1932019</v>
      </c>
      <c r="K27" s="109"/>
      <c r="L27" s="23">
        <f t="shared" si="3"/>
        <v>11123078</v>
      </c>
      <c r="M27" s="31">
        <v>9417636</v>
      </c>
      <c r="N27" s="31">
        <v>950592</v>
      </c>
      <c r="O27" s="31">
        <v>754850</v>
      </c>
    </row>
    <row r="28" spans="1:15" x14ac:dyDescent="0.2">
      <c r="A28" s="66">
        <v>17</v>
      </c>
      <c r="B28" s="104" t="s">
        <v>35</v>
      </c>
      <c r="C28" s="11" t="s">
        <v>36</v>
      </c>
      <c r="D28" s="23">
        <f t="shared" si="1"/>
        <v>25606975</v>
      </c>
      <c r="E28" s="23"/>
      <c r="F28" s="109"/>
      <c r="G28" s="23">
        <f t="shared" si="2"/>
        <v>5691141</v>
      </c>
      <c r="H28" s="109"/>
      <c r="I28" s="109">
        <v>1203435</v>
      </c>
      <c r="J28" s="109">
        <v>4385619</v>
      </c>
      <c r="K28" s="109">
        <v>102087</v>
      </c>
      <c r="L28" s="23">
        <f t="shared" si="3"/>
        <v>19915834</v>
      </c>
      <c r="M28" s="31">
        <v>15838751</v>
      </c>
      <c r="N28" s="31">
        <v>2027579</v>
      </c>
      <c r="O28" s="31">
        <v>2049504</v>
      </c>
    </row>
    <row r="29" spans="1:15" x14ac:dyDescent="0.2">
      <c r="A29" s="66">
        <v>18</v>
      </c>
      <c r="B29" s="6" t="s">
        <v>37</v>
      </c>
      <c r="C29" s="7" t="s">
        <v>38</v>
      </c>
      <c r="D29" s="23">
        <f t="shared" si="1"/>
        <v>5576679</v>
      </c>
      <c r="E29" s="23"/>
      <c r="F29" s="23"/>
      <c r="G29" s="23">
        <f t="shared" si="2"/>
        <v>456817</v>
      </c>
      <c r="H29" s="23"/>
      <c r="I29" s="23"/>
      <c r="J29" s="23">
        <v>456817</v>
      </c>
      <c r="K29" s="23"/>
      <c r="L29" s="23">
        <f t="shared" si="3"/>
        <v>5119862</v>
      </c>
      <c r="M29" s="31">
        <v>4280744</v>
      </c>
      <c r="N29" s="31">
        <v>615296</v>
      </c>
      <c r="O29" s="31">
        <v>223822</v>
      </c>
    </row>
    <row r="30" spans="1:15" x14ac:dyDescent="0.2">
      <c r="A30" s="66">
        <v>19</v>
      </c>
      <c r="B30" s="6" t="s">
        <v>39</v>
      </c>
      <c r="C30" s="7" t="s">
        <v>40</v>
      </c>
      <c r="D30" s="23">
        <f t="shared" si="1"/>
        <v>10595670</v>
      </c>
      <c r="E30" s="23"/>
      <c r="F30" s="23"/>
      <c r="G30" s="23">
        <f t="shared" si="2"/>
        <v>856261</v>
      </c>
      <c r="H30" s="23"/>
      <c r="I30" s="23"/>
      <c r="J30" s="23">
        <v>856261</v>
      </c>
      <c r="K30" s="23"/>
      <c r="L30" s="23">
        <f t="shared" si="3"/>
        <v>9739409</v>
      </c>
      <c r="M30" s="31">
        <v>8561488</v>
      </c>
      <c r="N30" s="31">
        <v>596424</v>
      </c>
      <c r="O30" s="31">
        <v>581497</v>
      </c>
    </row>
    <row r="31" spans="1:15" x14ac:dyDescent="0.2">
      <c r="A31" s="66">
        <v>20</v>
      </c>
      <c r="B31" s="6" t="s">
        <v>41</v>
      </c>
      <c r="C31" s="7" t="s">
        <v>42</v>
      </c>
      <c r="D31" s="23">
        <f t="shared" si="1"/>
        <v>14559820</v>
      </c>
      <c r="E31" s="23"/>
      <c r="F31" s="23"/>
      <c r="G31" s="23">
        <f t="shared" si="2"/>
        <v>3316406</v>
      </c>
      <c r="H31" s="23"/>
      <c r="I31" s="23">
        <v>298196</v>
      </c>
      <c r="J31" s="23">
        <v>3018210</v>
      </c>
      <c r="K31" s="23"/>
      <c r="L31" s="23">
        <f t="shared" si="3"/>
        <v>11243414</v>
      </c>
      <c r="M31" s="31">
        <v>8561488</v>
      </c>
      <c r="N31" s="31">
        <v>1742753</v>
      </c>
      <c r="O31" s="31">
        <v>939173</v>
      </c>
    </row>
    <row r="32" spans="1:15" x14ac:dyDescent="0.2">
      <c r="A32" s="66">
        <v>21</v>
      </c>
      <c r="B32" s="6" t="s">
        <v>43</v>
      </c>
      <c r="C32" s="7" t="s">
        <v>44</v>
      </c>
      <c r="D32" s="23">
        <f t="shared" si="1"/>
        <v>17423416</v>
      </c>
      <c r="E32" s="23"/>
      <c r="F32" s="23"/>
      <c r="G32" s="23">
        <f t="shared" si="2"/>
        <v>1359095</v>
      </c>
      <c r="H32" s="23"/>
      <c r="I32" s="23"/>
      <c r="J32" s="23">
        <v>1257008</v>
      </c>
      <c r="K32" s="23">
        <v>102087</v>
      </c>
      <c r="L32" s="23">
        <f t="shared" si="3"/>
        <v>16064321</v>
      </c>
      <c r="M32" s="31">
        <v>13698380</v>
      </c>
      <c r="N32" s="31">
        <v>1554039</v>
      </c>
      <c r="O32" s="31">
        <v>811902</v>
      </c>
    </row>
    <row r="33" spans="1:15" x14ac:dyDescent="0.2">
      <c r="A33" s="66">
        <v>22</v>
      </c>
      <c r="B33" s="104" t="s">
        <v>45</v>
      </c>
      <c r="C33" s="11" t="s">
        <v>46</v>
      </c>
      <c r="D33" s="23">
        <f t="shared" si="1"/>
        <v>0</v>
      </c>
      <c r="E33" s="23"/>
      <c r="F33" s="109"/>
      <c r="G33" s="23">
        <f t="shared" si="2"/>
        <v>0</v>
      </c>
      <c r="H33" s="109"/>
      <c r="I33" s="109"/>
      <c r="J33" s="109"/>
      <c r="K33" s="109"/>
      <c r="L33" s="23">
        <f t="shared" si="3"/>
        <v>0</v>
      </c>
      <c r="M33" s="31"/>
      <c r="N33" s="31"/>
      <c r="O33" s="31"/>
    </row>
    <row r="34" spans="1:15" ht="12" customHeight="1" x14ac:dyDescent="0.2">
      <c r="A34" s="66">
        <v>23</v>
      </c>
      <c r="B34" s="104" t="s">
        <v>47</v>
      </c>
      <c r="C34" s="11" t="s">
        <v>48</v>
      </c>
      <c r="D34" s="23">
        <f t="shared" si="1"/>
        <v>0</v>
      </c>
      <c r="E34" s="23"/>
      <c r="F34" s="109"/>
      <c r="G34" s="23">
        <f t="shared" si="2"/>
        <v>0</v>
      </c>
      <c r="H34" s="109"/>
      <c r="I34" s="109"/>
      <c r="J34" s="109"/>
      <c r="K34" s="109"/>
      <c r="L34" s="23">
        <f t="shared" si="3"/>
        <v>0</v>
      </c>
      <c r="M34" s="31"/>
      <c r="N34" s="31"/>
      <c r="O34" s="31"/>
    </row>
    <row r="35" spans="1:15" ht="24" x14ac:dyDescent="0.2">
      <c r="A35" s="66">
        <v>24</v>
      </c>
      <c r="B35" s="104" t="s">
        <v>49</v>
      </c>
      <c r="C35" s="11" t="s">
        <v>50</v>
      </c>
      <c r="D35" s="23">
        <f t="shared" si="1"/>
        <v>0</v>
      </c>
      <c r="E35" s="23"/>
      <c r="F35" s="109"/>
      <c r="G35" s="23">
        <f t="shared" si="2"/>
        <v>0</v>
      </c>
      <c r="H35" s="109"/>
      <c r="I35" s="109"/>
      <c r="J35" s="109"/>
      <c r="K35" s="109"/>
      <c r="L35" s="23">
        <f t="shared" si="3"/>
        <v>0</v>
      </c>
      <c r="M35" s="31"/>
      <c r="N35" s="31"/>
      <c r="O35" s="31"/>
    </row>
    <row r="36" spans="1:15" x14ac:dyDescent="0.2">
      <c r="A36" s="66">
        <v>25</v>
      </c>
      <c r="B36" s="6" t="s">
        <v>51</v>
      </c>
      <c r="C36" s="13" t="s">
        <v>52</v>
      </c>
      <c r="D36" s="23">
        <f t="shared" si="1"/>
        <v>23544090</v>
      </c>
      <c r="E36" s="23"/>
      <c r="F36" s="110"/>
      <c r="G36" s="23">
        <f t="shared" si="2"/>
        <v>0</v>
      </c>
      <c r="H36" s="110"/>
      <c r="I36" s="110"/>
      <c r="J36" s="110"/>
      <c r="K36" s="110"/>
      <c r="L36" s="23">
        <f t="shared" si="3"/>
        <v>23544090</v>
      </c>
      <c r="M36" s="31">
        <v>23544090</v>
      </c>
      <c r="N36" s="31"/>
      <c r="O36" s="31"/>
    </row>
    <row r="37" spans="1:15" x14ac:dyDescent="0.2">
      <c r="A37" s="66">
        <v>26</v>
      </c>
      <c r="B37" s="104" t="s">
        <v>53</v>
      </c>
      <c r="C37" s="11" t="s">
        <v>54</v>
      </c>
      <c r="D37" s="23">
        <f t="shared" si="1"/>
        <v>18401518</v>
      </c>
      <c r="E37" s="23"/>
      <c r="F37" s="109"/>
      <c r="G37" s="23">
        <f t="shared" si="2"/>
        <v>2831310</v>
      </c>
      <c r="H37" s="109"/>
      <c r="I37" s="109"/>
      <c r="J37" s="109">
        <v>2831310</v>
      </c>
      <c r="K37" s="109"/>
      <c r="L37" s="23">
        <f t="shared" si="3"/>
        <v>15570208</v>
      </c>
      <c r="M37" s="31">
        <v>8561488</v>
      </c>
      <c r="N37" s="31">
        <v>3289331</v>
      </c>
      <c r="O37" s="31">
        <v>3719389</v>
      </c>
    </row>
    <row r="38" spans="1:15" ht="14.25" customHeight="1" x14ac:dyDescent="0.2">
      <c r="A38" s="66">
        <v>27</v>
      </c>
      <c r="B38" s="104" t="s">
        <v>55</v>
      </c>
      <c r="C38" s="11" t="s">
        <v>56</v>
      </c>
      <c r="D38" s="23">
        <f t="shared" si="1"/>
        <v>2568446</v>
      </c>
      <c r="E38" s="23"/>
      <c r="F38" s="109"/>
      <c r="G38" s="23">
        <f t="shared" si="2"/>
        <v>0</v>
      </c>
      <c r="H38" s="109"/>
      <c r="I38" s="109"/>
      <c r="J38" s="109"/>
      <c r="K38" s="109"/>
      <c r="L38" s="23">
        <f t="shared" si="3"/>
        <v>2568446</v>
      </c>
      <c r="M38" s="31">
        <v>2568446</v>
      </c>
      <c r="N38" s="31"/>
      <c r="O38" s="31"/>
    </row>
    <row r="39" spans="1:15" ht="12" customHeight="1" x14ac:dyDescent="0.2">
      <c r="A39" s="66">
        <v>28</v>
      </c>
      <c r="B39" s="9" t="s">
        <v>57</v>
      </c>
      <c r="C39" s="13" t="s">
        <v>58</v>
      </c>
      <c r="D39" s="23">
        <f t="shared" si="1"/>
        <v>0</v>
      </c>
      <c r="E39" s="23"/>
      <c r="F39" s="23"/>
      <c r="G39" s="23">
        <f t="shared" si="2"/>
        <v>0</v>
      </c>
      <c r="H39" s="23"/>
      <c r="I39" s="23"/>
      <c r="J39" s="23"/>
      <c r="K39" s="23"/>
      <c r="L39" s="23">
        <f t="shared" si="3"/>
        <v>0</v>
      </c>
      <c r="M39" s="31"/>
      <c r="N39" s="31"/>
      <c r="O39" s="31"/>
    </row>
    <row r="40" spans="1:15" ht="24" x14ac:dyDescent="0.2">
      <c r="A40" s="66">
        <v>29</v>
      </c>
      <c r="B40" s="6" t="s">
        <v>59</v>
      </c>
      <c r="C40" s="7" t="s">
        <v>60</v>
      </c>
      <c r="D40" s="23">
        <f t="shared" si="1"/>
        <v>0</v>
      </c>
      <c r="E40" s="23"/>
      <c r="F40" s="110"/>
      <c r="G40" s="23">
        <f t="shared" si="2"/>
        <v>0</v>
      </c>
      <c r="H40" s="110"/>
      <c r="I40" s="110"/>
      <c r="J40" s="110"/>
      <c r="K40" s="110"/>
      <c r="L40" s="23">
        <f t="shared" si="3"/>
        <v>0</v>
      </c>
      <c r="M40" s="31"/>
      <c r="N40" s="31"/>
      <c r="O40" s="31"/>
    </row>
    <row r="41" spans="1:15" ht="24" x14ac:dyDescent="0.2">
      <c r="A41" s="66">
        <v>30</v>
      </c>
      <c r="B41" s="104" t="s">
        <v>61</v>
      </c>
      <c r="C41" s="11" t="s">
        <v>62</v>
      </c>
      <c r="D41" s="23">
        <f t="shared" si="1"/>
        <v>0</v>
      </c>
      <c r="E41" s="23"/>
      <c r="F41" s="23"/>
      <c r="G41" s="23">
        <f t="shared" si="2"/>
        <v>0</v>
      </c>
      <c r="H41" s="23"/>
      <c r="I41" s="23"/>
      <c r="J41" s="23"/>
      <c r="K41" s="23"/>
      <c r="L41" s="23">
        <f t="shared" si="3"/>
        <v>0</v>
      </c>
      <c r="M41" s="31"/>
      <c r="N41" s="31"/>
      <c r="O41" s="31"/>
    </row>
    <row r="42" spans="1:15" x14ac:dyDescent="0.2">
      <c r="A42" s="66">
        <v>31</v>
      </c>
      <c r="B42" s="9" t="s">
        <v>63</v>
      </c>
      <c r="C42" s="7" t="s">
        <v>64</v>
      </c>
      <c r="D42" s="23">
        <f t="shared" si="1"/>
        <v>19287315</v>
      </c>
      <c r="E42" s="23"/>
      <c r="F42" s="109"/>
      <c r="G42" s="23">
        <f t="shared" si="2"/>
        <v>2441373</v>
      </c>
      <c r="H42" s="109"/>
      <c r="I42" s="109"/>
      <c r="J42" s="109">
        <v>2339286</v>
      </c>
      <c r="K42" s="109">
        <v>102087</v>
      </c>
      <c r="L42" s="23">
        <f t="shared" si="3"/>
        <v>16845942</v>
      </c>
      <c r="M42" s="31">
        <v>13698380</v>
      </c>
      <c r="N42" s="31">
        <v>1646640</v>
      </c>
      <c r="O42" s="31">
        <v>1500922</v>
      </c>
    </row>
    <row r="43" spans="1:15" x14ac:dyDescent="0.2">
      <c r="A43" s="66">
        <v>32</v>
      </c>
      <c r="B43" s="12" t="s">
        <v>65</v>
      </c>
      <c r="C43" s="13" t="s">
        <v>66</v>
      </c>
      <c r="D43" s="23">
        <f t="shared" si="1"/>
        <v>20976148</v>
      </c>
      <c r="E43" s="23"/>
      <c r="F43" s="23"/>
      <c r="G43" s="23">
        <f t="shared" si="2"/>
        <v>0</v>
      </c>
      <c r="H43" s="23"/>
      <c r="I43" s="23"/>
      <c r="K43" s="23"/>
      <c r="L43" s="23">
        <f t="shared" si="3"/>
        <v>20976148</v>
      </c>
      <c r="M43" s="31">
        <v>17979122</v>
      </c>
      <c r="N43" s="31">
        <v>1147206</v>
      </c>
      <c r="O43" s="31">
        <v>1849820</v>
      </c>
    </row>
    <row r="44" spans="1:15" x14ac:dyDescent="0.2">
      <c r="A44" s="66">
        <v>33</v>
      </c>
      <c r="B44" s="9" t="s">
        <v>67</v>
      </c>
      <c r="C44" s="7" t="s">
        <v>68</v>
      </c>
      <c r="D44" s="23">
        <f t="shared" si="1"/>
        <v>10859699</v>
      </c>
      <c r="E44" s="23"/>
      <c r="F44" s="110"/>
      <c r="G44" s="23">
        <f t="shared" si="2"/>
        <v>1235710</v>
      </c>
      <c r="H44" s="110"/>
      <c r="I44" s="110"/>
      <c r="J44" s="23">
        <v>1235710</v>
      </c>
      <c r="K44" s="110"/>
      <c r="L44" s="23">
        <f t="shared" si="3"/>
        <v>9623989</v>
      </c>
      <c r="M44" s="31">
        <v>8561488</v>
      </c>
      <c r="N44" s="31">
        <v>722380</v>
      </c>
      <c r="O44" s="31">
        <v>340121</v>
      </c>
    </row>
    <row r="45" spans="1:15" x14ac:dyDescent="0.2">
      <c r="A45" s="66">
        <v>34</v>
      </c>
      <c r="B45" s="104" t="s">
        <v>69</v>
      </c>
      <c r="C45" s="11" t="s">
        <v>70</v>
      </c>
      <c r="D45" s="23">
        <f t="shared" si="1"/>
        <v>18648114</v>
      </c>
      <c r="E45" s="23"/>
      <c r="F45" s="23"/>
      <c r="G45" s="23">
        <f t="shared" si="2"/>
        <v>3471984</v>
      </c>
      <c r="H45" s="23"/>
      <c r="I45" s="23"/>
      <c r="J45" s="110">
        <v>3471984</v>
      </c>
      <c r="K45" s="23"/>
      <c r="L45" s="23">
        <f t="shared" si="3"/>
        <v>15176130</v>
      </c>
      <c r="M45" s="31">
        <v>12842230</v>
      </c>
      <c r="N45" s="31">
        <v>1210403</v>
      </c>
      <c r="O45" s="31">
        <v>1123497</v>
      </c>
    </row>
    <row r="46" spans="1:15" x14ac:dyDescent="0.2">
      <c r="A46" s="66">
        <v>35</v>
      </c>
      <c r="B46" s="9" t="s">
        <v>71</v>
      </c>
      <c r="C46" s="7" t="s">
        <v>72</v>
      </c>
      <c r="D46" s="23">
        <f t="shared" si="1"/>
        <v>9447739</v>
      </c>
      <c r="E46" s="23"/>
      <c r="F46" s="23"/>
      <c r="G46" s="23">
        <f t="shared" si="2"/>
        <v>886251</v>
      </c>
      <c r="H46" s="23"/>
      <c r="I46" s="23"/>
      <c r="J46" s="23">
        <v>886251</v>
      </c>
      <c r="K46" s="23"/>
      <c r="L46" s="23">
        <f t="shared" si="3"/>
        <v>8561488</v>
      </c>
      <c r="M46" s="31">
        <v>8561488</v>
      </c>
      <c r="N46" s="31"/>
      <c r="O46" s="31"/>
    </row>
    <row r="47" spans="1:15" x14ac:dyDescent="0.2">
      <c r="A47" s="66">
        <v>36</v>
      </c>
      <c r="B47" s="6" t="s">
        <v>73</v>
      </c>
      <c r="C47" s="7" t="s">
        <v>74</v>
      </c>
      <c r="D47" s="23">
        <f t="shared" si="1"/>
        <v>18025893</v>
      </c>
      <c r="E47" s="23"/>
      <c r="F47" s="109"/>
      <c r="G47" s="23">
        <f t="shared" si="2"/>
        <v>2467508</v>
      </c>
      <c r="H47" s="109"/>
      <c r="I47" s="109"/>
      <c r="J47" s="109">
        <v>2467508</v>
      </c>
      <c r="K47" s="109"/>
      <c r="L47" s="23">
        <f t="shared" si="3"/>
        <v>15558385</v>
      </c>
      <c r="M47" s="31">
        <v>12842230</v>
      </c>
      <c r="N47" s="31">
        <v>1419306</v>
      </c>
      <c r="O47" s="31">
        <v>1296849</v>
      </c>
    </row>
    <row r="48" spans="1:15" x14ac:dyDescent="0.2">
      <c r="A48" s="66">
        <v>37</v>
      </c>
      <c r="B48" s="14" t="s">
        <v>75</v>
      </c>
      <c r="C48" s="15" t="s">
        <v>76</v>
      </c>
      <c r="D48" s="23">
        <f t="shared" si="1"/>
        <v>9646374</v>
      </c>
      <c r="E48" s="23"/>
      <c r="F48" s="23"/>
      <c r="G48" s="23">
        <f t="shared" si="2"/>
        <v>1084886</v>
      </c>
      <c r="H48" s="23"/>
      <c r="I48" s="23"/>
      <c r="J48" s="23">
        <v>1084886</v>
      </c>
      <c r="K48" s="23"/>
      <c r="L48" s="23">
        <f t="shared" si="3"/>
        <v>8561488</v>
      </c>
      <c r="M48" s="31">
        <v>8561488</v>
      </c>
      <c r="N48" s="31"/>
      <c r="O48" s="31"/>
    </row>
    <row r="49" spans="1:15" x14ac:dyDescent="0.2">
      <c r="A49" s="66">
        <v>38</v>
      </c>
      <c r="B49" s="6" t="s">
        <v>77</v>
      </c>
      <c r="C49" s="7" t="s">
        <v>78</v>
      </c>
      <c r="D49" s="23">
        <f t="shared" si="1"/>
        <v>9947792</v>
      </c>
      <c r="E49" s="23"/>
      <c r="F49" s="23"/>
      <c r="G49" s="23">
        <f t="shared" si="2"/>
        <v>551136</v>
      </c>
      <c r="H49" s="23"/>
      <c r="I49" s="23"/>
      <c r="J49" s="23">
        <v>551136</v>
      </c>
      <c r="K49" s="23"/>
      <c r="L49" s="23">
        <f t="shared" si="3"/>
        <v>9396656</v>
      </c>
      <c r="M49" s="31">
        <v>8561488</v>
      </c>
      <c r="N49" s="31">
        <v>637678</v>
      </c>
      <c r="O49" s="31">
        <v>197490</v>
      </c>
    </row>
    <row r="50" spans="1:15" x14ac:dyDescent="0.2">
      <c r="A50" s="66">
        <v>39</v>
      </c>
      <c r="B50" s="12" t="s">
        <v>79</v>
      </c>
      <c r="C50" s="13" t="s">
        <v>80</v>
      </c>
      <c r="D50" s="23">
        <f t="shared" si="1"/>
        <v>9529019</v>
      </c>
      <c r="E50" s="23"/>
      <c r="F50" s="111"/>
      <c r="G50" s="23">
        <f t="shared" si="2"/>
        <v>967531</v>
      </c>
      <c r="H50" s="111"/>
      <c r="I50" s="111"/>
      <c r="J50" s="111">
        <v>967531</v>
      </c>
      <c r="K50" s="111"/>
      <c r="L50" s="23">
        <f t="shared" si="3"/>
        <v>8561488</v>
      </c>
      <c r="M50" s="31">
        <v>8561488</v>
      </c>
      <c r="N50" s="31"/>
      <c r="O50" s="31"/>
    </row>
    <row r="51" spans="1:15" x14ac:dyDescent="0.2">
      <c r="A51" s="66">
        <v>40</v>
      </c>
      <c r="B51" s="104" t="s">
        <v>81</v>
      </c>
      <c r="C51" s="11" t="s">
        <v>82</v>
      </c>
      <c r="D51" s="23">
        <f t="shared" si="1"/>
        <v>9449043</v>
      </c>
      <c r="E51" s="23"/>
      <c r="F51" s="23"/>
      <c r="G51" s="23">
        <f t="shared" si="2"/>
        <v>887555</v>
      </c>
      <c r="H51" s="23"/>
      <c r="I51" s="23"/>
      <c r="J51" s="23">
        <v>887555</v>
      </c>
      <c r="K51" s="23"/>
      <c r="L51" s="23">
        <f t="shared" si="3"/>
        <v>8561488</v>
      </c>
      <c r="M51" s="31">
        <v>8561488</v>
      </c>
      <c r="N51" s="31"/>
      <c r="O51" s="31"/>
    </row>
    <row r="52" spans="1:15" x14ac:dyDescent="0.2">
      <c r="A52" s="66">
        <v>41</v>
      </c>
      <c r="B52" s="9" t="s">
        <v>83</v>
      </c>
      <c r="C52" s="7" t="s">
        <v>84</v>
      </c>
      <c r="D52" s="23">
        <f t="shared" si="1"/>
        <v>0</v>
      </c>
      <c r="E52" s="23"/>
      <c r="F52" s="110"/>
      <c r="G52" s="23">
        <f t="shared" si="2"/>
        <v>0</v>
      </c>
      <c r="H52" s="110"/>
      <c r="I52" s="110"/>
      <c r="J52" s="110"/>
      <c r="K52" s="110"/>
      <c r="L52" s="23">
        <f t="shared" si="3"/>
        <v>0</v>
      </c>
      <c r="M52" s="31"/>
      <c r="N52" s="31"/>
      <c r="O52" s="31"/>
    </row>
    <row r="53" spans="1:15" x14ac:dyDescent="0.2">
      <c r="A53" s="66">
        <v>42</v>
      </c>
      <c r="B53" s="104" t="s">
        <v>85</v>
      </c>
      <c r="C53" s="11" t="s">
        <v>86</v>
      </c>
      <c r="D53" s="23">
        <f t="shared" si="1"/>
        <v>20889308</v>
      </c>
      <c r="E53" s="23"/>
      <c r="F53" s="109"/>
      <c r="G53" s="23">
        <f t="shared" si="2"/>
        <v>3785311</v>
      </c>
      <c r="H53" s="109"/>
      <c r="I53" s="109"/>
      <c r="J53" s="109">
        <v>3683224</v>
      </c>
      <c r="K53" s="109">
        <v>102087</v>
      </c>
      <c r="L53" s="23">
        <f t="shared" si="3"/>
        <v>17103997</v>
      </c>
      <c r="M53" s="31">
        <v>13698380</v>
      </c>
      <c r="N53" s="31">
        <v>1858614</v>
      </c>
      <c r="O53" s="31">
        <v>1547003</v>
      </c>
    </row>
    <row r="54" spans="1:15" x14ac:dyDescent="0.2">
      <c r="A54" s="66">
        <v>43</v>
      </c>
      <c r="B54" s="6" t="s">
        <v>87</v>
      </c>
      <c r="C54" s="7" t="s">
        <v>88</v>
      </c>
      <c r="D54" s="23">
        <f t="shared" si="1"/>
        <v>11124154</v>
      </c>
      <c r="E54" s="23"/>
      <c r="F54" s="23"/>
      <c r="G54" s="23">
        <f t="shared" si="2"/>
        <v>1163993</v>
      </c>
      <c r="H54" s="23"/>
      <c r="I54" s="23"/>
      <c r="J54" s="23">
        <v>1163993</v>
      </c>
      <c r="K54" s="23"/>
      <c r="L54" s="23">
        <f t="shared" si="3"/>
        <v>9960161</v>
      </c>
      <c r="M54" s="31">
        <v>8561488</v>
      </c>
      <c r="N54" s="31">
        <v>766706</v>
      </c>
      <c r="O54" s="31">
        <v>631967</v>
      </c>
    </row>
    <row r="55" spans="1:15" x14ac:dyDescent="0.2">
      <c r="A55" s="66">
        <v>44</v>
      </c>
      <c r="B55" s="6" t="s">
        <v>89</v>
      </c>
      <c r="C55" s="7" t="s">
        <v>90</v>
      </c>
      <c r="D55" s="23">
        <f t="shared" si="1"/>
        <v>24521720</v>
      </c>
      <c r="E55" s="23"/>
      <c r="F55" s="109"/>
      <c r="G55" s="23">
        <f t="shared" si="2"/>
        <v>3818019</v>
      </c>
      <c r="H55" s="109"/>
      <c r="I55" s="109">
        <v>596393</v>
      </c>
      <c r="J55" s="109">
        <v>3221626</v>
      </c>
      <c r="K55" s="109"/>
      <c r="L55" s="23">
        <f t="shared" si="3"/>
        <v>20703701</v>
      </c>
      <c r="M55" s="31">
        <v>17122974</v>
      </c>
      <c r="N55" s="31">
        <v>2092971</v>
      </c>
      <c r="O55" s="31">
        <v>1487756</v>
      </c>
    </row>
    <row r="56" spans="1:15" x14ac:dyDescent="0.2">
      <c r="A56" s="66">
        <v>45</v>
      </c>
      <c r="B56" s="104" t="s">
        <v>91</v>
      </c>
      <c r="C56" s="11" t="s">
        <v>92</v>
      </c>
      <c r="D56" s="23">
        <f t="shared" si="1"/>
        <v>9548578</v>
      </c>
      <c r="E56" s="23"/>
      <c r="F56" s="23"/>
      <c r="G56" s="23">
        <f t="shared" si="2"/>
        <v>987090</v>
      </c>
      <c r="H56" s="23"/>
      <c r="I56" s="23"/>
      <c r="J56" s="23">
        <v>987090</v>
      </c>
      <c r="K56" s="23"/>
      <c r="L56" s="23">
        <f t="shared" si="3"/>
        <v>8561488</v>
      </c>
      <c r="M56" s="31">
        <v>8561488</v>
      </c>
      <c r="N56" s="31"/>
      <c r="O56" s="31"/>
    </row>
    <row r="57" spans="1:15" ht="10.5" customHeight="1" x14ac:dyDescent="0.2">
      <c r="A57" s="66">
        <v>46</v>
      </c>
      <c r="B57" s="104" t="s">
        <v>93</v>
      </c>
      <c r="C57" s="11" t="s">
        <v>94</v>
      </c>
      <c r="D57" s="23">
        <f t="shared" si="1"/>
        <v>9644201</v>
      </c>
      <c r="E57" s="23"/>
      <c r="F57" s="23"/>
      <c r="G57" s="23">
        <f t="shared" si="2"/>
        <v>1082713</v>
      </c>
      <c r="H57" s="23"/>
      <c r="I57" s="23"/>
      <c r="J57" s="23">
        <v>1082713</v>
      </c>
      <c r="K57" s="23"/>
      <c r="L57" s="23">
        <f t="shared" si="3"/>
        <v>8561488</v>
      </c>
      <c r="M57" s="31">
        <v>8561488</v>
      </c>
      <c r="N57" s="31"/>
      <c r="O57" s="31"/>
    </row>
    <row r="58" spans="1:15" x14ac:dyDescent="0.2">
      <c r="A58" s="66">
        <v>47</v>
      </c>
      <c r="B58" s="9" t="s">
        <v>95</v>
      </c>
      <c r="C58" s="7" t="s">
        <v>96</v>
      </c>
      <c r="D58" s="23">
        <f t="shared" si="1"/>
        <v>12274242</v>
      </c>
      <c r="E58" s="23"/>
      <c r="F58" s="109"/>
      <c r="G58" s="23">
        <f t="shared" si="2"/>
        <v>1861171</v>
      </c>
      <c r="H58" s="109"/>
      <c r="I58" s="109"/>
      <c r="J58" s="109">
        <v>1861171</v>
      </c>
      <c r="K58" s="109"/>
      <c r="L58" s="23">
        <f t="shared" si="3"/>
        <v>10413071</v>
      </c>
      <c r="M58" s="31">
        <v>8561488</v>
      </c>
      <c r="N58" s="31">
        <v>815859</v>
      </c>
      <c r="O58" s="31">
        <v>1035724</v>
      </c>
    </row>
    <row r="59" spans="1:15" x14ac:dyDescent="0.2">
      <c r="A59" s="66">
        <v>48</v>
      </c>
      <c r="B59" s="104" t="s">
        <v>97</v>
      </c>
      <c r="C59" s="11" t="s">
        <v>98</v>
      </c>
      <c r="D59" s="23">
        <f t="shared" si="1"/>
        <v>9612531</v>
      </c>
      <c r="E59" s="23"/>
      <c r="F59" s="109"/>
      <c r="G59" s="23">
        <f t="shared" si="2"/>
        <v>547659</v>
      </c>
      <c r="H59" s="109"/>
      <c r="I59" s="109"/>
      <c r="J59" s="109">
        <v>547659</v>
      </c>
      <c r="K59" s="109"/>
      <c r="L59" s="23">
        <f t="shared" si="3"/>
        <v>9064872</v>
      </c>
      <c r="M59" s="31">
        <v>8561488</v>
      </c>
      <c r="N59" s="31">
        <v>503384</v>
      </c>
      <c r="O59" s="31"/>
    </row>
    <row r="60" spans="1:15" x14ac:dyDescent="0.2">
      <c r="A60" s="66">
        <v>49</v>
      </c>
      <c r="B60" s="9" t="s">
        <v>99</v>
      </c>
      <c r="C60" s="7" t="s">
        <v>100</v>
      </c>
      <c r="D60" s="23">
        <f t="shared" si="1"/>
        <v>10711497</v>
      </c>
      <c r="E60" s="23"/>
      <c r="F60" s="23"/>
      <c r="G60" s="23">
        <f t="shared" si="2"/>
        <v>1086190</v>
      </c>
      <c r="H60" s="23"/>
      <c r="I60" s="23"/>
      <c r="J60" s="23">
        <v>1086190</v>
      </c>
      <c r="K60" s="23"/>
      <c r="L60" s="23">
        <f t="shared" si="3"/>
        <v>9625307</v>
      </c>
      <c r="M60" s="31">
        <v>8561488</v>
      </c>
      <c r="N60" s="31">
        <v>798305</v>
      </c>
      <c r="O60" s="31">
        <v>265514</v>
      </c>
    </row>
    <row r="61" spans="1:15" ht="10.5" customHeight="1" x14ac:dyDescent="0.2">
      <c r="A61" s="66">
        <v>50</v>
      </c>
      <c r="B61" s="104" t="s">
        <v>101</v>
      </c>
      <c r="C61" s="11" t="s">
        <v>102</v>
      </c>
      <c r="D61" s="23">
        <f t="shared" si="1"/>
        <v>10623873</v>
      </c>
      <c r="E61" s="23"/>
      <c r="F61" s="109"/>
      <c r="G61" s="23">
        <f t="shared" si="2"/>
        <v>1206588</v>
      </c>
      <c r="H61" s="109"/>
      <c r="I61" s="109"/>
      <c r="J61" s="109">
        <v>1206588</v>
      </c>
      <c r="K61" s="109"/>
      <c r="L61" s="23">
        <f t="shared" si="3"/>
        <v>9417285</v>
      </c>
      <c r="M61" s="31">
        <v>8561488</v>
      </c>
      <c r="N61" s="31">
        <v>855797</v>
      </c>
      <c r="O61" s="31"/>
    </row>
    <row r="62" spans="1:15" x14ac:dyDescent="0.2">
      <c r="A62" s="66">
        <v>51</v>
      </c>
      <c r="B62" s="104" t="s">
        <v>103</v>
      </c>
      <c r="C62" s="11" t="s">
        <v>104</v>
      </c>
      <c r="D62" s="23">
        <f t="shared" si="1"/>
        <v>23124639</v>
      </c>
      <c r="E62" s="23"/>
      <c r="F62" s="23"/>
      <c r="G62" s="23">
        <f t="shared" si="2"/>
        <v>4686831</v>
      </c>
      <c r="H62" s="23"/>
      <c r="I62" s="23"/>
      <c r="J62" s="23">
        <v>4686831</v>
      </c>
      <c r="K62" s="23"/>
      <c r="L62" s="23">
        <f t="shared" si="3"/>
        <v>18437808</v>
      </c>
      <c r="M62" s="31">
        <v>14982602</v>
      </c>
      <c r="N62" s="31">
        <v>1480309</v>
      </c>
      <c r="O62" s="31">
        <v>1974897</v>
      </c>
    </row>
    <row r="63" spans="1:15" x14ac:dyDescent="0.2">
      <c r="A63" s="66">
        <v>52</v>
      </c>
      <c r="B63" s="104" t="s">
        <v>105</v>
      </c>
      <c r="C63" s="11" t="s">
        <v>106</v>
      </c>
      <c r="D63" s="23">
        <f t="shared" si="1"/>
        <v>10143981</v>
      </c>
      <c r="E63" s="23"/>
      <c r="F63" s="109"/>
      <c r="G63" s="23">
        <f t="shared" si="2"/>
        <v>911461</v>
      </c>
      <c r="H63" s="109"/>
      <c r="I63" s="109"/>
      <c r="J63" s="109">
        <v>911461</v>
      </c>
      <c r="K63" s="109"/>
      <c r="L63" s="23">
        <f t="shared" si="3"/>
        <v>9232520</v>
      </c>
      <c r="M63" s="31">
        <v>8561488</v>
      </c>
      <c r="N63" s="31">
        <v>671032</v>
      </c>
      <c r="O63" s="31"/>
    </row>
    <row r="64" spans="1:15" x14ac:dyDescent="0.2">
      <c r="A64" s="66">
        <v>53</v>
      </c>
      <c r="B64" s="104" t="s">
        <v>107</v>
      </c>
      <c r="C64" s="11" t="s">
        <v>108</v>
      </c>
      <c r="D64" s="23">
        <f t="shared" si="1"/>
        <v>0</v>
      </c>
      <c r="E64" s="23"/>
      <c r="F64" s="109"/>
      <c r="G64" s="23">
        <f t="shared" si="2"/>
        <v>0</v>
      </c>
      <c r="H64" s="109"/>
      <c r="I64" s="109"/>
      <c r="J64" s="109"/>
      <c r="K64" s="109"/>
      <c r="L64" s="23">
        <f t="shared" si="3"/>
        <v>0</v>
      </c>
      <c r="M64" s="31"/>
      <c r="N64" s="31"/>
      <c r="O64" s="31"/>
    </row>
    <row r="65" spans="1:15" x14ac:dyDescent="0.2">
      <c r="A65" s="66">
        <v>54</v>
      </c>
      <c r="B65" s="104" t="s">
        <v>109</v>
      </c>
      <c r="C65" s="11" t="s">
        <v>110</v>
      </c>
      <c r="D65" s="23">
        <f t="shared" si="1"/>
        <v>0</v>
      </c>
      <c r="E65" s="23"/>
      <c r="F65" s="109"/>
      <c r="G65" s="23">
        <f t="shared" si="2"/>
        <v>0</v>
      </c>
      <c r="H65" s="109"/>
      <c r="I65" s="109"/>
      <c r="J65" s="109"/>
      <c r="K65" s="109"/>
      <c r="L65" s="23">
        <f t="shared" si="3"/>
        <v>0</v>
      </c>
      <c r="M65" s="31"/>
      <c r="N65" s="31"/>
      <c r="O65" s="31"/>
    </row>
    <row r="66" spans="1:15" ht="24" x14ac:dyDescent="0.2">
      <c r="A66" s="66">
        <v>55</v>
      </c>
      <c r="B66" s="104" t="s">
        <v>111</v>
      </c>
      <c r="C66" s="11" t="s">
        <v>112</v>
      </c>
      <c r="D66" s="23">
        <f t="shared" si="1"/>
        <v>0</v>
      </c>
      <c r="E66" s="23"/>
      <c r="F66" s="109"/>
      <c r="G66" s="23">
        <f t="shared" si="2"/>
        <v>0</v>
      </c>
      <c r="H66" s="109"/>
      <c r="I66" s="109"/>
      <c r="J66" s="109"/>
      <c r="K66" s="109"/>
      <c r="L66" s="23">
        <f t="shared" si="3"/>
        <v>0</v>
      </c>
      <c r="M66" s="31"/>
      <c r="N66" s="31"/>
      <c r="O66" s="31"/>
    </row>
    <row r="67" spans="1:15" ht="24" x14ac:dyDescent="0.2">
      <c r="A67" s="66">
        <v>56</v>
      </c>
      <c r="B67" s="9" t="s">
        <v>113</v>
      </c>
      <c r="C67" s="11" t="s">
        <v>114</v>
      </c>
      <c r="D67" s="23">
        <f t="shared" si="1"/>
        <v>0</v>
      </c>
      <c r="E67" s="23"/>
      <c r="F67" s="109"/>
      <c r="G67" s="23">
        <f t="shared" si="2"/>
        <v>0</v>
      </c>
      <c r="H67" s="109"/>
      <c r="I67" s="109"/>
      <c r="J67" s="109"/>
      <c r="K67" s="109"/>
      <c r="L67" s="23">
        <f t="shared" si="3"/>
        <v>0</v>
      </c>
      <c r="M67" s="31"/>
      <c r="N67" s="31"/>
      <c r="O67" s="31"/>
    </row>
    <row r="68" spans="1:15" ht="24" customHeight="1" x14ac:dyDescent="0.2">
      <c r="A68" s="66">
        <v>57</v>
      </c>
      <c r="B68" s="12" t="s">
        <v>115</v>
      </c>
      <c r="C68" s="13" t="s">
        <v>116</v>
      </c>
      <c r="D68" s="23">
        <f t="shared" si="1"/>
        <v>0</v>
      </c>
      <c r="E68" s="23"/>
      <c r="F68" s="109"/>
      <c r="G68" s="23">
        <f t="shared" si="2"/>
        <v>0</v>
      </c>
      <c r="H68" s="109"/>
      <c r="I68" s="109"/>
      <c r="J68" s="109"/>
      <c r="K68" s="109"/>
      <c r="L68" s="23">
        <f t="shared" si="3"/>
        <v>0</v>
      </c>
      <c r="M68" s="31"/>
      <c r="N68" s="31"/>
      <c r="O68" s="31"/>
    </row>
    <row r="69" spans="1:15" ht="21.75" customHeight="1" x14ac:dyDescent="0.2">
      <c r="A69" s="66">
        <v>58</v>
      </c>
      <c r="B69" s="9" t="s">
        <v>117</v>
      </c>
      <c r="C69" s="11" t="s">
        <v>118</v>
      </c>
      <c r="D69" s="23">
        <f t="shared" si="1"/>
        <v>1261740</v>
      </c>
      <c r="E69" s="23"/>
      <c r="F69" s="109"/>
      <c r="G69" s="23">
        <f t="shared" si="2"/>
        <v>0</v>
      </c>
      <c r="H69" s="109"/>
      <c r="I69" s="109"/>
      <c r="J69" s="109"/>
      <c r="K69" s="109"/>
      <c r="L69" s="23">
        <f t="shared" si="3"/>
        <v>1261740</v>
      </c>
      <c r="M69" s="31"/>
      <c r="N69" s="31"/>
      <c r="O69" s="31">
        <v>1261740</v>
      </c>
    </row>
    <row r="70" spans="1:15" ht="27" customHeight="1" x14ac:dyDescent="0.2">
      <c r="A70" s="66">
        <v>59</v>
      </c>
      <c r="B70" s="104" t="s">
        <v>119</v>
      </c>
      <c r="C70" s="11" t="s">
        <v>321</v>
      </c>
      <c r="D70" s="23">
        <f t="shared" si="1"/>
        <v>0</v>
      </c>
      <c r="E70" s="23"/>
      <c r="F70" s="110"/>
      <c r="G70" s="23">
        <f t="shared" si="2"/>
        <v>0</v>
      </c>
      <c r="H70" s="110"/>
      <c r="I70" s="110"/>
      <c r="J70" s="110"/>
      <c r="K70" s="110"/>
      <c r="L70" s="23">
        <f t="shared" si="3"/>
        <v>0</v>
      </c>
      <c r="M70" s="31"/>
      <c r="N70" s="31"/>
      <c r="O70" s="31"/>
    </row>
    <row r="71" spans="1:15" ht="27" customHeight="1" x14ac:dyDescent="0.2">
      <c r="A71" s="66">
        <v>60</v>
      </c>
      <c r="B71" s="6" t="s">
        <v>120</v>
      </c>
      <c r="C71" s="11" t="s">
        <v>121</v>
      </c>
      <c r="D71" s="23">
        <f t="shared" si="1"/>
        <v>0</v>
      </c>
      <c r="E71" s="23"/>
      <c r="F71" s="109"/>
      <c r="G71" s="23">
        <f t="shared" si="2"/>
        <v>0</v>
      </c>
      <c r="H71" s="109"/>
      <c r="I71" s="109"/>
      <c r="J71" s="109"/>
      <c r="K71" s="109"/>
      <c r="L71" s="23">
        <f t="shared" si="3"/>
        <v>0</v>
      </c>
      <c r="M71" s="31"/>
      <c r="N71" s="31"/>
      <c r="O71" s="31"/>
    </row>
    <row r="72" spans="1:15" ht="27" customHeight="1" x14ac:dyDescent="0.2">
      <c r="A72" s="66">
        <v>61</v>
      </c>
      <c r="B72" s="6" t="s">
        <v>122</v>
      </c>
      <c r="C72" s="11" t="s">
        <v>123</v>
      </c>
      <c r="D72" s="23">
        <f t="shared" si="1"/>
        <v>0</v>
      </c>
      <c r="E72" s="23"/>
      <c r="F72" s="109"/>
      <c r="G72" s="23">
        <f t="shared" si="2"/>
        <v>0</v>
      </c>
      <c r="H72" s="109"/>
      <c r="I72" s="109"/>
      <c r="J72" s="109"/>
      <c r="K72" s="109"/>
      <c r="L72" s="23">
        <f t="shared" si="3"/>
        <v>0</v>
      </c>
      <c r="M72" s="31"/>
      <c r="N72" s="31"/>
      <c r="O72" s="31"/>
    </row>
    <row r="73" spans="1:15" ht="12.75" customHeight="1" x14ac:dyDescent="0.2">
      <c r="A73" s="66">
        <v>62</v>
      </c>
      <c r="B73" s="9" t="s">
        <v>124</v>
      </c>
      <c r="C73" s="11" t="s">
        <v>125</v>
      </c>
      <c r="D73" s="23">
        <f t="shared" si="1"/>
        <v>3654020</v>
      </c>
      <c r="E73" s="23"/>
      <c r="F73" s="109"/>
      <c r="G73" s="23">
        <f t="shared" si="2"/>
        <v>0</v>
      </c>
      <c r="H73" s="109"/>
      <c r="I73" s="109"/>
      <c r="J73" s="109"/>
      <c r="K73" s="109"/>
      <c r="L73" s="23">
        <f t="shared" si="3"/>
        <v>3654020</v>
      </c>
      <c r="M73" s="31"/>
      <c r="N73" s="31">
        <v>2442750</v>
      </c>
      <c r="O73" s="31">
        <v>1211270</v>
      </c>
    </row>
    <row r="74" spans="1:15" x14ac:dyDescent="0.2">
      <c r="A74" s="66">
        <v>63</v>
      </c>
      <c r="B74" s="9" t="s">
        <v>126</v>
      </c>
      <c r="C74" s="7" t="s">
        <v>127</v>
      </c>
      <c r="D74" s="23">
        <f t="shared" si="1"/>
        <v>3119038</v>
      </c>
      <c r="E74" s="23"/>
      <c r="F74" s="109"/>
      <c r="G74" s="23">
        <f t="shared" si="2"/>
        <v>0</v>
      </c>
      <c r="H74" s="109"/>
      <c r="I74" s="109"/>
      <c r="J74" s="109"/>
      <c r="K74" s="109"/>
      <c r="L74" s="23">
        <f t="shared" si="3"/>
        <v>3119038</v>
      </c>
      <c r="M74" s="31"/>
      <c r="N74" s="31">
        <v>1923128</v>
      </c>
      <c r="O74" s="31">
        <v>1195910</v>
      </c>
    </row>
    <row r="75" spans="1:15" x14ac:dyDescent="0.2">
      <c r="A75" s="66">
        <v>64</v>
      </c>
      <c r="B75" s="9" t="s">
        <v>128</v>
      </c>
      <c r="C75" s="11" t="s">
        <v>129</v>
      </c>
      <c r="D75" s="23">
        <f t="shared" si="1"/>
        <v>3008893</v>
      </c>
      <c r="E75" s="23"/>
      <c r="F75" s="109"/>
      <c r="G75" s="23">
        <f t="shared" si="2"/>
        <v>0</v>
      </c>
      <c r="H75" s="109"/>
      <c r="I75" s="109"/>
      <c r="J75" s="109"/>
      <c r="K75" s="109"/>
      <c r="L75" s="23">
        <f t="shared" si="3"/>
        <v>3008893</v>
      </c>
      <c r="M75" s="31"/>
      <c r="N75" s="31">
        <v>3008893</v>
      </c>
      <c r="O75" s="31"/>
    </row>
    <row r="76" spans="1:15" ht="24" x14ac:dyDescent="0.2">
      <c r="A76" s="66">
        <v>65</v>
      </c>
      <c r="B76" s="9" t="s">
        <v>130</v>
      </c>
      <c r="C76" s="11" t="s">
        <v>131</v>
      </c>
      <c r="D76" s="23">
        <f t="shared" ref="D76:D139" si="4">E76+F76+G76+L76</f>
        <v>0</v>
      </c>
      <c r="E76" s="23"/>
      <c r="F76" s="109"/>
      <c r="G76" s="23">
        <f t="shared" ref="G76:G139" si="5">SUM(H76:K76)</f>
        <v>0</v>
      </c>
      <c r="H76" s="109"/>
      <c r="I76" s="109"/>
      <c r="J76" s="109"/>
      <c r="K76" s="109"/>
      <c r="L76" s="23">
        <f t="shared" ref="L76:L139" si="6">SUM(M76:O76)</f>
        <v>0</v>
      </c>
      <c r="M76" s="31"/>
      <c r="N76" s="31"/>
      <c r="O76" s="31"/>
    </row>
    <row r="77" spans="1:15" ht="24" x14ac:dyDescent="0.2">
      <c r="A77" s="66">
        <v>66</v>
      </c>
      <c r="B77" s="6" t="s">
        <v>132</v>
      </c>
      <c r="C77" s="11" t="s">
        <v>133</v>
      </c>
      <c r="D77" s="23">
        <f t="shared" si="4"/>
        <v>0</v>
      </c>
      <c r="E77" s="23"/>
      <c r="F77" s="109"/>
      <c r="G77" s="23">
        <f t="shared" si="5"/>
        <v>0</v>
      </c>
      <c r="H77" s="109"/>
      <c r="I77" s="109"/>
      <c r="J77" s="109"/>
      <c r="K77" s="109"/>
      <c r="L77" s="23">
        <f t="shared" si="6"/>
        <v>0</v>
      </c>
      <c r="M77" s="31"/>
      <c r="N77" s="31"/>
      <c r="O77" s="31"/>
    </row>
    <row r="78" spans="1:15" ht="24" x14ac:dyDescent="0.2">
      <c r="A78" s="66">
        <v>67</v>
      </c>
      <c r="B78" s="9" t="s">
        <v>134</v>
      </c>
      <c r="C78" s="11" t="s">
        <v>135</v>
      </c>
      <c r="D78" s="23">
        <f t="shared" si="4"/>
        <v>0</v>
      </c>
      <c r="E78" s="23"/>
      <c r="F78" s="109"/>
      <c r="G78" s="23">
        <f t="shared" si="5"/>
        <v>0</v>
      </c>
      <c r="H78" s="109"/>
      <c r="I78" s="109"/>
      <c r="J78" s="109"/>
      <c r="K78" s="109"/>
      <c r="L78" s="23">
        <f t="shared" si="6"/>
        <v>0</v>
      </c>
      <c r="M78" s="31"/>
      <c r="N78" s="31"/>
      <c r="O78" s="31"/>
    </row>
    <row r="79" spans="1:15" ht="24" x14ac:dyDescent="0.2">
      <c r="A79" s="66">
        <v>68</v>
      </c>
      <c r="B79" s="9" t="s">
        <v>136</v>
      </c>
      <c r="C79" s="11" t="s">
        <v>137</v>
      </c>
      <c r="D79" s="23">
        <f t="shared" si="4"/>
        <v>0</v>
      </c>
      <c r="E79" s="23"/>
      <c r="F79" s="109"/>
      <c r="G79" s="23">
        <f t="shared" si="5"/>
        <v>0</v>
      </c>
      <c r="H79" s="109"/>
      <c r="I79" s="109"/>
      <c r="J79" s="109"/>
      <c r="K79" s="109"/>
      <c r="L79" s="23">
        <f t="shared" si="6"/>
        <v>0</v>
      </c>
      <c r="M79" s="31"/>
      <c r="N79" s="31"/>
      <c r="O79" s="31"/>
    </row>
    <row r="80" spans="1:15" ht="24" x14ac:dyDescent="0.2">
      <c r="A80" s="66">
        <v>69</v>
      </c>
      <c r="B80" s="6" t="s">
        <v>138</v>
      </c>
      <c r="C80" s="11" t="s">
        <v>139</v>
      </c>
      <c r="D80" s="23">
        <f t="shared" si="4"/>
        <v>0</v>
      </c>
      <c r="E80" s="23"/>
      <c r="F80" s="109"/>
      <c r="G80" s="23">
        <f t="shared" si="5"/>
        <v>0</v>
      </c>
      <c r="H80" s="109"/>
      <c r="I80" s="109"/>
      <c r="J80" s="109"/>
      <c r="K80" s="109"/>
      <c r="L80" s="23">
        <f t="shared" si="6"/>
        <v>0</v>
      </c>
      <c r="M80" s="31"/>
      <c r="N80" s="31"/>
      <c r="O80" s="31"/>
    </row>
    <row r="81" spans="1:15" ht="24" x14ac:dyDescent="0.2">
      <c r="A81" s="66">
        <v>70</v>
      </c>
      <c r="B81" s="6" t="s">
        <v>140</v>
      </c>
      <c r="C81" s="11" t="s">
        <v>141</v>
      </c>
      <c r="D81" s="23">
        <f t="shared" si="4"/>
        <v>0</v>
      </c>
      <c r="E81" s="23"/>
      <c r="F81" s="23"/>
      <c r="G81" s="23">
        <f t="shared" si="5"/>
        <v>0</v>
      </c>
      <c r="H81" s="23"/>
      <c r="I81" s="23"/>
      <c r="J81" s="23"/>
      <c r="K81" s="23"/>
      <c r="L81" s="23">
        <f t="shared" si="6"/>
        <v>0</v>
      </c>
      <c r="M81" s="31"/>
      <c r="N81" s="31"/>
      <c r="O81" s="31"/>
    </row>
    <row r="82" spans="1:15" ht="24" x14ac:dyDescent="0.2">
      <c r="A82" s="66">
        <v>71</v>
      </c>
      <c r="B82" s="6" t="s">
        <v>142</v>
      </c>
      <c r="C82" s="11" t="s">
        <v>143</v>
      </c>
      <c r="D82" s="23">
        <f t="shared" si="4"/>
        <v>0</v>
      </c>
      <c r="E82" s="23"/>
      <c r="F82" s="109"/>
      <c r="G82" s="23">
        <f t="shared" si="5"/>
        <v>0</v>
      </c>
      <c r="H82" s="109"/>
      <c r="I82" s="109"/>
      <c r="J82" s="109"/>
      <c r="K82" s="109"/>
      <c r="L82" s="23">
        <f t="shared" si="6"/>
        <v>0</v>
      </c>
      <c r="M82" s="31"/>
      <c r="N82" s="31"/>
      <c r="O82" s="31"/>
    </row>
    <row r="83" spans="1:15" ht="24" x14ac:dyDescent="0.2">
      <c r="A83" s="66">
        <v>72</v>
      </c>
      <c r="B83" s="104" t="s">
        <v>144</v>
      </c>
      <c r="C83" s="11" t="s">
        <v>145</v>
      </c>
      <c r="D83" s="23">
        <f t="shared" si="4"/>
        <v>1002818</v>
      </c>
      <c r="E83" s="23"/>
      <c r="F83" s="109"/>
      <c r="G83" s="23">
        <f t="shared" si="5"/>
        <v>0</v>
      </c>
      <c r="H83" s="109"/>
      <c r="I83" s="109"/>
      <c r="J83" s="109"/>
      <c r="K83" s="109"/>
      <c r="L83" s="23">
        <f t="shared" si="6"/>
        <v>1002818</v>
      </c>
      <c r="M83" s="31"/>
      <c r="N83" s="31">
        <v>1002818</v>
      </c>
      <c r="O83" s="31"/>
    </row>
    <row r="84" spans="1:15" x14ac:dyDescent="0.2">
      <c r="A84" s="66">
        <v>73</v>
      </c>
      <c r="B84" s="6" t="s">
        <v>146</v>
      </c>
      <c r="C84" s="11" t="s">
        <v>147</v>
      </c>
      <c r="D84" s="23">
        <f t="shared" si="4"/>
        <v>30485689</v>
      </c>
      <c r="E84" s="23"/>
      <c r="F84" s="109"/>
      <c r="G84" s="23">
        <f t="shared" si="5"/>
        <v>0</v>
      </c>
      <c r="H84" s="109"/>
      <c r="I84" s="109"/>
      <c r="J84" s="109"/>
      <c r="K84" s="109"/>
      <c r="L84" s="23">
        <f t="shared" si="6"/>
        <v>30485689</v>
      </c>
      <c r="M84" s="31">
        <v>25684462</v>
      </c>
      <c r="N84" s="31">
        <v>3609706</v>
      </c>
      <c r="O84" s="31">
        <v>1191521</v>
      </c>
    </row>
    <row r="85" spans="1:15" x14ac:dyDescent="0.2">
      <c r="A85" s="66">
        <v>74</v>
      </c>
      <c r="B85" s="104" t="s">
        <v>148</v>
      </c>
      <c r="C85" s="11" t="s">
        <v>149</v>
      </c>
      <c r="D85" s="23">
        <f t="shared" si="4"/>
        <v>29070330</v>
      </c>
      <c r="E85" s="23"/>
      <c r="F85" s="109"/>
      <c r="G85" s="23">
        <f t="shared" si="5"/>
        <v>0</v>
      </c>
      <c r="H85" s="109"/>
      <c r="I85" s="109"/>
      <c r="J85" s="109"/>
      <c r="K85" s="109"/>
      <c r="L85" s="23">
        <f t="shared" si="6"/>
        <v>29070330</v>
      </c>
      <c r="M85" s="31">
        <v>25684461</v>
      </c>
      <c r="N85" s="31">
        <v>1968332</v>
      </c>
      <c r="O85" s="31">
        <v>1417537</v>
      </c>
    </row>
    <row r="86" spans="1:15" x14ac:dyDescent="0.2">
      <c r="A86" s="66">
        <v>75</v>
      </c>
      <c r="B86" s="12" t="s">
        <v>150</v>
      </c>
      <c r="C86" s="13" t="s">
        <v>151</v>
      </c>
      <c r="D86" s="23">
        <f t="shared" si="4"/>
        <v>14106168</v>
      </c>
      <c r="E86" s="23"/>
      <c r="F86" s="109"/>
      <c r="G86" s="23">
        <f t="shared" si="5"/>
        <v>0</v>
      </c>
      <c r="H86" s="109"/>
      <c r="I86" s="109"/>
      <c r="J86" s="109"/>
      <c r="K86" s="109"/>
      <c r="L86" s="23">
        <f t="shared" si="6"/>
        <v>14106168</v>
      </c>
      <c r="M86" s="31">
        <v>12842230</v>
      </c>
      <c r="N86" s="31">
        <v>423510</v>
      </c>
      <c r="O86" s="31">
        <v>840428</v>
      </c>
    </row>
    <row r="87" spans="1:15" x14ac:dyDescent="0.2">
      <c r="A87" s="66">
        <v>76</v>
      </c>
      <c r="B87" s="6" t="s">
        <v>152</v>
      </c>
      <c r="C87" s="11" t="s">
        <v>153</v>
      </c>
      <c r="D87" s="23">
        <f t="shared" si="4"/>
        <v>14676697</v>
      </c>
      <c r="E87" s="23"/>
      <c r="F87" s="109"/>
      <c r="G87" s="23">
        <f t="shared" si="5"/>
        <v>0</v>
      </c>
      <c r="H87" s="109"/>
      <c r="I87" s="109"/>
      <c r="J87" s="109"/>
      <c r="K87" s="109"/>
      <c r="L87" s="23">
        <f t="shared" si="6"/>
        <v>14676697</v>
      </c>
      <c r="M87" s="31">
        <v>12842230</v>
      </c>
      <c r="N87" s="31">
        <v>737302</v>
      </c>
      <c r="O87" s="31">
        <v>1097165</v>
      </c>
    </row>
    <row r="88" spans="1:15" x14ac:dyDescent="0.2">
      <c r="A88" s="66">
        <v>77</v>
      </c>
      <c r="B88" s="12" t="s">
        <v>154</v>
      </c>
      <c r="C88" s="13" t="s">
        <v>155</v>
      </c>
      <c r="D88" s="23">
        <f t="shared" si="4"/>
        <v>9715706</v>
      </c>
      <c r="E88" s="23"/>
      <c r="F88" s="109"/>
      <c r="G88" s="23">
        <f t="shared" si="5"/>
        <v>0</v>
      </c>
      <c r="H88" s="109"/>
      <c r="I88" s="109"/>
      <c r="J88" s="109"/>
      <c r="K88" s="109"/>
      <c r="L88" s="23">
        <f t="shared" si="6"/>
        <v>9715706</v>
      </c>
      <c r="M88" s="31">
        <v>8561488</v>
      </c>
      <c r="N88" s="31"/>
      <c r="O88" s="31">
        <v>1154218</v>
      </c>
    </row>
    <row r="89" spans="1:15" x14ac:dyDescent="0.2">
      <c r="A89" s="66">
        <v>78</v>
      </c>
      <c r="B89" s="6" t="s">
        <v>156</v>
      </c>
      <c r="C89" s="11" t="s">
        <v>157</v>
      </c>
      <c r="D89" s="23">
        <f t="shared" si="4"/>
        <v>22887624</v>
      </c>
      <c r="E89" s="23"/>
      <c r="F89" s="109"/>
      <c r="G89" s="23">
        <f t="shared" si="5"/>
        <v>0</v>
      </c>
      <c r="H89" s="109"/>
      <c r="I89" s="109"/>
      <c r="J89" s="109"/>
      <c r="K89" s="109"/>
      <c r="L89" s="23">
        <f t="shared" si="6"/>
        <v>22887624</v>
      </c>
      <c r="M89" s="31">
        <v>20547569</v>
      </c>
      <c r="N89" s="31">
        <v>2340055</v>
      </c>
      <c r="O89" s="31"/>
    </row>
    <row r="90" spans="1:15" x14ac:dyDescent="0.2">
      <c r="A90" s="66">
        <v>79</v>
      </c>
      <c r="B90" s="12" t="s">
        <v>158</v>
      </c>
      <c r="C90" s="13" t="s">
        <v>159</v>
      </c>
      <c r="D90" s="23">
        <f t="shared" si="4"/>
        <v>0</v>
      </c>
      <c r="E90" s="23"/>
      <c r="F90" s="109"/>
      <c r="G90" s="23">
        <f t="shared" si="5"/>
        <v>0</v>
      </c>
      <c r="H90" s="109"/>
      <c r="I90" s="109"/>
      <c r="J90" s="109"/>
      <c r="K90" s="109"/>
      <c r="L90" s="23">
        <f t="shared" si="6"/>
        <v>0</v>
      </c>
      <c r="M90" s="31"/>
      <c r="N90" s="31"/>
      <c r="O90" s="31"/>
    </row>
    <row r="91" spans="1:15" x14ac:dyDescent="0.2">
      <c r="A91" s="66">
        <v>80</v>
      </c>
      <c r="B91" s="9" t="s">
        <v>160</v>
      </c>
      <c r="C91" s="11" t="s">
        <v>161</v>
      </c>
      <c r="D91" s="23">
        <f t="shared" si="4"/>
        <v>0</v>
      </c>
      <c r="E91" s="23"/>
      <c r="F91" s="109"/>
      <c r="G91" s="23">
        <f t="shared" si="5"/>
        <v>0</v>
      </c>
      <c r="H91" s="109"/>
      <c r="I91" s="109"/>
      <c r="J91" s="109"/>
      <c r="K91" s="109"/>
      <c r="L91" s="23">
        <f t="shared" si="6"/>
        <v>0</v>
      </c>
      <c r="M91" s="31"/>
      <c r="N91" s="31"/>
      <c r="O91" s="31"/>
    </row>
    <row r="92" spans="1:15" ht="24" x14ac:dyDescent="0.2">
      <c r="A92" s="66">
        <v>81</v>
      </c>
      <c r="B92" s="104" t="s">
        <v>162</v>
      </c>
      <c r="C92" s="11" t="s">
        <v>163</v>
      </c>
      <c r="D92" s="23">
        <f t="shared" si="4"/>
        <v>0</v>
      </c>
      <c r="E92" s="23"/>
      <c r="F92" s="109"/>
      <c r="G92" s="23">
        <f t="shared" si="5"/>
        <v>0</v>
      </c>
      <c r="H92" s="109"/>
      <c r="I92" s="109"/>
      <c r="J92" s="109"/>
      <c r="K92" s="109"/>
      <c r="L92" s="23">
        <f t="shared" si="6"/>
        <v>0</v>
      </c>
      <c r="M92" s="31"/>
      <c r="N92" s="31"/>
      <c r="O92" s="31"/>
    </row>
    <row r="93" spans="1:15" ht="24" x14ac:dyDescent="0.2">
      <c r="A93" s="66">
        <v>82</v>
      </c>
      <c r="B93" s="9" t="s">
        <v>164</v>
      </c>
      <c r="C93" s="7" t="s">
        <v>165</v>
      </c>
      <c r="D93" s="23">
        <f t="shared" si="4"/>
        <v>0</v>
      </c>
      <c r="E93" s="23"/>
      <c r="F93" s="109"/>
      <c r="G93" s="23">
        <f t="shared" si="5"/>
        <v>0</v>
      </c>
      <c r="H93" s="109"/>
      <c r="I93" s="109"/>
      <c r="J93" s="109"/>
      <c r="K93" s="109"/>
      <c r="L93" s="23">
        <f t="shared" si="6"/>
        <v>0</v>
      </c>
      <c r="M93" s="31"/>
      <c r="N93" s="31"/>
      <c r="O93" s="31"/>
    </row>
    <row r="94" spans="1:15" x14ac:dyDescent="0.2">
      <c r="A94" s="66">
        <v>83</v>
      </c>
      <c r="B94" s="9" t="s">
        <v>166</v>
      </c>
      <c r="C94" s="13" t="s">
        <v>167</v>
      </c>
      <c r="D94" s="23">
        <f t="shared" si="4"/>
        <v>0</v>
      </c>
      <c r="E94" s="23"/>
      <c r="F94" s="109"/>
      <c r="G94" s="23">
        <f t="shared" si="5"/>
        <v>0</v>
      </c>
      <c r="H94" s="109"/>
      <c r="I94" s="109"/>
      <c r="J94" s="109"/>
      <c r="K94" s="109"/>
      <c r="L94" s="23">
        <f t="shared" si="6"/>
        <v>0</v>
      </c>
      <c r="M94" s="31"/>
      <c r="N94" s="31"/>
      <c r="O94" s="31"/>
    </row>
    <row r="95" spans="1:15" x14ac:dyDescent="0.2">
      <c r="A95" s="66">
        <v>84</v>
      </c>
      <c r="B95" s="104" t="s">
        <v>168</v>
      </c>
      <c r="C95" s="11" t="s">
        <v>169</v>
      </c>
      <c r="D95" s="23">
        <f t="shared" si="4"/>
        <v>0</v>
      </c>
      <c r="E95" s="23"/>
      <c r="F95" s="109"/>
      <c r="G95" s="23">
        <f t="shared" si="5"/>
        <v>0</v>
      </c>
      <c r="H95" s="109"/>
      <c r="I95" s="109"/>
      <c r="J95" s="109"/>
      <c r="K95" s="109"/>
      <c r="L95" s="23">
        <f t="shared" si="6"/>
        <v>0</v>
      </c>
      <c r="M95" s="31"/>
      <c r="N95" s="31"/>
      <c r="O95" s="31"/>
    </row>
    <row r="96" spans="1:15" x14ac:dyDescent="0.2">
      <c r="A96" s="66">
        <v>85</v>
      </c>
      <c r="B96" s="9" t="s">
        <v>170</v>
      </c>
      <c r="C96" s="7" t="s">
        <v>171</v>
      </c>
      <c r="D96" s="23">
        <f t="shared" si="4"/>
        <v>9260405</v>
      </c>
      <c r="E96" s="23"/>
      <c r="F96" s="110"/>
      <c r="G96" s="23">
        <f t="shared" si="5"/>
        <v>698917</v>
      </c>
      <c r="H96" s="110"/>
      <c r="I96" s="110"/>
      <c r="J96" s="110">
        <v>698917</v>
      </c>
      <c r="K96" s="110"/>
      <c r="L96" s="23">
        <f t="shared" si="6"/>
        <v>8561488</v>
      </c>
      <c r="M96" s="31">
        <v>8561488</v>
      </c>
      <c r="N96" s="31"/>
      <c r="O96" s="31"/>
    </row>
    <row r="97" spans="1:15" x14ac:dyDescent="0.2">
      <c r="A97" s="66">
        <v>86</v>
      </c>
      <c r="B97" s="104" t="s">
        <v>172</v>
      </c>
      <c r="C97" s="11" t="s">
        <v>173</v>
      </c>
      <c r="D97" s="23">
        <f t="shared" si="4"/>
        <v>9467733</v>
      </c>
      <c r="E97" s="23"/>
      <c r="F97" s="109"/>
      <c r="G97" s="23">
        <f t="shared" si="5"/>
        <v>906245</v>
      </c>
      <c r="H97" s="109"/>
      <c r="I97" s="109"/>
      <c r="J97" s="109">
        <v>906245</v>
      </c>
      <c r="K97" s="109"/>
      <c r="L97" s="23">
        <f t="shared" si="6"/>
        <v>8561488</v>
      </c>
      <c r="M97" s="31">
        <v>8561488</v>
      </c>
      <c r="N97" s="31"/>
      <c r="O97" s="31"/>
    </row>
    <row r="98" spans="1:15" x14ac:dyDescent="0.2">
      <c r="A98" s="66">
        <v>87</v>
      </c>
      <c r="B98" s="104" t="s">
        <v>174</v>
      </c>
      <c r="C98" s="11" t="s">
        <v>175</v>
      </c>
      <c r="D98" s="23">
        <f t="shared" si="4"/>
        <v>11484248</v>
      </c>
      <c r="E98" s="23"/>
      <c r="F98" s="109"/>
      <c r="G98" s="23">
        <f t="shared" si="5"/>
        <v>1593427</v>
      </c>
      <c r="H98" s="109"/>
      <c r="I98" s="109"/>
      <c r="J98" s="109">
        <v>1593427</v>
      </c>
      <c r="K98" s="109"/>
      <c r="L98" s="23">
        <f t="shared" si="6"/>
        <v>9890821</v>
      </c>
      <c r="M98" s="31">
        <v>8561488</v>
      </c>
      <c r="N98" s="31">
        <v>826831</v>
      </c>
      <c r="O98" s="31">
        <v>502502</v>
      </c>
    </row>
    <row r="99" spans="1:15" ht="13.5" customHeight="1" x14ac:dyDescent="0.2">
      <c r="A99" s="66">
        <v>88</v>
      </c>
      <c r="B99" s="9" t="s">
        <v>176</v>
      </c>
      <c r="C99" s="13" t="s">
        <v>177</v>
      </c>
      <c r="D99" s="23">
        <f t="shared" si="4"/>
        <v>5603968</v>
      </c>
      <c r="E99" s="23"/>
      <c r="F99" s="110"/>
      <c r="G99" s="23">
        <f t="shared" si="5"/>
        <v>493762</v>
      </c>
      <c r="H99" s="110"/>
      <c r="I99" s="110"/>
      <c r="J99" s="110">
        <v>493762</v>
      </c>
      <c r="K99" s="110"/>
      <c r="L99" s="23">
        <f t="shared" si="6"/>
        <v>5110206</v>
      </c>
      <c r="M99" s="31">
        <v>4280744</v>
      </c>
      <c r="N99" s="31">
        <v>544199</v>
      </c>
      <c r="O99" s="31">
        <v>285263</v>
      </c>
    </row>
    <row r="100" spans="1:15" ht="14.25" customHeight="1" x14ac:dyDescent="0.2">
      <c r="A100" s="66">
        <v>89</v>
      </c>
      <c r="B100" s="9" t="s">
        <v>178</v>
      </c>
      <c r="C100" s="7" t="s">
        <v>179</v>
      </c>
      <c r="D100" s="23">
        <f t="shared" si="4"/>
        <v>10105859</v>
      </c>
      <c r="E100" s="23"/>
      <c r="F100" s="109"/>
      <c r="G100" s="23">
        <f t="shared" si="5"/>
        <v>1040987</v>
      </c>
      <c r="H100" s="109"/>
      <c r="I100" s="109"/>
      <c r="J100" s="109">
        <v>1040987</v>
      </c>
      <c r="K100" s="109"/>
      <c r="L100" s="23">
        <f t="shared" si="6"/>
        <v>9064872</v>
      </c>
      <c r="M100" s="31">
        <v>8561488</v>
      </c>
      <c r="N100" s="31">
        <v>503384</v>
      </c>
      <c r="O100" s="31"/>
    </row>
    <row r="101" spans="1:15" x14ac:dyDescent="0.2">
      <c r="A101" s="66">
        <v>90</v>
      </c>
      <c r="B101" s="6" t="s">
        <v>180</v>
      </c>
      <c r="C101" s="7" t="s">
        <v>181</v>
      </c>
      <c r="D101" s="23">
        <f t="shared" si="4"/>
        <v>11742196</v>
      </c>
      <c r="E101" s="23"/>
      <c r="F101" s="110"/>
      <c r="G101" s="23">
        <f t="shared" si="5"/>
        <v>1830311</v>
      </c>
      <c r="H101" s="110"/>
      <c r="I101" s="110"/>
      <c r="J101" s="110">
        <v>1830311</v>
      </c>
      <c r="K101" s="110"/>
      <c r="L101" s="23">
        <f t="shared" si="6"/>
        <v>9911885</v>
      </c>
      <c r="M101" s="31">
        <v>8561488</v>
      </c>
      <c r="N101" s="31">
        <v>678932</v>
      </c>
      <c r="O101" s="31">
        <v>671465</v>
      </c>
    </row>
    <row r="102" spans="1:15" x14ac:dyDescent="0.2">
      <c r="A102" s="66">
        <v>91</v>
      </c>
      <c r="B102" s="6" t="s">
        <v>182</v>
      </c>
      <c r="C102" s="7" t="s">
        <v>183</v>
      </c>
      <c r="D102" s="23">
        <f t="shared" si="4"/>
        <v>11406080</v>
      </c>
      <c r="E102" s="23"/>
      <c r="F102" s="109"/>
      <c r="G102" s="23">
        <f t="shared" si="5"/>
        <v>1191376</v>
      </c>
      <c r="H102" s="109"/>
      <c r="I102" s="109"/>
      <c r="J102" s="109">
        <v>1191376</v>
      </c>
      <c r="K102" s="109"/>
      <c r="L102" s="23">
        <f t="shared" si="6"/>
        <v>10214704</v>
      </c>
      <c r="M102" s="31">
        <v>8561488</v>
      </c>
      <c r="N102" s="31">
        <v>830342</v>
      </c>
      <c r="O102" s="31">
        <v>822874</v>
      </c>
    </row>
    <row r="103" spans="1:15" x14ac:dyDescent="0.2">
      <c r="A103" s="66">
        <v>92</v>
      </c>
      <c r="B103" s="104" t="s">
        <v>184</v>
      </c>
      <c r="C103" s="11" t="s">
        <v>185</v>
      </c>
      <c r="D103" s="23">
        <f t="shared" si="4"/>
        <v>4988354</v>
      </c>
      <c r="E103" s="23"/>
      <c r="F103" s="109"/>
      <c r="G103" s="23">
        <f t="shared" si="5"/>
        <v>707610</v>
      </c>
      <c r="H103" s="109"/>
      <c r="I103" s="109"/>
      <c r="J103" s="109">
        <v>707610</v>
      </c>
      <c r="K103" s="109"/>
      <c r="L103" s="23">
        <f t="shared" si="6"/>
        <v>4280744</v>
      </c>
      <c r="M103" s="31">
        <v>4280744</v>
      </c>
      <c r="N103" s="31"/>
      <c r="O103" s="31"/>
    </row>
    <row r="104" spans="1:15" x14ac:dyDescent="0.2">
      <c r="A104" s="66">
        <v>93</v>
      </c>
      <c r="B104" s="12" t="s">
        <v>186</v>
      </c>
      <c r="C104" s="13" t="s">
        <v>187</v>
      </c>
      <c r="D104" s="23">
        <f t="shared" si="4"/>
        <v>10304477</v>
      </c>
      <c r="E104" s="23"/>
      <c r="F104" s="23"/>
      <c r="G104" s="23">
        <f t="shared" si="5"/>
        <v>970139</v>
      </c>
      <c r="H104" s="23"/>
      <c r="I104" s="23"/>
      <c r="J104" s="23">
        <v>970139</v>
      </c>
      <c r="K104" s="23"/>
      <c r="L104" s="23">
        <f t="shared" si="6"/>
        <v>9334338</v>
      </c>
      <c r="M104" s="31">
        <v>8561488</v>
      </c>
      <c r="N104" s="31">
        <v>772850</v>
      </c>
      <c r="O104" s="31"/>
    </row>
    <row r="105" spans="1:15" x14ac:dyDescent="0.2">
      <c r="A105" s="66">
        <v>94</v>
      </c>
      <c r="B105" s="6" t="s">
        <v>188</v>
      </c>
      <c r="C105" s="7" t="s">
        <v>189</v>
      </c>
      <c r="D105" s="23">
        <f t="shared" si="4"/>
        <v>9135226</v>
      </c>
      <c r="E105" s="23"/>
      <c r="F105" s="110"/>
      <c r="G105" s="23">
        <f t="shared" si="5"/>
        <v>573738</v>
      </c>
      <c r="H105" s="110"/>
      <c r="I105" s="110"/>
      <c r="J105" s="110">
        <v>573738</v>
      </c>
      <c r="K105" s="110"/>
      <c r="L105" s="23">
        <f t="shared" si="6"/>
        <v>8561488</v>
      </c>
      <c r="M105" s="31">
        <v>8561488</v>
      </c>
      <c r="N105" s="31"/>
      <c r="O105" s="31"/>
    </row>
    <row r="106" spans="1:15" x14ac:dyDescent="0.2">
      <c r="A106" s="66">
        <v>95</v>
      </c>
      <c r="B106" s="9" t="s">
        <v>190</v>
      </c>
      <c r="C106" s="7" t="s">
        <v>191</v>
      </c>
      <c r="D106" s="23">
        <f t="shared" si="4"/>
        <v>13511188</v>
      </c>
      <c r="E106" s="23"/>
      <c r="F106" s="109"/>
      <c r="G106" s="23">
        <f t="shared" si="5"/>
        <v>1236958</v>
      </c>
      <c r="H106" s="109"/>
      <c r="I106" s="109"/>
      <c r="J106" s="109">
        <v>1134871</v>
      </c>
      <c r="K106" s="109">
        <v>102087</v>
      </c>
      <c r="L106" s="23">
        <f t="shared" si="6"/>
        <v>12274230</v>
      </c>
      <c r="M106" s="31">
        <v>9417636</v>
      </c>
      <c r="N106" s="31">
        <v>1693599</v>
      </c>
      <c r="O106" s="31">
        <v>1162995</v>
      </c>
    </row>
    <row r="107" spans="1:15" x14ac:dyDescent="0.2">
      <c r="A107" s="66">
        <v>96</v>
      </c>
      <c r="B107" s="104" t="s">
        <v>192</v>
      </c>
      <c r="C107" s="11" t="s">
        <v>193</v>
      </c>
      <c r="D107" s="23">
        <f t="shared" si="4"/>
        <v>10988696</v>
      </c>
      <c r="E107" s="23"/>
      <c r="F107" s="23"/>
      <c r="G107" s="23">
        <f t="shared" si="5"/>
        <v>2007648</v>
      </c>
      <c r="H107" s="23"/>
      <c r="I107" s="23"/>
      <c r="J107" s="23">
        <v>2007648</v>
      </c>
      <c r="K107" s="23"/>
      <c r="L107" s="23">
        <f t="shared" si="6"/>
        <v>8981048</v>
      </c>
      <c r="M107" s="31">
        <v>8561488</v>
      </c>
      <c r="N107" s="31">
        <v>419560</v>
      </c>
      <c r="O107" s="31"/>
    </row>
    <row r="108" spans="1:15" x14ac:dyDescent="0.2">
      <c r="A108" s="66">
        <v>97</v>
      </c>
      <c r="B108" s="104" t="s">
        <v>194</v>
      </c>
      <c r="C108" s="11" t="s">
        <v>195</v>
      </c>
      <c r="D108" s="23">
        <f t="shared" si="4"/>
        <v>11508166</v>
      </c>
      <c r="E108" s="23"/>
      <c r="F108" s="109"/>
      <c r="G108" s="23">
        <f t="shared" si="5"/>
        <v>892336</v>
      </c>
      <c r="H108" s="109"/>
      <c r="I108" s="109"/>
      <c r="J108" s="109">
        <v>892336</v>
      </c>
      <c r="K108" s="109"/>
      <c r="L108" s="23">
        <f t="shared" si="6"/>
        <v>10615830</v>
      </c>
      <c r="M108" s="31">
        <v>8561488</v>
      </c>
      <c r="N108" s="31">
        <v>1187582</v>
      </c>
      <c r="O108" s="31">
        <v>866760</v>
      </c>
    </row>
    <row r="109" spans="1:15" x14ac:dyDescent="0.2">
      <c r="A109" s="66">
        <v>98</v>
      </c>
      <c r="B109" s="6" t="s">
        <v>196</v>
      </c>
      <c r="C109" s="7" t="s">
        <v>197</v>
      </c>
      <c r="D109" s="23">
        <f t="shared" si="4"/>
        <v>12562324</v>
      </c>
      <c r="E109" s="23"/>
      <c r="F109" s="109"/>
      <c r="G109" s="23">
        <f t="shared" si="5"/>
        <v>2023296</v>
      </c>
      <c r="H109" s="109"/>
      <c r="I109" s="109"/>
      <c r="J109" s="109">
        <v>2023296</v>
      </c>
      <c r="K109" s="109"/>
      <c r="L109" s="23">
        <f t="shared" si="6"/>
        <v>10539028</v>
      </c>
      <c r="M109" s="31">
        <v>8561488</v>
      </c>
      <c r="N109" s="31">
        <v>1064699</v>
      </c>
      <c r="O109" s="31">
        <v>912841</v>
      </c>
    </row>
    <row r="110" spans="1:15" x14ac:dyDescent="0.2">
      <c r="A110" s="66">
        <v>99</v>
      </c>
      <c r="B110" s="9" t="s">
        <v>198</v>
      </c>
      <c r="C110" s="7" t="s">
        <v>199</v>
      </c>
      <c r="D110" s="23">
        <f t="shared" si="4"/>
        <v>9236499</v>
      </c>
      <c r="E110" s="23"/>
      <c r="F110" s="110"/>
      <c r="G110" s="23">
        <f t="shared" si="5"/>
        <v>675011</v>
      </c>
      <c r="H110" s="110"/>
      <c r="I110" s="110"/>
      <c r="J110" s="110">
        <v>675011</v>
      </c>
      <c r="K110" s="110"/>
      <c r="L110" s="23">
        <f t="shared" si="6"/>
        <v>8561488</v>
      </c>
      <c r="M110" s="31">
        <v>8561488</v>
      </c>
      <c r="N110" s="31"/>
      <c r="O110" s="31"/>
    </row>
    <row r="111" spans="1:15" x14ac:dyDescent="0.2">
      <c r="A111" s="66">
        <v>100</v>
      </c>
      <c r="B111" s="6" t="s">
        <v>200</v>
      </c>
      <c r="C111" s="11" t="s">
        <v>201</v>
      </c>
      <c r="D111" s="23">
        <f t="shared" si="4"/>
        <v>0</v>
      </c>
      <c r="E111" s="23"/>
      <c r="F111" s="23"/>
      <c r="G111" s="23">
        <f t="shared" si="5"/>
        <v>0</v>
      </c>
      <c r="H111" s="23"/>
      <c r="I111" s="23"/>
      <c r="J111" s="23"/>
      <c r="K111" s="23"/>
      <c r="L111" s="23">
        <f t="shared" si="6"/>
        <v>0</v>
      </c>
      <c r="M111" s="31"/>
      <c r="N111" s="31"/>
      <c r="O111" s="31"/>
    </row>
    <row r="112" spans="1:15" x14ac:dyDescent="0.2">
      <c r="A112" s="66">
        <v>101</v>
      </c>
      <c r="B112" s="6" t="s">
        <v>202</v>
      </c>
      <c r="C112" s="7" t="s">
        <v>203</v>
      </c>
      <c r="D112" s="23">
        <f t="shared" si="4"/>
        <v>0</v>
      </c>
      <c r="E112" s="23"/>
      <c r="F112" s="23"/>
      <c r="G112" s="23">
        <f t="shared" si="5"/>
        <v>0</v>
      </c>
      <c r="H112" s="23"/>
      <c r="I112" s="23"/>
      <c r="J112" s="23"/>
      <c r="K112" s="23"/>
      <c r="L112" s="23">
        <f t="shared" si="6"/>
        <v>0</v>
      </c>
      <c r="M112" s="31"/>
      <c r="N112" s="31"/>
      <c r="O112" s="31"/>
    </row>
    <row r="113" spans="1:15" x14ac:dyDescent="0.2">
      <c r="A113" s="66">
        <v>102</v>
      </c>
      <c r="B113" s="104" t="s">
        <v>204</v>
      </c>
      <c r="C113" s="11" t="s">
        <v>205</v>
      </c>
      <c r="D113" s="23">
        <f t="shared" si="4"/>
        <v>0</v>
      </c>
      <c r="E113" s="23"/>
      <c r="F113" s="23"/>
      <c r="G113" s="23">
        <f t="shared" si="5"/>
        <v>0</v>
      </c>
      <c r="H113" s="23"/>
      <c r="I113" s="23"/>
      <c r="J113" s="23"/>
      <c r="K113" s="23"/>
      <c r="L113" s="23">
        <f t="shared" si="6"/>
        <v>0</v>
      </c>
      <c r="M113" s="31"/>
      <c r="N113" s="31"/>
      <c r="O113" s="31"/>
    </row>
    <row r="114" spans="1:15" x14ac:dyDescent="0.2">
      <c r="A114" s="66">
        <v>103</v>
      </c>
      <c r="B114" s="104" t="s">
        <v>206</v>
      </c>
      <c r="C114" s="11" t="s">
        <v>207</v>
      </c>
      <c r="D114" s="23">
        <f t="shared" si="4"/>
        <v>0</v>
      </c>
      <c r="E114" s="23"/>
      <c r="F114" s="109"/>
      <c r="G114" s="23">
        <f t="shared" si="5"/>
        <v>0</v>
      </c>
      <c r="H114" s="109"/>
      <c r="I114" s="109"/>
      <c r="J114" s="109"/>
      <c r="K114" s="109"/>
      <c r="L114" s="23">
        <f t="shared" si="6"/>
        <v>0</v>
      </c>
      <c r="M114" s="31"/>
      <c r="N114" s="31"/>
      <c r="O114" s="31"/>
    </row>
    <row r="115" spans="1:15" x14ac:dyDescent="0.2">
      <c r="A115" s="66">
        <v>104</v>
      </c>
      <c r="B115" s="104" t="s">
        <v>208</v>
      </c>
      <c r="C115" s="11" t="s">
        <v>209</v>
      </c>
      <c r="D115" s="23">
        <f t="shared" si="4"/>
        <v>0</v>
      </c>
      <c r="E115" s="23"/>
      <c r="F115" s="110"/>
      <c r="G115" s="23">
        <f t="shared" si="5"/>
        <v>0</v>
      </c>
      <c r="H115" s="110"/>
      <c r="I115" s="110"/>
      <c r="J115" s="110"/>
      <c r="K115" s="110"/>
      <c r="L115" s="23">
        <f t="shared" si="6"/>
        <v>0</v>
      </c>
      <c r="M115" s="31"/>
      <c r="N115" s="31"/>
      <c r="O115" s="31"/>
    </row>
    <row r="116" spans="1:15" ht="24" x14ac:dyDescent="0.2">
      <c r="A116" s="66">
        <v>105</v>
      </c>
      <c r="B116" s="104" t="s">
        <v>210</v>
      </c>
      <c r="C116" s="11" t="s">
        <v>211</v>
      </c>
      <c r="D116" s="23">
        <f t="shared" si="4"/>
        <v>0</v>
      </c>
      <c r="E116" s="23"/>
      <c r="F116" s="23"/>
      <c r="G116" s="23">
        <f t="shared" si="5"/>
        <v>0</v>
      </c>
      <c r="H116" s="23"/>
      <c r="I116" s="23"/>
      <c r="J116" s="23"/>
      <c r="K116" s="23"/>
      <c r="L116" s="23">
        <f t="shared" si="6"/>
        <v>0</v>
      </c>
      <c r="M116" s="31"/>
      <c r="N116" s="31"/>
      <c r="O116" s="31"/>
    </row>
    <row r="117" spans="1:15" x14ac:dyDescent="0.2">
      <c r="A117" s="66">
        <v>106</v>
      </c>
      <c r="B117" s="104" t="s">
        <v>212</v>
      </c>
      <c r="C117" s="11" t="s">
        <v>213</v>
      </c>
      <c r="D117" s="23">
        <f t="shared" si="4"/>
        <v>0</v>
      </c>
      <c r="E117" s="23"/>
      <c r="F117" s="23"/>
      <c r="G117" s="23">
        <f t="shared" si="5"/>
        <v>0</v>
      </c>
      <c r="H117" s="23"/>
      <c r="I117" s="23"/>
      <c r="J117" s="23"/>
      <c r="K117" s="23"/>
      <c r="L117" s="23">
        <f t="shared" si="6"/>
        <v>0</v>
      </c>
      <c r="M117" s="31"/>
      <c r="N117" s="31"/>
      <c r="O117" s="31"/>
    </row>
    <row r="118" spans="1:15" x14ac:dyDescent="0.2">
      <c r="A118" s="66">
        <v>107</v>
      </c>
      <c r="B118" s="104" t="s">
        <v>214</v>
      </c>
      <c r="C118" s="11" t="s">
        <v>215</v>
      </c>
      <c r="D118" s="23">
        <f t="shared" si="4"/>
        <v>0</v>
      </c>
      <c r="E118" s="23"/>
      <c r="F118" s="109"/>
      <c r="G118" s="23">
        <f t="shared" si="5"/>
        <v>0</v>
      </c>
      <c r="H118" s="109"/>
      <c r="I118" s="109"/>
      <c r="J118" s="109"/>
      <c r="K118" s="109"/>
      <c r="L118" s="23">
        <f t="shared" si="6"/>
        <v>0</v>
      </c>
      <c r="M118" s="31"/>
      <c r="N118" s="31"/>
      <c r="O118" s="31"/>
    </row>
    <row r="119" spans="1:15" ht="12" customHeight="1" x14ac:dyDescent="0.2">
      <c r="A119" s="66">
        <v>108</v>
      </c>
      <c r="B119" s="16" t="s">
        <v>216</v>
      </c>
      <c r="C119" s="17" t="s">
        <v>217</v>
      </c>
      <c r="D119" s="23">
        <f t="shared" si="4"/>
        <v>0</v>
      </c>
      <c r="E119" s="23"/>
      <c r="F119" s="109"/>
      <c r="G119" s="23">
        <f t="shared" si="5"/>
        <v>0</v>
      </c>
      <c r="H119" s="109"/>
      <c r="I119" s="109"/>
      <c r="J119" s="109"/>
      <c r="K119" s="109"/>
      <c r="L119" s="23">
        <f t="shared" si="6"/>
        <v>0</v>
      </c>
      <c r="M119" s="31"/>
      <c r="N119" s="31"/>
      <c r="O119" s="31"/>
    </row>
    <row r="120" spans="1:15" x14ac:dyDescent="0.2">
      <c r="A120" s="66">
        <v>109</v>
      </c>
      <c r="B120" s="16"/>
      <c r="C120" s="17" t="s">
        <v>322</v>
      </c>
      <c r="D120" s="23">
        <f t="shared" si="4"/>
        <v>0</v>
      </c>
      <c r="E120" s="23"/>
      <c r="F120" s="23"/>
      <c r="G120" s="23">
        <f t="shared" si="5"/>
        <v>0</v>
      </c>
      <c r="H120" s="23"/>
      <c r="I120" s="23"/>
      <c r="J120" s="23"/>
      <c r="K120" s="23"/>
      <c r="L120" s="23">
        <f t="shared" si="6"/>
        <v>0</v>
      </c>
      <c r="M120" s="31"/>
      <c r="N120" s="31"/>
      <c r="O120" s="31"/>
    </row>
    <row r="121" spans="1:15" x14ac:dyDescent="0.2">
      <c r="A121" s="66">
        <v>110</v>
      </c>
      <c r="B121" s="9" t="s">
        <v>218</v>
      </c>
      <c r="C121" s="7" t="s">
        <v>219</v>
      </c>
      <c r="D121" s="23">
        <f t="shared" si="4"/>
        <v>0</v>
      </c>
      <c r="E121" s="23"/>
      <c r="F121" s="23"/>
      <c r="G121" s="23">
        <f t="shared" si="5"/>
        <v>0</v>
      </c>
      <c r="H121" s="23"/>
      <c r="I121" s="23"/>
      <c r="J121" s="23"/>
      <c r="K121" s="23"/>
      <c r="L121" s="23">
        <f t="shared" si="6"/>
        <v>0</v>
      </c>
      <c r="M121" s="31"/>
      <c r="N121" s="31"/>
      <c r="O121" s="31"/>
    </row>
    <row r="122" spans="1:15" x14ac:dyDescent="0.2">
      <c r="A122" s="66">
        <v>111</v>
      </c>
      <c r="B122" s="104" t="s">
        <v>220</v>
      </c>
      <c r="C122" s="11" t="s">
        <v>221</v>
      </c>
      <c r="D122" s="23">
        <f t="shared" si="4"/>
        <v>0</v>
      </c>
      <c r="E122" s="23"/>
      <c r="F122" s="109"/>
      <c r="G122" s="23">
        <f t="shared" si="5"/>
        <v>0</v>
      </c>
      <c r="H122" s="109"/>
      <c r="I122" s="109"/>
      <c r="J122" s="109"/>
      <c r="K122" s="109"/>
      <c r="L122" s="23">
        <f t="shared" si="6"/>
        <v>0</v>
      </c>
      <c r="M122" s="31"/>
      <c r="N122" s="31"/>
      <c r="O122" s="31"/>
    </row>
    <row r="123" spans="1:15" ht="24" x14ac:dyDescent="0.2">
      <c r="A123" s="66">
        <v>112</v>
      </c>
      <c r="B123" s="6" t="s">
        <v>222</v>
      </c>
      <c r="C123" s="18" t="s">
        <v>223</v>
      </c>
      <c r="D123" s="23">
        <f t="shared" si="4"/>
        <v>0</v>
      </c>
      <c r="E123" s="23"/>
      <c r="F123" s="23"/>
      <c r="G123" s="23">
        <f t="shared" si="5"/>
        <v>0</v>
      </c>
      <c r="H123" s="23"/>
      <c r="I123" s="23"/>
      <c r="J123" s="23"/>
      <c r="K123" s="23"/>
      <c r="L123" s="23">
        <f t="shared" si="6"/>
        <v>0</v>
      </c>
      <c r="M123" s="31"/>
      <c r="N123" s="31"/>
      <c r="O123" s="31"/>
    </row>
    <row r="124" spans="1:15" ht="24" x14ac:dyDescent="0.2">
      <c r="A124" s="66">
        <v>113</v>
      </c>
      <c r="B124" s="104" t="s">
        <v>224</v>
      </c>
      <c r="C124" s="11" t="s">
        <v>225</v>
      </c>
      <c r="D124" s="23">
        <f t="shared" si="4"/>
        <v>0</v>
      </c>
      <c r="E124" s="23"/>
      <c r="F124" s="109"/>
      <c r="G124" s="23">
        <f t="shared" si="5"/>
        <v>0</v>
      </c>
      <c r="H124" s="109"/>
      <c r="I124" s="109"/>
      <c r="J124" s="109"/>
      <c r="K124" s="109"/>
      <c r="L124" s="23">
        <f t="shared" si="6"/>
        <v>0</v>
      </c>
      <c r="M124" s="31"/>
      <c r="N124" s="31"/>
      <c r="O124" s="31"/>
    </row>
    <row r="125" spans="1:15" ht="24" customHeight="1" x14ac:dyDescent="0.2">
      <c r="A125" s="66">
        <v>114</v>
      </c>
      <c r="B125" s="104" t="s">
        <v>226</v>
      </c>
      <c r="C125" s="11" t="s">
        <v>227</v>
      </c>
      <c r="D125" s="23">
        <f t="shared" si="4"/>
        <v>0</v>
      </c>
      <c r="E125" s="23"/>
      <c r="F125" s="109"/>
      <c r="G125" s="23">
        <f t="shared" si="5"/>
        <v>0</v>
      </c>
      <c r="H125" s="109"/>
      <c r="I125" s="109"/>
      <c r="J125" s="109"/>
      <c r="K125" s="109"/>
      <c r="L125" s="23">
        <f t="shared" si="6"/>
        <v>0</v>
      </c>
      <c r="M125" s="31"/>
      <c r="N125" s="31"/>
      <c r="O125" s="31"/>
    </row>
    <row r="126" spans="1:15" x14ac:dyDescent="0.2">
      <c r="A126" s="66">
        <v>115</v>
      </c>
      <c r="B126" s="9" t="s">
        <v>228</v>
      </c>
      <c r="C126" s="11" t="s">
        <v>229</v>
      </c>
      <c r="D126" s="23">
        <f t="shared" si="4"/>
        <v>0</v>
      </c>
      <c r="E126" s="23"/>
      <c r="F126" s="109"/>
      <c r="G126" s="23">
        <f t="shared" si="5"/>
        <v>0</v>
      </c>
      <c r="H126" s="109"/>
      <c r="I126" s="109"/>
      <c r="J126" s="109"/>
      <c r="K126" s="109"/>
      <c r="L126" s="23">
        <f t="shared" si="6"/>
        <v>0</v>
      </c>
      <c r="M126" s="31"/>
      <c r="N126" s="31"/>
      <c r="O126" s="31"/>
    </row>
    <row r="127" spans="1:15" x14ac:dyDescent="0.2">
      <c r="A127" s="66">
        <v>116</v>
      </c>
      <c r="B127" s="9" t="s">
        <v>230</v>
      </c>
      <c r="C127" s="11" t="s">
        <v>231</v>
      </c>
      <c r="D127" s="23">
        <f t="shared" si="4"/>
        <v>105470717</v>
      </c>
      <c r="E127" s="23">
        <v>105470717</v>
      </c>
      <c r="F127" s="109"/>
      <c r="G127" s="23">
        <f t="shared" si="5"/>
        <v>0</v>
      </c>
      <c r="H127" s="109"/>
      <c r="I127" s="109"/>
      <c r="J127" s="109"/>
      <c r="K127" s="109"/>
      <c r="L127" s="23">
        <f t="shared" si="6"/>
        <v>0</v>
      </c>
      <c r="M127" s="31"/>
      <c r="N127" s="31"/>
      <c r="O127" s="31"/>
    </row>
    <row r="128" spans="1:15" x14ac:dyDescent="0.2">
      <c r="A128" s="66">
        <v>117</v>
      </c>
      <c r="B128" s="9" t="s">
        <v>232</v>
      </c>
      <c r="C128" s="11" t="s">
        <v>233</v>
      </c>
      <c r="D128" s="23">
        <f t="shared" si="4"/>
        <v>62276246</v>
      </c>
      <c r="E128" s="23">
        <v>62276246</v>
      </c>
      <c r="F128" s="109"/>
      <c r="G128" s="23">
        <f t="shared" si="5"/>
        <v>0</v>
      </c>
      <c r="H128" s="109"/>
      <c r="I128" s="109"/>
      <c r="J128" s="109"/>
      <c r="K128" s="109"/>
      <c r="L128" s="23">
        <f t="shared" si="6"/>
        <v>0</v>
      </c>
      <c r="M128" s="31"/>
      <c r="N128" s="31"/>
      <c r="O128" s="31"/>
    </row>
    <row r="129" spans="1:15" ht="12.75" customHeight="1" x14ac:dyDescent="0.2">
      <c r="A129" s="66">
        <v>118</v>
      </c>
      <c r="B129" s="6" t="s">
        <v>234</v>
      </c>
      <c r="C129" s="7" t="s">
        <v>235</v>
      </c>
      <c r="D129" s="23">
        <f t="shared" si="4"/>
        <v>0</v>
      </c>
      <c r="E129" s="23"/>
      <c r="F129" s="109"/>
      <c r="G129" s="23">
        <f t="shared" si="5"/>
        <v>0</v>
      </c>
      <c r="H129" s="109"/>
      <c r="I129" s="109"/>
      <c r="J129" s="109"/>
      <c r="K129" s="109"/>
      <c r="L129" s="23">
        <f t="shared" si="6"/>
        <v>0</v>
      </c>
      <c r="M129" s="31"/>
      <c r="N129" s="31"/>
      <c r="O129" s="31"/>
    </row>
    <row r="130" spans="1:15" x14ac:dyDescent="0.2">
      <c r="A130" s="66">
        <v>119</v>
      </c>
      <c r="B130" s="9" t="s">
        <v>236</v>
      </c>
      <c r="C130" s="7" t="s">
        <v>237</v>
      </c>
      <c r="D130" s="23">
        <f t="shared" si="4"/>
        <v>0</v>
      </c>
      <c r="E130" s="23"/>
      <c r="F130" s="106"/>
      <c r="G130" s="23">
        <f t="shared" si="5"/>
        <v>0</v>
      </c>
      <c r="H130" s="106"/>
      <c r="I130" s="106"/>
      <c r="J130" s="106"/>
      <c r="K130" s="106"/>
      <c r="L130" s="23">
        <f t="shared" si="6"/>
        <v>0</v>
      </c>
      <c r="M130" s="31"/>
      <c r="N130" s="31"/>
      <c r="O130" s="31"/>
    </row>
    <row r="131" spans="1:15" x14ac:dyDescent="0.2">
      <c r="A131" s="66">
        <v>120</v>
      </c>
      <c r="B131" s="104" t="s">
        <v>238</v>
      </c>
      <c r="C131" s="11" t="s">
        <v>239</v>
      </c>
      <c r="D131" s="23">
        <f t="shared" si="4"/>
        <v>0</v>
      </c>
      <c r="E131" s="23"/>
      <c r="F131" s="23"/>
      <c r="G131" s="23">
        <f t="shared" si="5"/>
        <v>0</v>
      </c>
      <c r="H131" s="23"/>
      <c r="I131" s="23"/>
      <c r="J131" s="23"/>
      <c r="K131" s="23"/>
      <c r="L131" s="23">
        <f t="shared" si="6"/>
        <v>0</v>
      </c>
      <c r="M131" s="31"/>
      <c r="N131" s="31"/>
      <c r="O131" s="31"/>
    </row>
    <row r="132" spans="1:15" x14ac:dyDescent="0.2">
      <c r="A132" s="66">
        <v>121</v>
      </c>
      <c r="B132" s="104" t="s">
        <v>240</v>
      </c>
      <c r="C132" s="11" t="s">
        <v>241</v>
      </c>
      <c r="D132" s="23">
        <f t="shared" si="4"/>
        <v>0</v>
      </c>
      <c r="E132" s="23"/>
      <c r="F132" s="109"/>
      <c r="G132" s="23">
        <f t="shared" si="5"/>
        <v>0</v>
      </c>
      <c r="H132" s="109"/>
      <c r="I132" s="109"/>
      <c r="J132" s="109"/>
      <c r="K132" s="109"/>
      <c r="L132" s="23">
        <f t="shared" si="6"/>
        <v>0</v>
      </c>
      <c r="M132" s="31"/>
      <c r="N132" s="31"/>
      <c r="O132" s="31"/>
    </row>
    <row r="133" spans="1:15" x14ac:dyDescent="0.2">
      <c r="A133" s="66">
        <v>122</v>
      </c>
      <c r="B133" s="104" t="s">
        <v>242</v>
      </c>
      <c r="C133" s="11" t="s">
        <v>323</v>
      </c>
      <c r="D133" s="23">
        <f t="shared" si="4"/>
        <v>0</v>
      </c>
      <c r="E133" s="23"/>
      <c r="F133" s="109"/>
      <c r="G133" s="23">
        <f t="shared" si="5"/>
        <v>0</v>
      </c>
      <c r="H133" s="109"/>
      <c r="I133" s="109"/>
      <c r="J133" s="109"/>
      <c r="K133" s="109"/>
      <c r="L133" s="23">
        <f t="shared" si="6"/>
        <v>0</v>
      </c>
      <c r="M133" s="31"/>
      <c r="N133" s="31"/>
      <c r="O133" s="31"/>
    </row>
    <row r="134" spans="1:15" x14ac:dyDescent="0.2">
      <c r="A134" s="66">
        <v>123</v>
      </c>
      <c r="B134" s="104" t="s">
        <v>243</v>
      </c>
      <c r="C134" s="11" t="s">
        <v>244</v>
      </c>
      <c r="D134" s="23">
        <f t="shared" si="4"/>
        <v>17122974</v>
      </c>
      <c r="E134" s="23"/>
      <c r="F134" s="109"/>
      <c r="G134" s="23">
        <f t="shared" si="5"/>
        <v>0</v>
      </c>
      <c r="H134" s="109"/>
      <c r="I134" s="109"/>
      <c r="J134" s="109"/>
      <c r="K134" s="109"/>
      <c r="L134" s="23">
        <f t="shared" si="6"/>
        <v>17122974</v>
      </c>
      <c r="M134" s="31">
        <v>17122974</v>
      </c>
      <c r="N134" s="31"/>
      <c r="O134" s="31"/>
    </row>
    <row r="135" spans="1:15" ht="15.75" customHeight="1" x14ac:dyDescent="0.2">
      <c r="A135" s="66">
        <v>124</v>
      </c>
      <c r="B135" s="104" t="s">
        <v>245</v>
      </c>
      <c r="C135" s="11" t="s">
        <v>246</v>
      </c>
      <c r="D135" s="23">
        <f t="shared" si="4"/>
        <v>0</v>
      </c>
      <c r="E135" s="23"/>
      <c r="F135" s="109"/>
      <c r="G135" s="23">
        <f t="shared" si="5"/>
        <v>0</v>
      </c>
      <c r="H135" s="109"/>
      <c r="I135" s="109"/>
      <c r="J135" s="109"/>
      <c r="K135" s="109"/>
      <c r="L135" s="23">
        <f t="shared" si="6"/>
        <v>0</v>
      </c>
      <c r="M135" s="31"/>
      <c r="N135" s="31"/>
      <c r="O135" s="31"/>
    </row>
    <row r="136" spans="1:15" ht="15.75" customHeight="1" x14ac:dyDescent="0.2">
      <c r="A136" s="66">
        <v>125</v>
      </c>
      <c r="B136" s="6" t="s">
        <v>247</v>
      </c>
      <c r="C136" s="7" t="s">
        <v>248</v>
      </c>
      <c r="D136" s="23">
        <f t="shared" si="4"/>
        <v>3325490</v>
      </c>
      <c r="E136" s="23"/>
      <c r="F136" s="109"/>
      <c r="G136" s="23">
        <f t="shared" si="5"/>
        <v>0</v>
      </c>
      <c r="H136" s="109"/>
      <c r="I136" s="109"/>
      <c r="J136" s="109"/>
      <c r="K136" s="109"/>
      <c r="L136" s="23">
        <f t="shared" si="6"/>
        <v>3325490</v>
      </c>
      <c r="M136" s="31">
        <v>2568446</v>
      </c>
      <c r="N136" s="31"/>
      <c r="O136" s="31">
        <v>757044</v>
      </c>
    </row>
    <row r="137" spans="1:15" ht="15.75" customHeight="1" x14ac:dyDescent="0.2">
      <c r="A137" s="66">
        <v>126</v>
      </c>
      <c r="B137" s="104" t="s">
        <v>249</v>
      </c>
      <c r="C137" s="11" t="s">
        <v>250</v>
      </c>
      <c r="D137" s="23">
        <f t="shared" si="4"/>
        <v>0</v>
      </c>
      <c r="E137" s="23"/>
      <c r="F137" s="110"/>
      <c r="G137" s="23">
        <f t="shared" si="5"/>
        <v>0</v>
      </c>
      <c r="H137" s="110"/>
      <c r="I137" s="110"/>
      <c r="J137" s="110"/>
      <c r="K137" s="110"/>
      <c r="L137" s="23">
        <f t="shared" si="6"/>
        <v>0</v>
      </c>
      <c r="M137" s="31"/>
      <c r="N137" s="31"/>
      <c r="O137" s="31"/>
    </row>
    <row r="138" spans="1:15" ht="15.75" customHeight="1" x14ac:dyDescent="0.2">
      <c r="A138" s="66">
        <v>127</v>
      </c>
      <c r="B138" s="6" t="s">
        <v>251</v>
      </c>
      <c r="C138" s="11" t="s">
        <v>324</v>
      </c>
      <c r="D138" s="23">
        <f t="shared" si="4"/>
        <v>104814872</v>
      </c>
      <c r="E138" s="23"/>
      <c r="F138" s="109"/>
      <c r="G138" s="23">
        <f t="shared" si="5"/>
        <v>104814872</v>
      </c>
      <c r="H138" s="109">
        <v>50768546</v>
      </c>
      <c r="I138" s="109">
        <v>2098024</v>
      </c>
      <c r="J138" s="109">
        <v>36571016</v>
      </c>
      <c r="K138" s="109">
        <v>15377286</v>
      </c>
      <c r="L138" s="23">
        <f t="shared" si="6"/>
        <v>0</v>
      </c>
      <c r="M138" s="31"/>
      <c r="N138" s="31"/>
      <c r="O138" s="31"/>
    </row>
    <row r="139" spans="1:15" ht="15.75" customHeight="1" x14ac:dyDescent="0.2">
      <c r="A139" s="66">
        <v>128</v>
      </c>
      <c r="B139" s="12" t="s">
        <v>252</v>
      </c>
      <c r="C139" s="13" t="s">
        <v>253</v>
      </c>
      <c r="D139" s="23">
        <f t="shared" si="4"/>
        <v>0</v>
      </c>
      <c r="E139" s="23"/>
      <c r="F139" s="23"/>
      <c r="G139" s="23">
        <f t="shared" si="5"/>
        <v>0</v>
      </c>
      <c r="H139" s="23"/>
      <c r="I139" s="23"/>
      <c r="J139" s="23"/>
      <c r="K139" s="23"/>
      <c r="L139" s="23">
        <f t="shared" si="6"/>
        <v>0</v>
      </c>
      <c r="M139" s="31"/>
      <c r="N139" s="31"/>
      <c r="O139" s="31"/>
    </row>
    <row r="140" spans="1:15" x14ac:dyDescent="0.2">
      <c r="A140" s="66">
        <v>129</v>
      </c>
      <c r="B140" s="104" t="s">
        <v>254</v>
      </c>
      <c r="C140" s="11" t="s">
        <v>255</v>
      </c>
      <c r="D140" s="23">
        <f t="shared" ref="D140:D147" si="7">E140+F140+G140+L140</f>
        <v>0</v>
      </c>
      <c r="E140" s="23"/>
      <c r="F140" s="23"/>
      <c r="G140" s="23">
        <f t="shared" ref="G140:G147" si="8">SUM(H140:K140)</f>
        <v>0</v>
      </c>
      <c r="H140" s="23"/>
      <c r="I140" s="23"/>
      <c r="J140" s="23"/>
      <c r="K140" s="23"/>
      <c r="L140" s="23">
        <f t="shared" ref="L140:L147" si="9">SUM(M140:O140)</f>
        <v>0</v>
      </c>
      <c r="M140" s="31"/>
      <c r="N140" s="31"/>
      <c r="O140" s="31"/>
    </row>
    <row r="141" spans="1:15" x14ac:dyDescent="0.2">
      <c r="A141" s="66">
        <v>130</v>
      </c>
      <c r="B141" s="104" t="s">
        <v>256</v>
      </c>
      <c r="C141" s="11" t="s">
        <v>257</v>
      </c>
      <c r="D141" s="23">
        <f t="shared" si="7"/>
        <v>0</v>
      </c>
      <c r="E141" s="23"/>
      <c r="F141" s="109"/>
      <c r="G141" s="23">
        <f t="shared" si="8"/>
        <v>0</v>
      </c>
      <c r="H141" s="109"/>
      <c r="I141" s="109"/>
      <c r="J141" s="109"/>
      <c r="K141" s="109"/>
      <c r="L141" s="23">
        <f t="shared" si="9"/>
        <v>0</v>
      </c>
      <c r="M141" s="31"/>
      <c r="N141" s="31"/>
      <c r="O141" s="31"/>
    </row>
    <row r="142" spans="1:15" x14ac:dyDescent="0.2">
      <c r="A142" s="66">
        <v>131</v>
      </c>
      <c r="B142" s="104" t="s">
        <v>258</v>
      </c>
      <c r="C142" s="11" t="s">
        <v>259</v>
      </c>
      <c r="D142" s="23">
        <f t="shared" si="7"/>
        <v>55965739</v>
      </c>
      <c r="E142" s="23"/>
      <c r="F142" s="109"/>
      <c r="G142" s="23">
        <f t="shared" si="8"/>
        <v>0</v>
      </c>
      <c r="H142" s="109"/>
      <c r="I142" s="109"/>
      <c r="J142" s="109"/>
      <c r="K142" s="109"/>
      <c r="L142" s="23">
        <f t="shared" si="9"/>
        <v>55965739</v>
      </c>
      <c r="M142" s="31">
        <v>54793517</v>
      </c>
      <c r="N142" s="31">
        <v>1172222</v>
      </c>
      <c r="O142" s="31"/>
    </row>
    <row r="143" spans="1:15" ht="13.5" customHeight="1" x14ac:dyDescent="0.2">
      <c r="A143" s="66">
        <v>132</v>
      </c>
      <c r="B143" s="12" t="s">
        <v>260</v>
      </c>
      <c r="C143" s="13" t="s">
        <v>325</v>
      </c>
      <c r="D143" s="23">
        <f t="shared" si="7"/>
        <v>1337237</v>
      </c>
      <c r="E143" s="23"/>
      <c r="F143" s="109"/>
      <c r="G143" s="23">
        <f t="shared" si="8"/>
        <v>0</v>
      </c>
      <c r="H143" s="109"/>
      <c r="I143" s="109"/>
      <c r="J143" s="109"/>
      <c r="K143" s="109"/>
      <c r="L143" s="23">
        <f t="shared" si="9"/>
        <v>1337237</v>
      </c>
      <c r="M143" s="31"/>
      <c r="N143" s="31">
        <v>1337237</v>
      </c>
      <c r="O143" s="31"/>
    </row>
    <row r="144" spans="1:15" x14ac:dyDescent="0.2">
      <c r="A144" s="66">
        <v>133</v>
      </c>
      <c r="B144" s="9" t="s">
        <v>261</v>
      </c>
      <c r="C144" s="13" t="s">
        <v>262</v>
      </c>
      <c r="D144" s="23">
        <f t="shared" si="7"/>
        <v>12955375</v>
      </c>
      <c r="E144" s="23"/>
      <c r="F144" s="109"/>
      <c r="G144" s="23">
        <f t="shared" si="8"/>
        <v>2041551</v>
      </c>
      <c r="H144" s="109"/>
      <c r="I144" s="109"/>
      <c r="J144" s="109">
        <v>2041551</v>
      </c>
      <c r="K144" s="109"/>
      <c r="L144" s="23">
        <f t="shared" si="9"/>
        <v>10913824</v>
      </c>
      <c r="M144" s="31">
        <v>8561488</v>
      </c>
      <c r="N144" s="31">
        <v>1573349</v>
      </c>
      <c r="O144" s="31">
        <v>778987</v>
      </c>
    </row>
    <row r="145" spans="1:15" x14ac:dyDescent="0.2">
      <c r="A145" s="66">
        <v>134</v>
      </c>
      <c r="B145" s="104" t="s">
        <v>263</v>
      </c>
      <c r="C145" s="11" t="s">
        <v>264</v>
      </c>
      <c r="D145" s="23">
        <f t="shared" si="7"/>
        <v>0</v>
      </c>
      <c r="E145" s="23"/>
      <c r="F145" s="109"/>
      <c r="G145" s="23">
        <f t="shared" si="8"/>
        <v>0</v>
      </c>
      <c r="H145" s="109"/>
      <c r="I145" s="109"/>
      <c r="J145" s="109"/>
      <c r="K145" s="109"/>
      <c r="L145" s="23">
        <f t="shared" si="9"/>
        <v>0</v>
      </c>
      <c r="M145" s="31"/>
      <c r="N145" s="31"/>
      <c r="O145" s="31"/>
    </row>
    <row r="146" spans="1:15" x14ac:dyDescent="0.2">
      <c r="A146" s="66">
        <v>135</v>
      </c>
      <c r="B146" s="6" t="s">
        <v>265</v>
      </c>
      <c r="C146" s="7" t="s">
        <v>266</v>
      </c>
      <c r="D146" s="23">
        <f t="shared" si="7"/>
        <v>0</v>
      </c>
      <c r="E146" s="23"/>
      <c r="F146" s="23"/>
      <c r="G146" s="23">
        <f t="shared" si="8"/>
        <v>0</v>
      </c>
      <c r="H146" s="23"/>
      <c r="I146" s="23"/>
      <c r="J146" s="23"/>
      <c r="K146" s="23"/>
      <c r="L146" s="23">
        <f t="shared" si="9"/>
        <v>0</v>
      </c>
      <c r="M146" s="31"/>
      <c r="N146" s="31"/>
      <c r="O146" s="31"/>
    </row>
    <row r="147" spans="1:15" ht="15.75" customHeight="1" x14ac:dyDescent="0.2">
      <c r="A147" s="66">
        <v>136</v>
      </c>
      <c r="B147" s="104" t="s">
        <v>267</v>
      </c>
      <c r="C147" s="11" t="s">
        <v>268</v>
      </c>
      <c r="D147" s="23">
        <f t="shared" si="7"/>
        <v>75396000</v>
      </c>
      <c r="E147" s="23"/>
      <c r="F147" s="109">
        <v>75396000</v>
      </c>
      <c r="G147" s="23">
        <f t="shared" si="8"/>
        <v>0</v>
      </c>
      <c r="H147" s="109"/>
      <c r="I147" s="109"/>
      <c r="J147" s="109"/>
      <c r="K147" s="109"/>
      <c r="L147" s="23">
        <f t="shared" si="9"/>
        <v>0</v>
      </c>
      <c r="M147" s="31"/>
      <c r="N147" s="31"/>
      <c r="O147" s="31"/>
    </row>
  </sheetData>
  <mergeCells count="20">
    <mergeCell ref="A2:M2"/>
    <mergeCell ref="A5:A8"/>
    <mergeCell ref="B5:B8"/>
    <mergeCell ref="C5:C8"/>
    <mergeCell ref="A9:C9"/>
    <mergeCell ref="A11:C11"/>
    <mergeCell ref="D5:O5"/>
    <mergeCell ref="D6:D8"/>
    <mergeCell ref="E6:E8"/>
    <mergeCell ref="F6:F8"/>
    <mergeCell ref="G6:K6"/>
    <mergeCell ref="L6:O6"/>
    <mergeCell ref="G7:G8"/>
    <mergeCell ref="H7:H8"/>
    <mergeCell ref="I7:I8"/>
    <mergeCell ref="J7:K7"/>
    <mergeCell ref="L7:L8"/>
    <mergeCell ref="M7:M8"/>
    <mergeCell ref="N7:O7"/>
    <mergeCell ref="A10:C10"/>
  </mergeCells>
  <pageMargins left="0" right="0" top="0" bottom="0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4"/>
  <sheetViews>
    <sheetView zoomScale="110" zoomScaleNormal="110" workbookViewId="0">
      <pane xSplit="3" ySplit="5" topLeftCell="D122" activePane="bottomRight" state="frozen"/>
      <selection pane="topRight" activeCell="D1" sqref="D1"/>
      <selection pane="bottomLeft" activeCell="A6" sqref="A6"/>
      <selection pane="bottomRight" activeCell="J129" sqref="J129:J130"/>
    </sheetView>
  </sheetViews>
  <sheetFormatPr defaultRowHeight="12" x14ac:dyDescent="0.2"/>
  <cols>
    <col min="1" max="1" width="4.7109375" style="58" customWidth="1"/>
    <col min="2" max="2" width="9.28515625" style="58" customWidth="1"/>
    <col min="3" max="3" width="31.28515625" style="90" customWidth="1"/>
    <col min="4" max="4" width="12.7109375" style="90" customWidth="1"/>
    <col min="5" max="6" width="13.7109375" style="90" customWidth="1"/>
    <col min="7" max="7" width="14.5703125" style="3" customWidth="1"/>
    <col min="8" max="16384" width="9.140625" style="3"/>
  </cols>
  <sheetData>
    <row r="2" spans="1:7" ht="39.75" customHeight="1" x14ac:dyDescent="0.2">
      <c r="A2" s="116" t="s">
        <v>326</v>
      </c>
      <c r="B2" s="116"/>
      <c r="C2" s="116"/>
      <c r="D2" s="116"/>
      <c r="E2" s="116"/>
      <c r="F2" s="116"/>
      <c r="G2" s="116"/>
    </row>
    <row r="3" spans="1:7" x14ac:dyDescent="0.2">
      <c r="C3" s="4"/>
      <c r="D3" s="4"/>
      <c r="E3" s="4"/>
      <c r="F3" s="4"/>
      <c r="G3" s="3" t="s">
        <v>293</v>
      </c>
    </row>
    <row r="4" spans="1:7" s="5" customFormat="1" ht="24.75" customHeight="1" x14ac:dyDescent="0.2">
      <c r="A4" s="126" t="s">
        <v>0</v>
      </c>
      <c r="B4" s="126" t="s">
        <v>1</v>
      </c>
      <c r="C4" s="126" t="s">
        <v>2</v>
      </c>
      <c r="D4" s="126" t="s">
        <v>300</v>
      </c>
      <c r="E4" s="126"/>
      <c r="F4" s="126"/>
      <c r="G4" s="126"/>
    </row>
    <row r="5" spans="1:7" ht="51.75" customHeight="1" x14ac:dyDescent="0.2">
      <c r="A5" s="126"/>
      <c r="B5" s="126"/>
      <c r="C5" s="126"/>
      <c r="D5" s="87" t="s">
        <v>290</v>
      </c>
      <c r="E5" s="87" t="s">
        <v>301</v>
      </c>
      <c r="F5" s="87" t="s">
        <v>303</v>
      </c>
      <c r="G5" s="87" t="s">
        <v>302</v>
      </c>
    </row>
    <row r="6" spans="1:7" s="5" customFormat="1" x14ac:dyDescent="0.2">
      <c r="A6" s="140" t="s">
        <v>270</v>
      </c>
      <c r="B6" s="140"/>
      <c r="C6" s="140"/>
      <c r="D6" s="24">
        <f>D8+D7</f>
        <v>3687297477</v>
      </c>
      <c r="E6" s="24">
        <f>E8+E7</f>
        <v>3459802044</v>
      </c>
      <c r="F6" s="24">
        <f t="shared" ref="F6:G6" si="0">F8+F7</f>
        <v>33337054</v>
      </c>
      <c r="G6" s="24">
        <f t="shared" si="0"/>
        <v>119401562</v>
      </c>
    </row>
    <row r="7" spans="1:7" s="5" customFormat="1" ht="12.75" customHeight="1" x14ac:dyDescent="0.2">
      <c r="A7" s="123" t="s">
        <v>269</v>
      </c>
      <c r="B7" s="124"/>
      <c r="C7" s="125"/>
      <c r="D7" s="23">
        <v>74756817</v>
      </c>
      <c r="E7" s="29"/>
      <c r="F7" s="85"/>
      <c r="G7" s="19"/>
    </row>
    <row r="8" spans="1:7" ht="12.75" customHeight="1" x14ac:dyDescent="0.2">
      <c r="A8" s="123" t="s">
        <v>313</v>
      </c>
      <c r="B8" s="124"/>
      <c r="C8" s="125"/>
      <c r="D8" s="25">
        <f>SUM(D9:D144)</f>
        <v>3612540660</v>
      </c>
      <c r="E8" s="25">
        <f>SUM(E9:E144)</f>
        <v>3459802044</v>
      </c>
      <c r="F8" s="25">
        <f>SUM(F9:F144)</f>
        <v>33337054</v>
      </c>
      <c r="G8" s="25">
        <f>SUM(G9:G144)</f>
        <v>119401562</v>
      </c>
    </row>
    <row r="9" spans="1:7" ht="12" customHeight="1" x14ac:dyDescent="0.2">
      <c r="A9" s="66">
        <v>1</v>
      </c>
      <c r="B9" s="6" t="s">
        <v>3</v>
      </c>
      <c r="C9" s="7" t="s">
        <v>4</v>
      </c>
      <c r="D9" s="29">
        <f>E9+F9+G9</f>
        <v>18186476</v>
      </c>
      <c r="E9" s="29">
        <v>17438021</v>
      </c>
      <c r="F9" s="29">
        <v>748455</v>
      </c>
      <c r="G9" s="23"/>
    </row>
    <row r="10" spans="1:7" x14ac:dyDescent="0.2">
      <c r="A10" s="66">
        <v>2</v>
      </c>
      <c r="B10" s="9" t="s">
        <v>5</v>
      </c>
      <c r="C10" s="7" t="s">
        <v>6</v>
      </c>
      <c r="D10" s="29">
        <f t="shared" ref="D10:D72" si="1">E10+F10+G10</f>
        <v>18307306</v>
      </c>
      <c r="E10" s="29">
        <v>17808336</v>
      </c>
      <c r="F10" s="29">
        <v>498970</v>
      </c>
      <c r="G10" s="31"/>
    </row>
    <row r="11" spans="1:7" x14ac:dyDescent="0.2">
      <c r="A11" s="66">
        <v>3</v>
      </c>
      <c r="B11" s="10" t="s">
        <v>7</v>
      </c>
      <c r="C11" s="11" t="s">
        <v>8</v>
      </c>
      <c r="D11" s="29">
        <f t="shared" si="1"/>
        <v>51028669</v>
      </c>
      <c r="E11" s="29">
        <v>50404957</v>
      </c>
      <c r="F11" s="52">
        <v>623712</v>
      </c>
      <c r="G11" s="31"/>
    </row>
    <row r="12" spans="1:7" ht="14.25" customHeight="1" x14ac:dyDescent="0.2">
      <c r="A12" s="66">
        <v>4</v>
      </c>
      <c r="B12" s="6" t="s">
        <v>9</v>
      </c>
      <c r="C12" s="7" t="s">
        <v>10</v>
      </c>
      <c r="D12" s="29">
        <f t="shared" si="1"/>
        <v>19590367</v>
      </c>
      <c r="E12" s="29">
        <v>18841912</v>
      </c>
      <c r="F12" s="29">
        <v>748455</v>
      </c>
      <c r="G12" s="31"/>
    </row>
    <row r="13" spans="1:7" x14ac:dyDescent="0.2">
      <c r="A13" s="66">
        <v>5</v>
      </c>
      <c r="B13" s="6" t="s">
        <v>11</v>
      </c>
      <c r="C13" s="7" t="s">
        <v>12</v>
      </c>
      <c r="D13" s="29">
        <f t="shared" si="1"/>
        <v>0</v>
      </c>
      <c r="E13" s="29"/>
      <c r="F13" s="29"/>
      <c r="G13" s="31"/>
    </row>
    <row r="14" spans="1:7" x14ac:dyDescent="0.2">
      <c r="A14" s="66">
        <v>6</v>
      </c>
      <c r="B14" s="10" t="s">
        <v>13</v>
      </c>
      <c r="C14" s="11" t="s">
        <v>14</v>
      </c>
      <c r="D14" s="29">
        <f t="shared" si="1"/>
        <v>291349485</v>
      </c>
      <c r="E14" s="29">
        <v>286608450</v>
      </c>
      <c r="F14" s="52">
        <v>4741035</v>
      </c>
      <c r="G14" s="31"/>
    </row>
    <row r="15" spans="1:7" x14ac:dyDescent="0.2">
      <c r="A15" s="66">
        <v>7</v>
      </c>
      <c r="B15" s="12" t="s">
        <v>15</v>
      </c>
      <c r="C15" s="13" t="s">
        <v>16</v>
      </c>
      <c r="D15" s="29">
        <f t="shared" si="1"/>
        <v>0</v>
      </c>
      <c r="E15" s="29"/>
      <c r="F15" s="53"/>
      <c r="G15" s="31"/>
    </row>
    <row r="16" spans="1:7" x14ac:dyDescent="0.2">
      <c r="A16" s="66">
        <v>8</v>
      </c>
      <c r="B16" s="10" t="s">
        <v>17</v>
      </c>
      <c r="C16" s="11" t="s">
        <v>18</v>
      </c>
      <c r="D16" s="29">
        <f t="shared" si="1"/>
        <v>0</v>
      </c>
      <c r="E16" s="29"/>
      <c r="F16" s="52"/>
      <c r="G16" s="31"/>
    </row>
    <row r="17" spans="1:7" x14ac:dyDescent="0.2">
      <c r="A17" s="66">
        <v>9</v>
      </c>
      <c r="B17" s="10" t="s">
        <v>19</v>
      </c>
      <c r="C17" s="11" t="s">
        <v>20</v>
      </c>
      <c r="D17" s="29">
        <f t="shared" si="1"/>
        <v>20211506</v>
      </c>
      <c r="E17" s="29">
        <v>19837279</v>
      </c>
      <c r="F17" s="52">
        <v>374227</v>
      </c>
      <c r="G17" s="31"/>
    </row>
    <row r="18" spans="1:7" x14ac:dyDescent="0.2">
      <c r="A18" s="66">
        <v>10</v>
      </c>
      <c r="B18" s="10" t="s">
        <v>21</v>
      </c>
      <c r="C18" s="11" t="s">
        <v>22</v>
      </c>
      <c r="D18" s="29">
        <f t="shared" si="1"/>
        <v>0</v>
      </c>
      <c r="E18" s="29"/>
      <c r="F18" s="52"/>
      <c r="G18" s="31"/>
    </row>
    <row r="19" spans="1:7" x14ac:dyDescent="0.2">
      <c r="A19" s="66">
        <v>11</v>
      </c>
      <c r="B19" s="10" t="s">
        <v>23</v>
      </c>
      <c r="C19" s="11" t="s">
        <v>24</v>
      </c>
      <c r="D19" s="29">
        <f t="shared" si="1"/>
        <v>20343759</v>
      </c>
      <c r="E19" s="29">
        <v>20031903</v>
      </c>
      <c r="F19" s="52">
        <v>311856</v>
      </c>
      <c r="G19" s="31"/>
    </row>
    <row r="20" spans="1:7" x14ac:dyDescent="0.2">
      <c r="A20" s="66">
        <v>12</v>
      </c>
      <c r="B20" s="10" t="s">
        <v>25</v>
      </c>
      <c r="C20" s="11" t="s">
        <v>26</v>
      </c>
      <c r="D20" s="29">
        <f t="shared" si="1"/>
        <v>0</v>
      </c>
      <c r="E20" s="29"/>
      <c r="F20" s="52"/>
      <c r="G20" s="31"/>
    </row>
    <row r="21" spans="1:7" x14ac:dyDescent="0.2">
      <c r="A21" s="66">
        <v>13</v>
      </c>
      <c r="B21" s="6" t="s">
        <v>27</v>
      </c>
      <c r="C21" s="11" t="s">
        <v>28</v>
      </c>
      <c r="D21" s="29">
        <f t="shared" si="1"/>
        <v>0</v>
      </c>
      <c r="E21" s="29"/>
      <c r="F21" s="52"/>
      <c r="G21" s="31"/>
    </row>
    <row r="22" spans="1:7" x14ac:dyDescent="0.2">
      <c r="A22" s="66">
        <v>14</v>
      </c>
      <c r="B22" s="10" t="s">
        <v>29</v>
      </c>
      <c r="C22" s="11" t="s">
        <v>30</v>
      </c>
      <c r="D22" s="29">
        <f t="shared" si="1"/>
        <v>0</v>
      </c>
      <c r="E22" s="29"/>
      <c r="F22" s="52"/>
      <c r="G22" s="31"/>
    </row>
    <row r="23" spans="1:7" x14ac:dyDescent="0.2">
      <c r="A23" s="66">
        <v>15</v>
      </c>
      <c r="B23" s="10" t="s">
        <v>31</v>
      </c>
      <c r="C23" s="11" t="s">
        <v>32</v>
      </c>
      <c r="D23" s="29">
        <f t="shared" si="1"/>
        <v>0</v>
      </c>
      <c r="E23" s="29"/>
      <c r="F23" s="52"/>
      <c r="G23" s="31"/>
    </row>
    <row r="24" spans="1:7" x14ac:dyDescent="0.2">
      <c r="A24" s="66">
        <v>16</v>
      </c>
      <c r="B24" s="10" t="s">
        <v>33</v>
      </c>
      <c r="C24" s="11" t="s">
        <v>34</v>
      </c>
      <c r="D24" s="29">
        <f t="shared" si="1"/>
        <v>0</v>
      </c>
      <c r="E24" s="29"/>
      <c r="F24" s="52"/>
      <c r="G24" s="31"/>
    </row>
    <row r="25" spans="1:7" x14ac:dyDescent="0.2">
      <c r="A25" s="66">
        <v>17</v>
      </c>
      <c r="B25" s="10" t="s">
        <v>35</v>
      </c>
      <c r="C25" s="11" t="s">
        <v>36</v>
      </c>
      <c r="D25" s="29">
        <f t="shared" si="1"/>
        <v>199469175</v>
      </c>
      <c r="E25" s="29">
        <v>197598038</v>
      </c>
      <c r="F25" s="52">
        <v>1871137</v>
      </c>
      <c r="G25" s="31"/>
    </row>
    <row r="26" spans="1:7" x14ac:dyDescent="0.2">
      <c r="A26" s="66">
        <v>18</v>
      </c>
      <c r="B26" s="6" t="s">
        <v>37</v>
      </c>
      <c r="C26" s="7" t="s">
        <v>38</v>
      </c>
      <c r="D26" s="29">
        <f t="shared" si="1"/>
        <v>0</v>
      </c>
      <c r="E26" s="29"/>
      <c r="F26" s="29"/>
      <c r="G26" s="31"/>
    </row>
    <row r="27" spans="1:7" x14ac:dyDescent="0.2">
      <c r="A27" s="66">
        <v>19</v>
      </c>
      <c r="B27" s="6" t="s">
        <v>39</v>
      </c>
      <c r="C27" s="7" t="s">
        <v>40</v>
      </c>
      <c r="D27" s="29">
        <f t="shared" si="1"/>
        <v>0</v>
      </c>
      <c r="E27" s="29"/>
      <c r="F27" s="29"/>
      <c r="G27" s="31"/>
    </row>
    <row r="28" spans="1:7" x14ac:dyDescent="0.2">
      <c r="A28" s="66">
        <v>20</v>
      </c>
      <c r="B28" s="6" t="s">
        <v>41</v>
      </c>
      <c r="C28" s="7" t="s">
        <v>42</v>
      </c>
      <c r="D28" s="29">
        <f t="shared" si="1"/>
        <v>0</v>
      </c>
      <c r="E28" s="29"/>
      <c r="F28" s="29"/>
      <c r="G28" s="31"/>
    </row>
    <row r="29" spans="1:7" x14ac:dyDescent="0.2">
      <c r="A29" s="66">
        <v>21</v>
      </c>
      <c r="B29" s="6" t="s">
        <v>43</v>
      </c>
      <c r="C29" s="7" t="s">
        <v>44</v>
      </c>
      <c r="D29" s="29">
        <f t="shared" si="1"/>
        <v>140087432</v>
      </c>
      <c r="E29" s="29">
        <v>138715265</v>
      </c>
      <c r="F29" s="29">
        <v>1372167</v>
      </c>
      <c r="G29" s="31"/>
    </row>
    <row r="30" spans="1:7" x14ac:dyDescent="0.2">
      <c r="A30" s="66">
        <v>22</v>
      </c>
      <c r="B30" s="10" t="s">
        <v>45</v>
      </c>
      <c r="C30" s="11" t="s">
        <v>46</v>
      </c>
      <c r="D30" s="29">
        <f t="shared" si="1"/>
        <v>27751317</v>
      </c>
      <c r="E30" s="29">
        <v>27295410</v>
      </c>
      <c r="F30" s="52">
        <v>455907</v>
      </c>
      <c r="G30" s="31"/>
    </row>
    <row r="31" spans="1:7" ht="12" customHeight="1" x14ac:dyDescent="0.2">
      <c r="A31" s="66">
        <v>23</v>
      </c>
      <c r="B31" s="10" t="s">
        <v>47</v>
      </c>
      <c r="C31" s="11" t="s">
        <v>48</v>
      </c>
      <c r="D31" s="29">
        <f t="shared" si="1"/>
        <v>0</v>
      </c>
      <c r="E31" s="29"/>
      <c r="F31" s="52"/>
      <c r="G31" s="31"/>
    </row>
    <row r="32" spans="1:7" ht="24" x14ac:dyDescent="0.2">
      <c r="A32" s="66">
        <v>24</v>
      </c>
      <c r="B32" s="10" t="s">
        <v>49</v>
      </c>
      <c r="C32" s="11" t="s">
        <v>50</v>
      </c>
      <c r="D32" s="29">
        <f t="shared" si="1"/>
        <v>0</v>
      </c>
      <c r="E32" s="29"/>
      <c r="F32" s="52"/>
      <c r="G32" s="31"/>
    </row>
    <row r="33" spans="1:7" x14ac:dyDescent="0.2">
      <c r="A33" s="66">
        <v>25</v>
      </c>
      <c r="B33" s="6" t="s">
        <v>51</v>
      </c>
      <c r="C33" s="13" t="s">
        <v>52</v>
      </c>
      <c r="D33" s="29">
        <f t="shared" si="1"/>
        <v>0</v>
      </c>
      <c r="E33" s="29"/>
      <c r="F33" s="53"/>
      <c r="G33" s="31"/>
    </row>
    <row r="34" spans="1:7" x14ac:dyDescent="0.2">
      <c r="A34" s="66">
        <v>26</v>
      </c>
      <c r="B34" s="10" t="s">
        <v>53</v>
      </c>
      <c r="C34" s="11" t="s">
        <v>54</v>
      </c>
      <c r="D34" s="29">
        <f t="shared" si="1"/>
        <v>0</v>
      </c>
      <c r="E34" s="29"/>
      <c r="F34" s="52"/>
      <c r="G34" s="31"/>
    </row>
    <row r="35" spans="1:7" ht="24" customHeight="1" x14ac:dyDescent="0.2">
      <c r="A35" s="66">
        <v>27</v>
      </c>
      <c r="B35" s="10" t="s">
        <v>55</v>
      </c>
      <c r="C35" s="11" t="s">
        <v>56</v>
      </c>
      <c r="D35" s="29">
        <f t="shared" si="1"/>
        <v>0</v>
      </c>
      <c r="E35" s="29"/>
      <c r="F35" s="52"/>
      <c r="G35" s="31"/>
    </row>
    <row r="36" spans="1:7" ht="12" customHeight="1" x14ac:dyDescent="0.2">
      <c r="A36" s="66">
        <v>28</v>
      </c>
      <c r="B36" s="9" t="s">
        <v>57</v>
      </c>
      <c r="C36" s="13" t="s">
        <v>58</v>
      </c>
      <c r="D36" s="29">
        <f t="shared" si="1"/>
        <v>0</v>
      </c>
      <c r="E36" s="29"/>
      <c r="F36" s="29"/>
      <c r="G36" s="31"/>
    </row>
    <row r="37" spans="1:7" ht="24" x14ac:dyDescent="0.2">
      <c r="A37" s="66">
        <v>29</v>
      </c>
      <c r="B37" s="6" t="s">
        <v>59</v>
      </c>
      <c r="C37" s="7" t="s">
        <v>60</v>
      </c>
      <c r="D37" s="29">
        <f t="shared" si="1"/>
        <v>258891831</v>
      </c>
      <c r="E37" s="29">
        <v>257644407</v>
      </c>
      <c r="F37" s="53">
        <v>1247424</v>
      </c>
      <c r="G37" s="31"/>
    </row>
    <row r="38" spans="1:7" x14ac:dyDescent="0.2">
      <c r="A38" s="66">
        <v>30</v>
      </c>
      <c r="B38" s="10" t="s">
        <v>61</v>
      </c>
      <c r="C38" s="11" t="s">
        <v>62</v>
      </c>
      <c r="D38" s="29">
        <f t="shared" si="1"/>
        <v>0</v>
      </c>
      <c r="E38" s="29"/>
      <c r="F38" s="29"/>
      <c r="G38" s="31"/>
    </row>
    <row r="39" spans="1:7" x14ac:dyDescent="0.2">
      <c r="A39" s="66">
        <v>31</v>
      </c>
      <c r="B39" s="9" t="s">
        <v>63</v>
      </c>
      <c r="C39" s="7" t="s">
        <v>64</v>
      </c>
      <c r="D39" s="29">
        <f t="shared" si="1"/>
        <v>207243121</v>
      </c>
      <c r="E39" s="29">
        <v>203188992</v>
      </c>
      <c r="F39" s="52">
        <v>4054129</v>
      </c>
      <c r="G39" s="31"/>
    </row>
    <row r="40" spans="1:7" x14ac:dyDescent="0.2">
      <c r="A40" s="66">
        <v>32</v>
      </c>
      <c r="B40" s="12" t="s">
        <v>65</v>
      </c>
      <c r="C40" s="13" t="s">
        <v>66</v>
      </c>
      <c r="D40" s="29">
        <f t="shared" si="1"/>
        <v>118958567</v>
      </c>
      <c r="E40" s="29">
        <v>118644655</v>
      </c>
      <c r="F40" s="29">
        <v>313912</v>
      </c>
      <c r="G40" s="31"/>
    </row>
    <row r="41" spans="1:7" x14ac:dyDescent="0.2">
      <c r="A41" s="66">
        <v>33</v>
      </c>
      <c r="B41" s="9" t="s">
        <v>67</v>
      </c>
      <c r="C41" s="7" t="s">
        <v>68</v>
      </c>
      <c r="D41" s="29">
        <f t="shared" si="1"/>
        <v>0</v>
      </c>
      <c r="E41" s="29"/>
      <c r="F41" s="53"/>
      <c r="G41" s="31"/>
    </row>
    <row r="42" spans="1:7" x14ac:dyDescent="0.2">
      <c r="A42" s="66">
        <v>34</v>
      </c>
      <c r="B42" s="10" t="s">
        <v>69</v>
      </c>
      <c r="C42" s="11" t="s">
        <v>70</v>
      </c>
      <c r="D42" s="29">
        <f t="shared" si="1"/>
        <v>72570871</v>
      </c>
      <c r="E42" s="29">
        <v>71883143</v>
      </c>
      <c r="F42" s="29">
        <v>687728</v>
      </c>
      <c r="G42" s="31"/>
    </row>
    <row r="43" spans="1:7" x14ac:dyDescent="0.2">
      <c r="A43" s="66">
        <v>35</v>
      </c>
      <c r="B43" s="9" t="s">
        <v>71</v>
      </c>
      <c r="C43" s="7" t="s">
        <v>72</v>
      </c>
      <c r="D43" s="29">
        <f t="shared" si="1"/>
        <v>28466491</v>
      </c>
      <c r="E43" s="29">
        <v>27718036</v>
      </c>
      <c r="F43" s="29">
        <v>748455</v>
      </c>
      <c r="G43" s="31"/>
    </row>
    <row r="44" spans="1:7" x14ac:dyDescent="0.2">
      <c r="A44" s="66">
        <v>36</v>
      </c>
      <c r="B44" s="6" t="s">
        <v>73</v>
      </c>
      <c r="C44" s="7" t="s">
        <v>74</v>
      </c>
      <c r="D44" s="29">
        <f t="shared" si="1"/>
        <v>0</v>
      </c>
      <c r="E44" s="29"/>
      <c r="F44" s="52"/>
      <c r="G44" s="31"/>
    </row>
    <row r="45" spans="1:7" x14ac:dyDescent="0.2">
      <c r="A45" s="66">
        <v>37</v>
      </c>
      <c r="B45" s="14" t="s">
        <v>75</v>
      </c>
      <c r="C45" s="15" t="s">
        <v>76</v>
      </c>
      <c r="D45" s="29">
        <f t="shared" si="1"/>
        <v>0</v>
      </c>
      <c r="E45" s="29"/>
      <c r="F45" s="29"/>
      <c r="G45" s="31"/>
    </row>
    <row r="46" spans="1:7" x14ac:dyDescent="0.2">
      <c r="A46" s="66">
        <v>38</v>
      </c>
      <c r="B46" s="6" t="s">
        <v>77</v>
      </c>
      <c r="C46" s="7" t="s">
        <v>78</v>
      </c>
      <c r="D46" s="29">
        <f t="shared" si="1"/>
        <v>16433375</v>
      </c>
      <c r="E46" s="29">
        <v>16121519</v>
      </c>
      <c r="F46" s="29">
        <v>311856</v>
      </c>
      <c r="G46" s="31"/>
    </row>
    <row r="47" spans="1:7" x14ac:dyDescent="0.2">
      <c r="A47" s="66">
        <v>39</v>
      </c>
      <c r="B47" s="12" t="s">
        <v>79</v>
      </c>
      <c r="C47" s="13" t="s">
        <v>80</v>
      </c>
      <c r="D47" s="29">
        <f t="shared" si="1"/>
        <v>27232212</v>
      </c>
      <c r="E47" s="29">
        <v>26920356</v>
      </c>
      <c r="F47" s="54">
        <v>311856</v>
      </c>
      <c r="G47" s="31"/>
    </row>
    <row r="48" spans="1:7" x14ac:dyDescent="0.2">
      <c r="A48" s="66">
        <v>40</v>
      </c>
      <c r="B48" s="10" t="s">
        <v>81</v>
      </c>
      <c r="C48" s="11" t="s">
        <v>82</v>
      </c>
      <c r="D48" s="29">
        <f t="shared" si="1"/>
        <v>0</v>
      </c>
      <c r="E48" s="29"/>
      <c r="F48" s="29"/>
      <c r="G48" s="31"/>
    </row>
    <row r="49" spans="1:7" x14ac:dyDescent="0.2">
      <c r="A49" s="66">
        <v>41</v>
      </c>
      <c r="B49" s="9" t="s">
        <v>83</v>
      </c>
      <c r="C49" s="7" t="s">
        <v>84</v>
      </c>
      <c r="D49" s="29">
        <f t="shared" si="1"/>
        <v>0</v>
      </c>
      <c r="E49" s="29"/>
      <c r="F49" s="53"/>
      <c r="G49" s="31"/>
    </row>
    <row r="50" spans="1:7" x14ac:dyDescent="0.2">
      <c r="A50" s="66">
        <v>42</v>
      </c>
      <c r="B50" s="10" t="s">
        <v>85</v>
      </c>
      <c r="C50" s="11" t="s">
        <v>86</v>
      </c>
      <c r="D50" s="29">
        <f t="shared" si="1"/>
        <v>355825134</v>
      </c>
      <c r="E50" s="29">
        <v>349650383</v>
      </c>
      <c r="F50" s="52">
        <v>6174751</v>
      </c>
      <c r="G50" s="31"/>
    </row>
    <row r="51" spans="1:7" x14ac:dyDescent="0.2">
      <c r="A51" s="66">
        <v>43</v>
      </c>
      <c r="B51" s="6" t="s">
        <v>87</v>
      </c>
      <c r="C51" s="7" t="s">
        <v>88</v>
      </c>
      <c r="D51" s="29">
        <f t="shared" si="1"/>
        <v>0</v>
      </c>
      <c r="E51" s="29"/>
      <c r="F51" s="29"/>
      <c r="G51" s="31"/>
    </row>
    <row r="52" spans="1:7" x14ac:dyDescent="0.2">
      <c r="A52" s="66">
        <v>44</v>
      </c>
      <c r="B52" s="6" t="s">
        <v>89</v>
      </c>
      <c r="C52" s="7" t="s">
        <v>90</v>
      </c>
      <c r="D52" s="29">
        <f t="shared" si="1"/>
        <v>0</v>
      </c>
      <c r="E52" s="29"/>
      <c r="F52" s="52"/>
      <c r="G52" s="31"/>
    </row>
    <row r="53" spans="1:7" x14ac:dyDescent="0.2">
      <c r="A53" s="66">
        <v>45</v>
      </c>
      <c r="B53" s="10" t="s">
        <v>91</v>
      </c>
      <c r="C53" s="11" t="s">
        <v>92</v>
      </c>
      <c r="D53" s="29">
        <f t="shared" si="1"/>
        <v>0</v>
      </c>
      <c r="E53" s="29"/>
      <c r="F53" s="29"/>
      <c r="G53" s="31"/>
    </row>
    <row r="54" spans="1:7" ht="10.5" customHeight="1" x14ac:dyDescent="0.2">
      <c r="A54" s="66">
        <v>46</v>
      </c>
      <c r="B54" s="10" t="s">
        <v>93</v>
      </c>
      <c r="C54" s="11" t="s">
        <v>94</v>
      </c>
      <c r="D54" s="29">
        <f t="shared" si="1"/>
        <v>27134835</v>
      </c>
      <c r="E54" s="29">
        <v>26698236</v>
      </c>
      <c r="F54" s="29">
        <v>436599</v>
      </c>
      <c r="G54" s="31"/>
    </row>
    <row r="55" spans="1:7" x14ac:dyDescent="0.2">
      <c r="A55" s="66">
        <v>47</v>
      </c>
      <c r="B55" s="9" t="s">
        <v>95</v>
      </c>
      <c r="C55" s="7" t="s">
        <v>96</v>
      </c>
      <c r="D55" s="29">
        <f t="shared" si="1"/>
        <v>34241299</v>
      </c>
      <c r="E55" s="29">
        <v>33991814</v>
      </c>
      <c r="F55" s="55">
        <v>249485</v>
      </c>
      <c r="G55" s="31"/>
    </row>
    <row r="56" spans="1:7" x14ac:dyDescent="0.2">
      <c r="A56" s="66">
        <v>48</v>
      </c>
      <c r="B56" s="10" t="s">
        <v>97</v>
      </c>
      <c r="C56" s="11" t="s">
        <v>98</v>
      </c>
      <c r="D56" s="29">
        <f t="shared" si="1"/>
        <v>0</v>
      </c>
      <c r="E56" s="29"/>
      <c r="F56" s="52"/>
      <c r="G56" s="31"/>
    </row>
    <row r="57" spans="1:7" x14ac:dyDescent="0.2">
      <c r="A57" s="66">
        <v>49</v>
      </c>
      <c r="B57" s="9" t="s">
        <v>99</v>
      </c>
      <c r="C57" s="7" t="s">
        <v>100</v>
      </c>
      <c r="D57" s="29">
        <f t="shared" si="1"/>
        <v>24221213</v>
      </c>
      <c r="E57" s="29">
        <v>23472758</v>
      </c>
      <c r="F57" s="29">
        <v>748455</v>
      </c>
      <c r="G57" s="31"/>
    </row>
    <row r="58" spans="1:7" ht="10.5" customHeight="1" x14ac:dyDescent="0.2">
      <c r="A58" s="66">
        <v>50</v>
      </c>
      <c r="B58" s="10" t="s">
        <v>101</v>
      </c>
      <c r="C58" s="11" t="s">
        <v>102</v>
      </c>
      <c r="D58" s="29">
        <f t="shared" si="1"/>
        <v>34298876</v>
      </c>
      <c r="E58" s="29">
        <v>33987020</v>
      </c>
      <c r="F58" s="52">
        <v>311856</v>
      </c>
      <c r="G58" s="31"/>
    </row>
    <row r="59" spans="1:7" x14ac:dyDescent="0.2">
      <c r="A59" s="66">
        <v>51</v>
      </c>
      <c r="B59" s="10" t="s">
        <v>103</v>
      </c>
      <c r="C59" s="11" t="s">
        <v>104</v>
      </c>
      <c r="D59" s="29">
        <f t="shared" si="1"/>
        <v>0</v>
      </c>
      <c r="E59" s="29"/>
      <c r="F59" s="29"/>
      <c r="G59" s="31"/>
    </row>
    <row r="60" spans="1:7" x14ac:dyDescent="0.2">
      <c r="A60" s="66">
        <v>52</v>
      </c>
      <c r="B60" s="10" t="s">
        <v>105</v>
      </c>
      <c r="C60" s="11" t="s">
        <v>106</v>
      </c>
      <c r="D60" s="29">
        <f t="shared" si="1"/>
        <v>0</v>
      </c>
      <c r="E60" s="29"/>
      <c r="F60" s="52"/>
      <c r="G60" s="31"/>
    </row>
    <row r="61" spans="1:7" x14ac:dyDescent="0.2">
      <c r="A61" s="66">
        <v>53</v>
      </c>
      <c r="B61" s="10" t="s">
        <v>107</v>
      </c>
      <c r="C61" s="11" t="s">
        <v>108</v>
      </c>
      <c r="D61" s="29">
        <f t="shared" si="1"/>
        <v>0</v>
      </c>
      <c r="E61" s="29"/>
      <c r="F61" s="52"/>
      <c r="G61" s="31"/>
    </row>
    <row r="62" spans="1:7" x14ac:dyDescent="0.2">
      <c r="A62" s="66">
        <v>54</v>
      </c>
      <c r="B62" s="10" t="s">
        <v>109</v>
      </c>
      <c r="C62" s="11" t="s">
        <v>110</v>
      </c>
      <c r="D62" s="29">
        <f t="shared" si="1"/>
        <v>0</v>
      </c>
      <c r="E62" s="29"/>
      <c r="F62" s="52"/>
      <c r="G62" s="31"/>
    </row>
    <row r="63" spans="1:7" ht="24" x14ac:dyDescent="0.2">
      <c r="A63" s="66">
        <v>55</v>
      </c>
      <c r="B63" s="10" t="s">
        <v>111</v>
      </c>
      <c r="C63" s="11" t="s">
        <v>112</v>
      </c>
      <c r="D63" s="29">
        <f t="shared" si="1"/>
        <v>0</v>
      </c>
      <c r="E63" s="29"/>
      <c r="F63" s="52"/>
      <c r="G63" s="31"/>
    </row>
    <row r="64" spans="1:7" ht="24" x14ac:dyDescent="0.2">
      <c r="A64" s="66">
        <v>56</v>
      </c>
      <c r="B64" s="9" t="s">
        <v>113</v>
      </c>
      <c r="C64" s="11" t="s">
        <v>114</v>
      </c>
      <c r="D64" s="29">
        <f t="shared" si="1"/>
        <v>0</v>
      </c>
      <c r="E64" s="29"/>
      <c r="F64" s="52"/>
      <c r="G64" s="31"/>
    </row>
    <row r="65" spans="1:7" ht="17.25" customHeight="1" x14ac:dyDescent="0.2">
      <c r="A65" s="66">
        <v>57</v>
      </c>
      <c r="B65" s="12" t="s">
        <v>115</v>
      </c>
      <c r="C65" s="13" t="s">
        <v>116</v>
      </c>
      <c r="D65" s="29">
        <f t="shared" si="1"/>
        <v>0</v>
      </c>
      <c r="E65" s="29"/>
      <c r="F65" s="52"/>
      <c r="G65" s="31"/>
    </row>
    <row r="66" spans="1:7" ht="15" customHeight="1" x14ac:dyDescent="0.2">
      <c r="A66" s="66">
        <v>58</v>
      </c>
      <c r="B66" s="9" t="s">
        <v>117</v>
      </c>
      <c r="C66" s="11" t="s">
        <v>118</v>
      </c>
      <c r="D66" s="29">
        <f t="shared" si="1"/>
        <v>0</v>
      </c>
      <c r="E66" s="29"/>
      <c r="F66" s="52"/>
      <c r="G66" s="31"/>
    </row>
    <row r="67" spans="1:7" ht="16.5" customHeight="1" x14ac:dyDescent="0.2">
      <c r="A67" s="66">
        <v>59</v>
      </c>
      <c r="B67" s="10" t="s">
        <v>119</v>
      </c>
      <c r="C67" s="11" t="s">
        <v>321</v>
      </c>
      <c r="D67" s="29">
        <f t="shared" si="1"/>
        <v>0</v>
      </c>
      <c r="E67" s="29"/>
      <c r="F67" s="53"/>
      <c r="G67" s="31"/>
    </row>
    <row r="68" spans="1:7" ht="17.25" customHeight="1" x14ac:dyDescent="0.2">
      <c r="A68" s="66">
        <v>60</v>
      </c>
      <c r="B68" s="6" t="s">
        <v>120</v>
      </c>
      <c r="C68" s="11" t="s">
        <v>121</v>
      </c>
      <c r="D68" s="29">
        <f t="shared" si="1"/>
        <v>0</v>
      </c>
      <c r="E68" s="29"/>
      <c r="F68" s="52"/>
      <c r="G68" s="31"/>
    </row>
    <row r="69" spans="1:7" ht="12.75" customHeight="1" x14ac:dyDescent="0.2">
      <c r="A69" s="66">
        <v>61</v>
      </c>
      <c r="B69" s="6" t="s">
        <v>122</v>
      </c>
      <c r="C69" s="11" t="s">
        <v>123</v>
      </c>
      <c r="D69" s="29">
        <f t="shared" si="1"/>
        <v>0</v>
      </c>
      <c r="E69" s="29"/>
      <c r="F69" s="52"/>
      <c r="G69" s="31"/>
    </row>
    <row r="70" spans="1:7" ht="27.75" customHeight="1" x14ac:dyDescent="0.2">
      <c r="A70" s="66">
        <v>62</v>
      </c>
      <c r="B70" s="9" t="s">
        <v>124</v>
      </c>
      <c r="C70" s="11" t="s">
        <v>125</v>
      </c>
      <c r="D70" s="29">
        <f t="shared" si="1"/>
        <v>0</v>
      </c>
      <c r="E70" s="29"/>
      <c r="F70" s="52"/>
      <c r="G70" s="31"/>
    </row>
    <row r="71" spans="1:7" x14ac:dyDescent="0.2">
      <c r="A71" s="66">
        <v>63</v>
      </c>
      <c r="B71" s="9" t="s">
        <v>126</v>
      </c>
      <c r="C71" s="7" t="s">
        <v>127</v>
      </c>
      <c r="D71" s="29">
        <f t="shared" si="1"/>
        <v>0</v>
      </c>
      <c r="E71" s="29"/>
      <c r="F71" s="52"/>
      <c r="G71" s="31"/>
    </row>
    <row r="72" spans="1:7" x14ac:dyDescent="0.2">
      <c r="A72" s="66">
        <v>64</v>
      </c>
      <c r="B72" s="9" t="s">
        <v>128</v>
      </c>
      <c r="C72" s="11" t="s">
        <v>129</v>
      </c>
      <c r="D72" s="29">
        <f t="shared" si="1"/>
        <v>0</v>
      </c>
      <c r="E72" s="29"/>
      <c r="F72" s="52"/>
      <c r="G72" s="31"/>
    </row>
    <row r="73" spans="1:7" ht="24" x14ac:dyDescent="0.2">
      <c r="A73" s="66">
        <v>65</v>
      </c>
      <c r="B73" s="9" t="s">
        <v>130</v>
      </c>
      <c r="C73" s="11" t="s">
        <v>131</v>
      </c>
      <c r="D73" s="29">
        <f t="shared" ref="D73:D136" si="2">E73+F73+G73</f>
        <v>0</v>
      </c>
      <c r="E73" s="29"/>
      <c r="F73" s="52"/>
      <c r="G73" s="31"/>
    </row>
    <row r="74" spans="1:7" ht="24" x14ac:dyDescent="0.2">
      <c r="A74" s="66">
        <v>66</v>
      </c>
      <c r="B74" s="6" t="s">
        <v>132</v>
      </c>
      <c r="C74" s="11" t="s">
        <v>133</v>
      </c>
      <c r="D74" s="29">
        <f t="shared" si="2"/>
        <v>0</v>
      </c>
      <c r="E74" s="29"/>
      <c r="F74" s="52"/>
      <c r="G74" s="31"/>
    </row>
    <row r="75" spans="1:7" ht="24" x14ac:dyDescent="0.2">
      <c r="A75" s="66">
        <v>67</v>
      </c>
      <c r="B75" s="9" t="s">
        <v>134</v>
      </c>
      <c r="C75" s="11" t="s">
        <v>135</v>
      </c>
      <c r="D75" s="29">
        <f t="shared" si="2"/>
        <v>0</v>
      </c>
      <c r="E75" s="29"/>
      <c r="F75" s="52"/>
      <c r="G75" s="31"/>
    </row>
    <row r="76" spans="1:7" ht="24" x14ac:dyDescent="0.2">
      <c r="A76" s="66">
        <v>68</v>
      </c>
      <c r="B76" s="9" t="s">
        <v>136</v>
      </c>
      <c r="C76" s="11" t="s">
        <v>137</v>
      </c>
      <c r="D76" s="29">
        <f t="shared" si="2"/>
        <v>0</v>
      </c>
      <c r="E76" s="29"/>
      <c r="F76" s="52"/>
      <c r="G76" s="31"/>
    </row>
    <row r="77" spans="1:7" ht="24" x14ac:dyDescent="0.2">
      <c r="A77" s="66">
        <v>69</v>
      </c>
      <c r="B77" s="6" t="s">
        <v>138</v>
      </c>
      <c r="C77" s="11" t="s">
        <v>139</v>
      </c>
      <c r="D77" s="29">
        <f t="shared" si="2"/>
        <v>0</v>
      </c>
      <c r="E77" s="29"/>
      <c r="F77" s="52"/>
      <c r="G77" s="31"/>
    </row>
    <row r="78" spans="1:7" ht="24" x14ac:dyDescent="0.2">
      <c r="A78" s="66">
        <v>70</v>
      </c>
      <c r="B78" s="6" t="s">
        <v>140</v>
      </c>
      <c r="C78" s="11" t="s">
        <v>141</v>
      </c>
      <c r="D78" s="29">
        <f t="shared" si="2"/>
        <v>0</v>
      </c>
      <c r="E78" s="29"/>
      <c r="F78" s="29"/>
      <c r="G78" s="31"/>
    </row>
    <row r="79" spans="1:7" ht="24" x14ac:dyDescent="0.2">
      <c r="A79" s="66">
        <v>71</v>
      </c>
      <c r="B79" s="6" t="s">
        <v>142</v>
      </c>
      <c r="C79" s="11" t="s">
        <v>143</v>
      </c>
      <c r="D79" s="29">
        <f t="shared" si="2"/>
        <v>0</v>
      </c>
      <c r="E79" s="29"/>
      <c r="F79" s="52"/>
      <c r="G79" s="31"/>
    </row>
    <row r="80" spans="1:7" x14ac:dyDescent="0.2">
      <c r="A80" s="66">
        <v>72</v>
      </c>
      <c r="B80" s="10" t="s">
        <v>144</v>
      </c>
      <c r="C80" s="11" t="s">
        <v>145</v>
      </c>
      <c r="D80" s="29">
        <f t="shared" si="2"/>
        <v>0</v>
      </c>
      <c r="E80" s="29"/>
      <c r="F80" s="52"/>
      <c r="G80" s="31"/>
    </row>
    <row r="81" spans="1:7" x14ac:dyDescent="0.2">
      <c r="A81" s="66">
        <v>73</v>
      </c>
      <c r="B81" s="6" t="s">
        <v>146</v>
      </c>
      <c r="C81" s="11" t="s">
        <v>147</v>
      </c>
      <c r="D81" s="29">
        <f t="shared" si="2"/>
        <v>0</v>
      </c>
      <c r="E81" s="29"/>
      <c r="F81" s="52"/>
      <c r="G81" s="31"/>
    </row>
    <row r="82" spans="1:7" x14ac:dyDescent="0.2">
      <c r="A82" s="66">
        <v>74</v>
      </c>
      <c r="B82" s="10" t="s">
        <v>148</v>
      </c>
      <c r="C82" s="11" t="s">
        <v>149</v>
      </c>
      <c r="D82" s="29">
        <f t="shared" si="2"/>
        <v>0</v>
      </c>
      <c r="E82" s="29"/>
      <c r="F82" s="52"/>
      <c r="G82" s="31"/>
    </row>
    <row r="83" spans="1:7" x14ac:dyDescent="0.2">
      <c r="A83" s="66">
        <v>75</v>
      </c>
      <c r="B83" s="12" t="s">
        <v>150</v>
      </c>
      <c r="C83" s="13" t="s">
        <v>151</v>
      </c>
      <c r="D83" s="29">
        <f t="shared" si="2"/>
        <v>0</v>
      </c>
      <c r="E83" s="29"/>
      <c r="F83" s="55"/>
      <c r="G83" s="31"/>
    </row>
    <row r="84" spans="1:7" x14ac:dyDescent="0.2">
      <c r="A84" s="66">
        <v>76</v>
      </c>
      <c r="B84" s="6" t="s">
        <v>152</v>
      </c>
      <c r="C84" s="11" t="s">
        <v>153</v>
      </c>
      <c r="D84" s="29">
        <f t="shared" si="2"/>
        <v>0</v>
      </c>
      <c r="E84" s="29"/>
      <c r="F84" s="52"/>
      <c r="G84" s="31"/>
    </row>
    <row r="85" spans="1:7" x14ac:dyDescent="0.2">
      <c r="A85" s="66">
        <v>77</v>
      </c>
      <c r="B85" s="12" t="s">
        <v>154</v>
      </c>
      <c r="C85" s="13" t="s">
        <v>155</v>
      </c>
      <c r="D85" s="29">
        <f t="shared" si="2"/>
        <v>0</v>
      </c>
      <c r="E85" s="29"/>
      <c r="F85" s="52"/>
      <c r="G85" s="31"/>
    </row>
    <row r="86" spans="1:7" x14ac:dyDescent="0.2">
      <c r="A86" s="66">
        <v>78</v>
      </c>
      <c r="B86" s="6" t="s">
        <v>156</v>
      </c>
      <c r="C86" s="11" t="s">
        <v>157</v>
      </c>
      <c r="D86" s="29">
        <f t="shared" si="2"/>
        <v>0</v>
      </c>
      <c r="E86" s="29"/>
      <c r="F86" s="52"/>
      <c r="G86" s="31"/>
    </row>
    <row r="87" spans="1:7" x14ac:dyDescent="0.2">
      <c r="A87" s="66">
        <v>79</v>
      </c>
      <c r="B87" s="12" t="s">
        <v>158</v>
      </c>
      <c r="C87" s="13" t="s">
        <v>159</v>
      </c>
      <c r="D87" s="29">
        <f t="shared" si="2"/>
        <v>0</v>
      </c>
      <c r="E87" s="29"/>
      <c r="F87" s="52"/>
      <c r="G87" s="31"/>
    </row>
    <row r="88" spans="1:7" x14ac:dyDescent="0.2">
      <c r="A88" s="66">
        <v>80</v>
      </c>
      <c r="B88" s="9" t="s">
        <v>160</v>
      </c>
      <c r="C88" s="11" t="s">
        <v>161</v>
      </c>
      <c r="D88" s="29">
        <f t="shared" si="2"/>
        <v>1204576042</v>
      </c>
      <c r="E88" s="29">
        <v>1084234801</v>
      </c>
      <c r="F88" s="52">
        <v>939679</v>
      </c>
      <c r="G88" s="31">
        <v>119401562</v>
      </c>
    </row>
    <row r="89" spans="1:7" x14ac:dyDescent="0.2">
      <c r="A89" s="66">
        <v>81</v>
      </c>
      <c r="B89" s="10" t="s">
        <v>162</v>
      </c>
      <c r="C89" s="11" t="s">
        <v>163</v>
      </c>
      <c r="D89" s="29">
        <f t="shared" si="2"/>
        <v>0</v>
      </c>
      <c r="E89" s="29"/>
      <c r="F89" s="52"/>
      <c r="G89" s="31"/>
    </row>
    <row r="90" spans="1:7" ht="24" x14ac:dyDescent="0.2">
      <c r="A90" s="66">
        <v>82</v>
      </c>
      <c r="B90" s="9" t="s">
        <v>164</v>
      </c>
      <c r="C90" s="7" t="s">
        <v>165</v>
      </c>
      <c r="D90" s="29">
        <f t="shared" si="2"/>
        <v>0</v>
      </c>
      <c r="E90" s="29"/>
      <c r="F90" s="52"/>
      <c r="G90" s="31"/>
    </row>
    <row r="91" spans="1:7" x14ac:dyDescent="0.2">
      <c r="A91" s="66">
        <v>83</v>
      </c>
      <c r="B91" s="9" t="s">
        <v>166</v>
      </c>
      <c r="C91" s="13" t="s">
        <v>167</v>
      </c>
      <c r="D91" s="29">
        <f t="shared" si="2"/>
        <v>0</v>
      </c>
      <c r="E91" s="29"/>
      <c r="F91" s="52"/>
      <c r="G91" s="31"/>
    </row>
    <row r="92" spans="1:7" x14ac:dyDescent="0.2">
      <c r="A92" s="66">
        <v>84</v>
      </c>
      <c r="B92" s="10" t="s">
        <v>168</v>
      </c>
      <c r="C92" s="11" t="s">
        <v>169</v>
      </c>
      <c r="D92" s="29">
        <f t="shared" si="2"/>
        <v>0</v>
      </c>
      <c r="E92" s="29"/>
      <c r="F92" s="52"/>
      <c r="G92" s="31"/>
    </row>
    <row r="93" spans="1:7" x14ac:dyDescent="0.2">
      <c r="A93" s="66">
        <v>85</v>
      </c>
      <c r="B93" s="9" t="s">
        <v>170</v>
      </c>
      <c r="C93" s="7" t="s">
        <v>171</v>
      </c>
      <c r="D93" s="29">
        <f t="shared" si="2"/>
        <v>15595648</v>
      </c>
      <c r="E93" s="29">
        <v>15408534</v>
      </c>
      <c r="F93" s="53">
        <v>187114</v>
      </c>
      <c r="G93" s="31"/>
    </row>
    <row r="94" spans="1:7" x14ac:dyDescent="0.2">
      <c r="A94" s="66">
        <v>86</v>
      </c>
      <c r="B94" s="10" t="s">
        <v>172</v>
      </c>
      <c r="C94" s="11" t="s">
        <v>173</v>
      </c>
      <c r="D94" s="29">
        <f t="shared" si="2"/>
        <v>0</v>
      </c>
      <c r="E94" s="29"/>
      <c r="F94" s="52"/>
      <c r="G94" s="31"/>
    </row>
    <row r="95" spans="1:7" x14ac:dyDescent="0.2">
      <c r="A95" s="66">
        <v>87</v>
      </c>
      <c r="B95" s="10" t="s">
        <v>174</v>
      </c>
      <c r="C95" s="11" t="s">
        <v>175</v>
      </c>
      <c r="D95" s="29">
        <f t="shared" si="2"/>
        <v>43667794</v>
      </c>
      <c r="E95" s="29">
        <v>43293567</v>
      </c>
      <c r="F95" s="52">
        <v>374227</v>
      </c>
      <c r="G95" s="31"/>
    </row>
    <row r="96" spans="1:7" ht="13.5" customHeight="1" x14ac:dyDescent="0.2">
      <c r="A96" s="66">
        <v>88</v>
      </c>
      <c r="B96" s="9" t="s">
        <v>176</v>
      </c>
      <c r="C96" s="13" t="s">
        <v>177</v>
      </c>
      <c r="D96" s="29">
        <f t="shared" si="2"/>
        <v>0</v>
      </c>
      <c r="E96" s="29"/>
      <c r="F96" s="53"/>
      <c r="G96" s="31"/>
    </row>
    <row r="97" spans="1:7" ht="14.25" customHeight="1" x14ac:dyDescent="0.2">
      <c r="A97" s="66">
        <v>89</v>
      </c>
      <c r="B97" s="9" t="s">
        <v>178</v>
      </c>
      <c r="C97" s="7" t="s">
        <v>179</v>
      </c>
      <c r="D97" s="29">
        <f t="shared" si="2"/>
        <v>23886554</v>
      </c>
      <c r="E97" s="29">
        <v>23072850</v>
      </c>
      <c r="F97" s="52">
        <v>813704</v>
      </c>
      <c r="G97" s="31"/>
    </row>
    <row r="98" spans="1:7" x14ac:dyDescent="0.2">
      <c r="A98" s="66">
        <v>90</v>
      </c>
      <c r="B98" s="6" t="s">
        <v>180</v>
      </c>
      <c r="C98" s="7" t="s">
        <v>181</v>
      </c>
      <c r="D98" s="29">
        <f t="shared" si="2"/>
        <v>47086668</v>
      </c>
      <c r="E98" s="29">
        <v>46837183</v>
      </c>
      <c r="F98" s="53">
        <v>249485</v>
      </c>
      <c r="G98" s="31"/>
    </row>
    <row r="99" spans="1:7" x14ac:dyDescent="0.2">
      <c r="A99" s="66">
        <v>91</v>
      </c>
      <c r="B99" s="6" t="s">
        <v>182</v>
      </c>
      <c r="C99" s="7" t="s">
        <v>183</v>
      </c>
      <c r="D99" s="29">
        <f t="shared" si="2"/>
        <v>39561420</v>
      </c>
      <c r="E99" s="29">
        <v>39249564</v>
      </c>
      <c r="F99" s="52">
        <v>311856</v>
      </c>
      <c r="G99" s="31"/>
    </row>
    <row r="100" spans="1:7" x14ac:dyDescent="0.2">
      <c r="A100" s="66">
        <v>92</v>
      </c>
      <c r="B100" s="10" t="s">
        <v>184</v>
      </c>
      <c r="C100" s="11" t="s">
        <v>185</v>
      </c>
      <c r="D100" s="29">
        <f t="shared" si="2"/>
        <v>0</v>
      </c>
      <c r="E100" s="29"/>
      <c r="F100" s="52"/>
      <c r="G100" s="31"/>
    </row>
    <row r="101" spans="1:7" x14ac:dyDescent="0.2">
      <c r="A101" s="66">
        <v>93</v>
      </c>
      <c r="B101" s="12" t="s">
        <v>186</v>
      </c>
      <c r="C101" s="13" t="s">
        <v>187</v>
      </c>
      <c r="D101" s="29">
        <f t="shared" si="2"/>
        <v>23708067.000000004</v>
      </c>
      <c r="E101" s="29">
        <v>22959612.000000004</v>
      </c>
      <c r="F101" s="29">
        <v>748455</v>
      </c>
      <c r="G101" s="31"/>
    </row>
    <row r="102" spans="1:7" x14ac:dyDescent="0.2">
      <c r="A102" s="66">
        <v>94</v>
      </c>
      <c r="B102" s="6" t="s">
        <v>188</v>
      </c>
      <c r="C102" s="7" t="s">
        <v>189</v>
      </c>
      <c r="D102" s="29">
        <f t="shared" si="2"/>
        <v>0</v>
      </c>
      <c r="E102" s="29"/>
      <c r="F102" s="53"/>
      <c r="G102" s="31"/>
    </row>
    <row r="103" spans="1:7" x14ac:dyDescent="0.2">
      <c r="A103" s="66">
        <v>95</v>
      </c>
      <c r="B103" s="9" t="s">
        <v>190</v>
      </c>
      <c r="C103" s="7" t="s">
        <v>191</v>
      </c>
      <c r="D103" s="29">
        <f t="shared" si="2"/>
        <v>96904064</v>
      </c>
      <c r="E103" s="29">
        <v>96030867</v>
      </c>
      <c r="F103" s="52">
        <v>873197</v>
      </c>
      <c r="G103" s="31"/>
    </row>
    <row r="104" spans="1:7" x14ac:dyDescent="0.2">
      <c r="A104" s="66">
        <v>96</v>
      </c>
      <c r="B104" s="10" t="s">
        <v>192</v>
      </c>
      <c r="C104" s="11" t="s">
        <v>193</v>
      </c>
      <c r="D104" s="29">
        <f t="shared" si="2"/>
        <v>17418851</v>
      </c>
      <c r="E104" s="29">
        <v>17231737</v>
      </c>
      <c r="F104" s="56">
        <v>187114</v>
      </c>
      <c r="G104" s="31"/>
    </row>
    <row r="105" spans="1:7" x14ac:dyDescent="0.2">
      <c r="A105" s="66">
        <v>97</v>
      </c>
      <c r="B105" s="10" t="s">
        <v>194</v>
      </c>
      <c r="C105" s="11" t="s">
        <v>195</v>
      </c>
      <c r="D105" s="29">
        <f t="shared" si="2"/>
        <v>25245239</v>
      </c>
      <c r="E105" s="29">
        <v>25058125</v>
      </c>
      <c r="F105" s="52">
        <v>187114</v>
      </c>
      <c r="G105" s="31"/>
    </row>
    <row r="106" spans="1:7" x14ac:dyDescent="0.2">
      <c r="A106" s="66">
        <v>98</v>
      </c>
      <c r="B106" s="6" t="s">
        <v>196</v>
      </c>
      <c r="C106" s="7" t="s">
        <v>197</v>
      </c>
      <c r="D106" s="29">
        <f t="shared" si="2"/>
        <v>43788430</v>
      </c>
      <c r="E106" s="29">
        <v>42852862</v>
      </c>
      <c r="F106" s="52">
        <v>935568</v>
      </c>
      <c r="G106" s="31"/>
    </row>
    <row r="107" spans="1:7" x14ac:dyDescent="0.2">
      <c r="A107" s="66">
        <v>99</v>
      </c>
      <c r="B107" s="9" t="s">
        <v>198</v>
      </c>
      <c r="C107" s="7" t="s">
        <v>199</v>
      </c>
      <c r="D107" s="29">
        <f t="shared" si="2"/>
        <v>19258566</v>
      </c>
      <c r="E107" s="29">
        <v>19071452</v>
      </c>
      <c r="F107" s="53">
        <v>187114</v>
      </c>
      <c r="G107" s="31"/>
    </row>
    <row r="108" spans="1:7" x14ac:dyDescent="0.2">
      <c r="A108" s="66">
        <v>100</v>
      </c>
      <c r="B108" s="6" t="s">
        <v>200</v>
      </c>
      <c r="C108" s="11" t="s">
        <v>201</v>
      </c>
      <c r="D108" s="29">
        <f t="shared" si="2"/>
        <v>0</v>
      </c>
      <c r="E108" s="29"/>
      <c r="F108" s="29"/>
      <c r="G108" s="31"/>
    </row>
    <row r="109" spans="1:7" x14ac:dyDescent="0.2">
      <c r="A109" s="66">
        <v>101</v>
      </c>
      <c r="B109" s="6" t="s">
        <v>202</v>
      </c>
      <c r="C109" s="7" t="s">
        <v>203</v>
      </c>
      <c r="D109" s="29">
        <f t="shared" si="2"/>
        <v>0</v>
      </c>
      <c r="E109" s="29"/>
      <c r="F109" s="29"/>
      <c r="G109" s="31"/>
    </row>
    <row r="110" spans="1:7" x14ac:dyDescent="0.2">
      <c r="A110" s="66">
        <v>102</v>
      </c>
      <c r="B110" s="10" t="s">
        <v>204</v>
      </c>
      <c r="C110" s="11" t="s">
        <v>205</v>
      </c>
      <c r="D110" s="29">
        <f t="shared" si="2"/>
        <v>0</v>
      </c>
      <c r="E110" s="29"/>
      <c r="F110" s="29"/>
      <c r="G110" s="31"/>
    </row>
    <row r="111" spans="1:7" x14ac:dyDescent="0.2">
      <c r="A111" s="66">
        <v>103</v>
      </c>
      <c r="B111" s="10" t="s">
        <v>206</v>
      </c>
      <c r="C111" s="11" t="s">
        <v>207</v>
      </c>
      <c r="D111" s="29">
        <f t="shared" si="2"/>
        <v>0</v>
      </c>
      <c r="E111" s="29"/>
      <c r="F111" s="52"/>
      <c r="G111" s="31"/>
    </row>
    <row r="112" spans="1:7" x14ac:dyDescent="0.2">
      <c r="A112" s="66">
        <v>104</v>
      </c>
      <c r="B112" s="10" t="s">
        <v>208</v>
      </c>
      <c r="C112" s="11" t="s">
        <v>209</v>
      </c>
      <c r="D112" s="29">
        <f t="shared" si="2"/>
        <v>0</v>
      </c>
      <c r="E112" s="29"/>
      <c r="F112" s="53"/>
      <c r="G112" s="31"/>
    </row>
    <row r="113" spans="1:7" ht="24" x14ac:dyDescent="0.2">
      <c r="A113" s="66">
        <v>105</v>
      </c>
      <c r="B113" s="10" t="s">
        <v>210</v>
      </c>
      <c r="C113" s="11" t="s">
        <v>211</v>
      </c>
      <c r="D113" s="29">
        <f t="shared" si="2"/>
        <v>0</v>
      </c>
      <c r="E113" s="29"/>
      <c r="F113" s="29"/>
      <c r="G113" s="31"/>
    </row>
    <row r="114" spans="1:7" x14ac:dyDescent="0.2">
      <c r="A114" s="66">
        <v>106</v>
      </c>
      <c r="B114" s="10" t="s">
        <v>212</v>
      </c>
      <c r="C114" s="11" t="s">
        <v>213</v>
      </c>
      <c r="D114" s="29">
        <f t="shared" si="2"/>
        <v>0</v>
      </c>
      <c r="E114" s="29"/>
      <c r="F114" s="29"/>
      <c r="G114" s="31"/>
    </row>
    <row r="115" spans="1:7" x14ac:dyDescent="0.2">
      <c r="A115" s="66">
        <v>107</v>
      </c>
      <c r="B115" s="10" t="s">
        <v>214</v>
      </c>
      <c r="C115" s="11" t="s">
        <v>215</v>
      </c>
      <c r="D115" s="29">
        <f t="shared" si="2"/>
        <v>0</v>
      </c>
      <c r="E115" s="29"/>
      <c r="F115" s="52"/>
      <c r="G115" s="31"/>
    </row>
    <row r="116" spans="1:7" ht="12" customHeight="1" x14ac:dyDescent="0.2">
      <c r="A116" s="66">
        <v>108</v>
      </c>
      <c r="B116" s="16" t="s">
        <v>216</v>
      </c>
      <c r="C116" s="17" t="s">
        <v>217</v>
      </c>
      <c r="D116" s="29">
        <f t="shared" si="2"/>
        <v>0</v>
      </c>
      <c r="E116" s="29"/>
      <c r="F116" s="52"/>
      <c r="G116" s="31"/>
    </row>
    <row r="117" spans="1:7" x14ac:dyDescent="0.2">
      <c r="A117" s="66">
        <v>109</v>
      </c>
      <c r="B117" s="16"/>
      <c r="C117" s="17" t="s">
        <v>322</v>
      </c>
      <c r="D117" s="29">
        <f t="shared" si="2"/>
        <v>0</v>
      </c>
      <c r="E117" s="29"/>
      <c r="F117" s="29"/>
      <c r="G117" s="31"/>
    </row>
    <row r="118" spans="1:7" x14ac:dyDescent="0.2">
      <c r="A118" s="66">
        <v>110</v>
      </c>
      <c r="B118" s="9" t="s">
        <v>218</v>
      </c>
      <c r="C118" s="7" t="s">
        <v>219</v>
      </c>
      <c r="D118" s="29">
        <f t="shared" si="2"/>
        <v>0</v>
      </c>
      <c r="E118" s="29"/>
      <c r="F118" s="29"/>
      <c r="G118" s="31"/>
    </row>
    <row r="119" spans="1:7" x14ac:dyDescent="0.2">
      <c r="A119" s="66">
        <v>111</v>
      </c>
      <c r="B119" s="10" t="s">
        <v>220</v>
      </c>
      <c r="C119" s="11" t="s">
        <v>221</v>
      </c>
      <c r="D119" s="29">
        <f t="shared" si="2"/>
        <v>0</v>
      </c>
      <c r="E119" s="29"/>
      <c r="F119" s="52"/>
      <c r="G119" s="31"/>
    </row>
    <row r="120" spans="1:7" x14ac:dyDescent="0.2">
      <c r="A120" s="66">
        <v>112</v>
      </c>
      <c r="B120" s="6" t="s">
        <v>222</v>
      </c>
      <c r="C120" s="18" t="s">
        <v>223</v>
      </c>
      <c r="D120" s="29">
        <f t="shared" si="2"/>
        <v>0</v>
      </c>
      <c r="E120" s="29"/>
      <c r="F120" s="29"/>
      <c r="G120" s="31"/>
    </row>
    <row r="121" spans="1:7" ht="24" x14ac:dyDescent="0.2">
      <c r="A121" s="66">
        <v>113</v>
      </c>
      <c r="B121" s="10" t="s">
        <v>224</v>
      </c>
      <c r="C121" s="11" t="s">
        <v>225</v>
      </c>
      <c r="D121" s="29">
        <f t="shared" si="2"/>
        <v>0</v>
      </c>
      <c r="E121" s="29"/>
      <c r="F121" s="52"/>
      <c r="G121" s="31"/>
    </row>
    <row r="122" spans="1:7" ht="13.5" customHeight="1" x14ac:dyDescent="0.2">
      <c r="A122" s="66">
        <v>114</v>
      </c>
      <c r="B122" s="10" t="s">
        <v>226</v>
      </c>
      <c r="C122" s="11" t="s">
        <v>227</v>
      </c>
      <c r="D122" s="29">
        <f t="shared" si="2"/>
        <v>0</v>
      </c>
      <c r="E122" s="29"/>
      <c r="F122" s="52"/>
      <c r="G122" s="31"/>
    </row>
    <row r="123" spans="1:7" x14ac:dyDescent="0.2">
      <c r="A123" s="66">
        <v>115</v>
      </c>
      <c r="B123" s="9" t="s">
        <v>228</v>
      </c>
      <c r="C123" s="11" t="s">
        <v>229</v>
      </c>
      <c r="D123" s="29">
        <f t="shared" si="2"/>
        <v>0</v>
      </c>
      <c r="E123" s="29"/>
      <c r="F123" s="52"/>
      <c r="G123" s="31"/>
    </row>
    <row r="124" spans="1:7" x14ac:dyDescent="0.2">
      <c r="A124" s="66">
        <v>116</v>
      </c>
      <c r="B124" s="9" t="s">
        <v>230</v>
      </c>
      <c r="C124" s="11" t="s">
        <v>231</v>
      </c>
      <c r="D124" s="29">
        <f t="shared" si="2"/>
        <v>0</v>
      </c>
      <c r="E124" s="29"/>
      <c r="F124" s="52"/>
      <c r="G124" s="31"/>
    </row>
    <row r="125" spans="1:7" x14ac:dyDescent="0.2">
      <c r="A125" s="66">
        <v>117</v>
      </c>
      <c r="B125" s="9" t="s">
        <v>232</v>
      </c>
      <c r="C125" s="11" t="s">
        <v>233</v>
      </c>
      <c r="D125" s="29">
        <f t="shared" si="2"/>
        <v>0</v>
      </c>
      <c r="E125" s="29"/>
      <c r="F125" s="52"/>
      <c r="G125" s="31"/>
    </row>
    <row r="126" spans="1:7" ht="12.75" customHeight="1" x14ac:dyDescent="0.2">
      <c r="A126" s="66">
        <v>118</v>
      </c>
      <c r="B126" s="6" t="s">
        <v>234</v>
      </c>
      <c r="C126" s="7" t="s">
        <v>235</v>
      </c>
      <c r="D126" s="29">
        <f t="shared" si="2"/>
        <v>0</v>
      </c>
      <c r="E126" s="29"/>
      <c r="F126" s="52"/>
      <c r="G126" s="31"/>
    </row>
    <row r="127" spans="1:7" x14ac:dyDescent="0.2">
      <c r="A127" s="66">
        <v>119</v>
      </c>
      <c r="B127" s="9" t="s">
        <v>236</v>
      </c>
      <c r="C127" s="7" t="s">
        <v>237</v>
      </c>
      <c r="D127" s="29">
        <f t="shared" si="2"/>
        <v>0</v>
      </c>
      <c r="E127" s="29"/>
      <c r="F127" s="57"/>
      <c r="G127" s="31"/>
    </row>
    <row r="128" spans="1:7" x14ac:dyDescent="0.2">
      <c r="A128" s="66">
        <v>120</v>
      </c>
      <c r="B128" s="10" t="s">
        <v>238</v>
      </c>
      <c r="C128" s="11" t="s">
        <v>239</v>
      </c>
      <c r="D128" s="29">
        <f t="shared" si="2"/>
        <v>0</v>
      </c>
      <c r="E128" s="29"/>
      <c r="F128" s="29"/>
      <c r="G128" s="31"/>
    </row>
    <row r="129" spans="1:7" x14ac:dyDescent="0.2">
      <c r="A129" s="66">
        <v>121</v>
      </c>
      <c r="B129" s="10" t="s">
        <v>240</v>
      </c>
      <c r="C129" s="11" t="s">
        <v>241</v>
      </c>
      <c r="D129" s="29">
        <f t="shared" si="2"/>
        <v>0</v>
      </c>
      <c r="E129" s="29"/>
      <c r="F129" s="52"/>
      <c r="G129" s="31"/>
    </row>
    <row r="130" spans="1:7" x14ac:dyDescent="0.2">
      <c r="A130" s="66">
        <v>122</v>
      </c>
      <c r="B130" s="10" t="s">
        <v>242</v>
      </c>
      <c r="C130" s="11" t="s">
        <v>323</v>
      </c>
      <c r="D130" s="29">
        <f t="shared" si="2"/>
        <v>0</v>
      </c>
      <c r="E130" s="29"/>
      <c r="F130" s="52"/>
      <c r="G130" s="31"/>
    </row>
    <row r="131" spans="1:7" x14ac:dyDescent="0.2">
      <c r="A131" s="66">
        <v>123</v>
      </c>
      <c r="B131" s="10" t="s">
        <v>243</v>
      </c>
      <c r="C131" s="11" t="s">
        <v>244</v>
      </c>
      <c r="D131" s="29">
        <f t="shared" si="2"/>
        <v>0</v>
      </c>
      <c r="E131" s="29"/>
      <c r="F131" s="52"/>
      <c r="G131" s="31"/>
    </row>
    <row r="132" spans="1:7" ht="21.75" customHeight="1" x14ac:dyDescent="0.2">
      <c r="A132" s="66">
        <v>124</v>
      </c>
      <c r="B132" s="10" t="s">
        <v>245</v>
      </c>
      <c r="C132" s="11" t="s">
        <v>246</v>
      </c>
      <c r="D132" s="29">
        <f t="shared" si="2"/>
        <v>0</v>
      </c>
      <c r="E132" s="29"/>
      <c r="F132" s="52"/>
      <c r="G132" s="31"/>
    </row>
    <row r="133" spans="1:7" x14ac:dyDescent="0.2">
      <c r="A133" s="66">
        <v>125</v>
      </c>
      <c r="B133" s="6" t="s">
        <v>247</v>
      </c>
      <c r="C133" s="7" t="s">
        <v>248</v>
      </c>
      <c r="D133" s="29">
        <f t="shared" si="2"/>
        <v>0</v>
      </c>
      <c r="E133" s="29"/>
      <c r="F133" s="52"/>
      <c r="G133" s="31"/>
    </row>
    <row r="134" spans="1:7" x14ac:dyDescent="0.2">
      <c r="A134" s="66">
        <v>126</v>
      </c>
      <c r="B134" s="10" t="s">
        <v>249</v>
      </c>
      <c r="C134" s="11" t="s">
        <v>250</v>
      </c>
      <c r="D134" s="29">
        <f t="shared" si="2"/>
        <v>0</v>
      </c>
      <c r="E134" s="29"/>
      <c r="F134" s="53"/>
      <c r="G134" s="31"/>
    </row>
    <row r="135" spans="1:7" x14ac:dyDescent="0.2">
      <c r="A135" s="66">
        <v>127</v>
      </c>
      <c r="B135" s="6" t="s">
        <v>251</v>
      </c>
      <c r="C135" s="11" t="s">
        <v>324</v>
      </c>
      <c r="D135" s="29">
        <f t="shared" si="2"/>
        <v>0</v>
      </c>
      <c r="E135" s="29"/>
      <c r="F135" s="52"/>
      <c r="G135" s="31"/>
    </row>
    <row r="136" spans="1:7" ht="24" customHeight="1" x14ac:dyDescent="0.2">
      <c r="A136" s="66">
        <v>128</v>
      </c>
      <c r="B136" s="12" t="s">
        <v>252</v>
      </c>
      <c r="C136" s="13" t="s">
        <v>253</v>
      </c>
      <c r="D136" s="29">
        <f t="shared" si="2"/>
        <v>0</v>
      </c>
      <c r="E136" s="29"/>
      <c r="F136" s="29"/>
      <c r="G136" s="31"/>
    </row>
    <row r="137" spans="1:7" x14ac:dyDescent="0.2">
      <c r="A137" s="66">
        <v>129</v>
      </c>
      <c r="B137" s="10" t="s">
        <v>254</v>
      </c>
      <c r="C137" s="11" t="s">
        <v>255</v>
      </c>
      <c r="D137" s="29">
        <f t="shared" ref="D137:D144" si="3">E137+F137+G137</f>
        <v>0</v>
      </c>
      <c r="E137" s="29"/>
      <c r="F137" s="29"/>
      <c r="G137" s="31"/>
    </row>
    <row r="138" spans="1:7" x14ac:dyDescent="0.2">
      <c r="A138" s="66">
        <v>130</v>
      </c>
      <c r="B138" s="10" t="s">
        <v>256</v>
      </c>
      <c r="C138" s="11" t="s">
        <v>257</v>
      </c>
      <c r="D138" s="29">
        <f t="shared" si="3"/>
        <v>0</v>
      </c>
      <c r="E138" s="29"/>
      <c r="F138" s="52"/>
      <c r="G138" s="31"/>
    </row>
    <row r="139" spans="1:7" x14ac:dyDescent="0.2">
      <c r="A139" s="66">
        <v>131</v>
      </c>
      <c r="B139" s="10" t="s">
        <v>258</v>
      </c>
      <c r="C139" s="11" t="s">
        <v>259</v>
      </c>
      <c r="D139" s="29">
        <f t="shared" si="3"/>
        <v>0</v>
      </c>
      <c r="E139" s="29"/>
      <c r="F139" s="52"/>
      <c r="G139" s="31"/>
    </row>
    <row r="140" spans="1:7" ht="13.5" customHeight="1" x14ac:dyDescent="0.2">
      <c r="A140" s="66">
        <v>132</v>
      </c>
      <c r="B140" s="12" t="s">
        <v>260</v>
      </c>
      <c r="C140" s="13" t="s">
        <v>325</v>
      </c>
      <c r="D140" s="29">
        <f t="shared" si="3"/>
        <v>0</v>
      </c>
      <c r="E140" s="29"/>
      <c r="F140" s="52"/>
      <c r="G140" s="31"/>
    </row>
    <row r="141" spans="1:7" x14ac:dyDescent="0.2">
      <c r="A141" s="66">
        <v>133</v>
      </c>
      <c r="B141" s="9" t="s">
        <v>261</v>
      </c>
      <c r="C141" s="13" t="s">
        <v>262</v>
      </c>
      <c r="D141" s="29">
        <f t="shared" si="3"/>
        <v>0</v>
      </c>
      <c r="E141" s="29"/>
      <c r="F141" s="52"/>
      <c r="G141" s="31"/>
    </row>
    <row r="142" spans="1:7" x14ac:dyDescent="0.2">
      <c r="A142" s="66">
        <v>134</v>
      </c>
      <c r="B142" s="10" t="s">
        <v>263</v>
      </c>
      <c r="C142" s="11" t="s">
        <v>264</v>
      </c>
      <c r="D142" s="29">
        <f t="shared" si="3"/>
        <v>0</v>
      </c>
      <c r="E142" s="29"/>
      <c r="F142" s="52"/>
      <c r="G142" s="31"/>
    </row>
    <row r="143" spans="1:7" x14ac:dyDescent="0.2">
      <c r="A143" s="66">
        <v>135</v>
      </c>
      <c r="B143" s="6" t="s">
        <v>265</v>
      </c>
      <c r="C143" s="7" t="s">
        <v>266</v>
      </c>
      <c r="D143" s="29">
        <f t="shared" si="3"/>
        <v>0</v>
      </c>
      <c r="E143" s="29"/>
      <c r="F143" s="29"/>
      <c r="G143" s="31"/>
    </row>
    <row r="144" spans="1:7" ht="10.5" customHeight="1" x14ac:dyDescent="0.2">
      <c r="A144" s="66">
        <v>136</v>
      </c>
      <c r="B144" s="86" t="s">
        <v>267</v>
      </c>
      <c r="C144" s="77" t="s">
        <v>268</v>
      </c>
      <c r="D144" s="29">
        <f t="shared" si="3"/>
        <v>0</v>
      </c>
      <c r="E144" s="29"/>
      <c r="F144" s="52"/>
      <c r="G144" s="31"/>
    </row>
  </sheetData>
  <mergeCells count="8">
    <mergeCell ref="A7:C7"/>
    <mergeCell ref="A8:C8"/>
    <mergeCell ref="A2:G2"/>
    <mergeCell ref="A4:A5"/>
    <mergeCell ref="B4:B5"/>
    <mergeCell ref="C4:C5"/>
    <mergeCell ref="D4:G4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17" sqref="A17"/>
    </sheetView>
  </sheetViews>
  <sheetFormatPr defaultRowHeight="12" x14ac:dyDescent="0.2"/>
  <cols>
    <col min="1" max="1" width="4" style="32" customWidth="1"/>
    <col min="2" max="2" width="9.28515625" style="32" customWidth="1"/>
    <col min="3" max="3" width="30.42578125" style="26" customWidth="1"/>
    <col min="4" max="7" width="13.28515625" style="32" customWidth="1"/>
    <col min="8" max="8" width="11.28515625" style="32" customWidth="1"/>
    <col min="9" max="9" width="12.5703125" style="32" customWidth="1"/>
    <col min="10" max="16384" width="9.140625" style="34"/>
  </cols>
  <sheetData>
    <row r="2" spans="1:9" ht="15.75" customHeight="1" x14ac:dyDescent="0.2">
      <c r="A2" s="141" t="s">
        <v>327</v>
      </c>
      <c r="B2" s="141"/>
      <c r="C2" s="141"/>
      <c r="D2" s="141"/>
      <c r="E2" s="141"/>
      <c r="F2" s="141"/>
      <c r="G2" s="141"/>
      <c r="H2" s="141"/>
      <c r="I2" s="141"/>
    </row>
    <row r="3" spans="1:9" x14ac:dyDescent="0.2">
      <c r="C3" s="61"/>
      <c r="I3" s="34" t="s">
        <v>293</v>
      </c>
    </row>
    <row r="4" spans="1:9" ht="87" customHeight="1" x14ac:dyDescent="0.2">
      <c r="A4" s="67" t="s">
        <v>0</v>
      </c>
      <c r="B4" s="67" t="s">
        <v>1</v>
      </c>
      <c r="C4" s="67" t="s">
        <v>2</v>
      </c>
      <c r="D4" s="85" t="s">
        <v>270</v>
      </c>
      <c r="E4" s="99" t="s">
        <v>345</v>
      </c>
      <c r="F4" s="99" t="s">
        <v>307</v>
      </c>
      <c r="G4" s="99" t="s">
        <v>346</v>
      </c>
      <c r="H4" s="99" t="s">
        <v>286</v>
      </c>
      <c r="I4" s="99" t="s">
        <v>347</v>
      </c>
    </row>
    <row r="5" spans="1:9" s="35" customFormat="1" ht="12.75" customHeight="1" x14ac:dyDescent="0.2">
      <c r="A5" s="140" t="s">
        <v>270</v>
      </c>
      <c r="B5" s="140"/>
      <c r="C5" s="140"/>
      <c r="D5" s="24">
        <f>D7+D6</f>
        <v>7008658313</v>
      </c>
      <c r="E5" s="24">
        <f t="shared" ref="E5:I5" si="0">E7+E6</f>
        <v>3611091145</v>
      </c>
      <c r="F5" s="24">
        <f t="shared" si="0"/>
        <v>10964495</v>
      </c>
      <c r="G5" s="24">
        <f t="shared" si="0"/>
        <v>3105946422</v>
      </c>
      <c r="H5" s="24">
        <f t="shared" si="0"/>
        <v>253686051</v>
      </c>
      <c r="I5" s="24">
        <f t="shared" si="0"/>
        <v>26970200</v>
      </c>
    </row>
    <row r="6" spans="1:9" s="35" customFormat="1" ht="12.75" customHeight="1" x14ac:dyDescent="0.2">
      <c r="A6" s="123" t="s">
        <v>269</v>
      </c>
      <c r="B6" s="124"/>
      <c r="C6" s="125"/>
      <c r="D6" s="31">
        <f>E6+F6+G6+H6+I6</f>
        <v>778969059</v>
      </c>
      <c r="E6" s="31">
        <v>778969059</v>
      </c>
      <c r="F6" s="31"/>
      <c r="G6" s="31"/>
      <c r="H6" s="31"/>
      <c r="I6" s="31"/>
    </row>
    <row r="7" spans="1:9" ht="12.75" customHeight="1" x14ac:dyDescent="0.2">
      <c r="A7" s="123" t="s">
        <v>313</v>
      </c>
      <c r="B7" s="124"/>
      <c r="C7" s="125"/>
      <c r="D7" s="24">
        <f>SUM(D8:D143)</f>
        <v>6229689254</v>
      </c>
      <c r="E7" s="24">
        <f>SUM(E8:E143)</f>
        <v>2832122086</v>
      </c>
      <c r="F7" s="24">
        <f>SUM(F8:F143)</f>
        <v>10964495</v>
      </c>
      <c r="G7" s="24">
        <f>SUM(G8:G143)</f>
        <v>3105946422</v>
      </c>
      <c r="H7" s="24">
        <f>SUM(H8:H143)</f>
        <v>253686051</v>
      </c>
      <c r="I7" s="24">
        <f>SUM(I8:I143)</f>
        <v>26970200</v>
      </c>
    </row>
    <row r="8" spans="1:9" ht="12" customHeight="1" x14ac:dyDescent="0.2">
      <c r="A8" s="66">
        <v>1</v>
      </c>
      <c r="B8" s="6" t="s">
        <v>3</v>
      </c>
      <c r="C8" s="7" t="s">
        <v>4</v>
      </c>
      <c r="D8" s="31">
        <f>E8+F8+G8+H8+I8</f>
        <v>12086875</v>
      </c>
      <c r="E8" s="31">
        <v>12086875</v>
      </c>
      <c r="F8" s="31"/>
      <c r="G8" s="31"/>
      <c r="H8" s="31"/>
      <c r="I8" s="31"/>
    </row>
    <row r="9" spans="1:9" x14ac:dyDescent="0.2">
      <c r="A9" s="66">
        <v>2</v>
      </c>
      <c r="B9" s="9" t="s">
        <v>5</v>
      </c>
      <c r="C9" s="7" t="s">
        <v>6</v>
      </c>
      <c r="D9" s="31">
        <f>E9+F9+G9+H9+I9</f>
        <v>13125598</v>
      </c>
      <c r="E9" s="31">
        <v>13125598</v>
      </c>
      <c r="F9" s="31"/>
      <c r="G9" s="31"/>
      <c r="H9" s="31"/>
      <c r="I9" s="31"/>
    </row>
    <row r="10" spans="1:9" x14ac:dyDescent="0.2">
      <c r="A10" s="66">
        <v>3</v>
      </c>
      <c r="B10" s="10" t="s">
        <v>7</v>
      </c>
      <c r="C10" s="11" t="s">
        <v>8</v>
      </c>
      <c r="D10" s="31">
        <f t="shared" ref="D10:D71" si="1">E10+F10+G10+H10+I10</f>
        <v>35556103</v>
      </c>
      <c r="E10" s="31">
        <v>34695352</v>
      </c>
      <c r="F10" s="31"/>
      <c r="G10" s="31"/>
      <c r="H10" s="31"/>
      <c r="I10" s="31">
        <v>860751</v>
      </c>
    </row>
    <row r="11" spans="1:9" ht="11.25" customHeight="1" x14ac:dyDescent="0.2">
      <c r="A11" s="66">
        <v>4</v>
      </c>
      <c r="B11" s="6" t="s">
        <v>9</v>
      </c>
      <c r="C11" s="7" t="s">
        <v>10</v>
      </c>
      <c r="D11" s="31">
        <f t="shared" si="1"/>
        <v>13523512</v>
      </c>
      <c r="E11" s="31">
        <v>13523512</v>
      </c>
      <c r="F11" s="31"/>
      <c r="G11" s="31"/>
      <c r="H11" s="31"/>
      <c r="I11" s="31"/>
    </row>
    <row r="12" spans="1:9" ht="12.75" customHeight="1" x14ac:dyDescent="0.2">
      <c r="A12" s="66">
        <v>5</v>
      </c>
      <c r="B12" s="6" t="s">
        <v>11</v>
      </c>
      <c r="C12" s="7" t="s">
        <v>12</v>
      </c>
      <c r="D12" s="31">
        <f t="shared" si="1"/>
        <v>13990834</v>
      </c>
      <c r="E12" s="31">
        <v>13990834</v>
      </c>
      <c r="F12" s="31"/>
      <c r="G12" s="31"/>
      <c r="H12" s="31"/>
      <c r="I12" s="31"/>
    </row>
    <row r="13" spans="1:9" x14ac:dyDescent="0.2">
      <c r="A13" s="66">
        <v>6</v>
      </c>
      <c r="B13" s="10" t="s">
        <v>13</v>
      </c>
      <c r="C13" s="11" t="s">
        <v>14</v>
      </c>
      <c r="D13" s="31">
        <f t="shared" si="1"/>
        <v>87563120</v>
      </c>
      <c r="E13" s="31">
        <v>86128535</v>
      </c>
      <c r="F13" s="31"/>
      <c r="G13" s="31"/>
      <c r="H13" s="31"/>
      <c r="I13" s="31">
        <v>1434585</v>
      </c>
    </row>
    <row r="14" spans="1:9" x14ac:dyDescent="0.2">
      <c r="A14" s="66">
        <v>7</v>
      </c>
      <c r="B14" s="12" t="s">
        <v>15</v>
      </c>
      <c r="C14" s="13" t="s">
        <v>16</v>
      </c>
      <c r="D14" s="31">
        <f t="shared" si="1"/>
        <v>33088290</v>
      </c>
      <c r="E14" s="31">
        <v>32227539</v>
      </c>
      <c r="F14" s="31"/>
      <c r="G14" s="31"/>
      <c r="H14" s="31"/>
      <c r="I14" s="31">
        <v>860751</v>
      </c>
    </row>
    <row r="15" spans="1:9" x14ac:dyDescent="0.2">
      <c r="A15" s="66">
        <v>8</v>
      </c>
      <c r="B15" s="10" t="s">
        <v>17</v>
      </c>
      <c r="C15" s="11" t="s">
        <v>18</v>
      </c>
      <c r="D15" s="31">
        <f t="shared" si="1"/>
        <v>14963492</v>
      </c>
      <c r="E15" s="31">
        <v>14963492</v>
      </c>
      <c r="F15" s="31"/>
      <c r="G15" s="31"/>
      <c r="H15" s="31"/>
      <c r="I15" s="31"/>
    </row>
    <row r="16" spans="1:9" x14ac:dyDescent="0.2">
      <c r="A16" s="66">
        <v>9</v>
      </c>
      <c r="B16" s="10" t="s">
        <v>19</v>
      </c>
      <c r="C16" s="11" t="s">
        <v>20</v>
      </c>
      <c r="D16" s="31">
        <f t="shared" si="1"/>
        <v>13507665</v>
      </c>
      <c r="E16" s="31">
        <v>13507665</v>
      </c>
      <c r="F16" s="31"/>
      <c r="G16" s="31"/>
      <c r="H16" s="31"/>
      <c r="I16" s="31"/>
    </row>
    <row r="17" spans="1:9" x14ac:dyDescent="0.2">
      <c r="A17" s="66">
        <v>10</v>
      </c>
      <c r="B17" s="10" t="s">
        <v>21</v>
      </c>
      <c r="C17" s="11" t="s">
        <v>22</v>
      </c>
      <c r="D17" s="31">
        <f t="shared" si="1"/>
        <v>15348611</v>
      </c>
      <c r="E17" s="31">
        <v>15348611</v>
      </c>
      <c r="F17" s="31"/>
      <c r="G17" s="31"/>
      <c r="H17" s="31"/>
      <c r="I17" s="31"/>
    </row>
    <row r="18" spans="1:9" x14ac:dyDescent="0.2">
      <c r="A18" s="66">
        <v>11</v>
      </c>
      <c r="B18" s="10" t="s">
        <v>23</v>
      </c>
      <c r="C18" s="11" t="s">
        <v>24</v>
      </c>
      <c r="D18" s="31">
        <f t="shared" si="1"/>
        <v>13420448</v>
      </c>
      <c r="E18" s="31">
        <v>13420448</v>
      </c>
      <c r="F18" s="31"/>
      <c r="G18" s="31"/>
      <c r="H18" s="31"/>
      <c r="I18" s="31"/>
    </row>
    <row r="19" spans="1:9" x14ac:dyDescent="0.2">
      <c r="A19" s="66">
        <v>12</v>
      </c>
      <c r="B19" s="10" t="s">
        <v>25</v>
      </c>
      <c r="C19" s="11" t="s">
        <v>26</v>
      </c>
      <c r="D19" s="31">
        <f t="shared" si="1"/>
        <v>25179309</v>
      </c>
      <c r="E19" s="31">
        <v>25179309</v>
      </c>
      <c r="F19" s="31"/>
      <c r="G19" s="31"/>
      <c r="H19" s="31"/>
      <c r="I19" s="31"/>
    </row>
    <row r="20" spans="1:9" ht="13.5" customHeight="1" x14ac:dyDescent="0.2">
      <c r="A20" s="66">
        <v>13</v>
      </c>
      <c r="B20" s="6" t="s">
        <v>27</v>
      </c>
      <c r="C20" s="11" t="s">
        <v>28</v>
      </c>
      <c r="D20" s="31">
        <f t="shared" si="1"/>
        <v>62094</v>
      </c>
      <c r="E20" s="31">
        <v>62094</v>
      </c>
      <c r="F20" s="31"/>
      <c r="G20" s="31"/>
      <c r="H20" s="31"/>
      <c r="I20" s="31"/>
    </row>
    <row r="21" spans="1:9" x14ac:dyDescent="0.2">
      <c r="A21" s="66">
        <v>14</v>
      </c>
      <c r="B21" s="10" t="s">
        <v>29</v>
      </c>
      <c r="C21" s="11" t="s">
        <v>30</v>
      </c>
      <c r="D21" s="31">
        <f t="shared" si="1"/>
        <v>17607633</v>
      </c>
      <c r="E21" s="31">
        <v>17607633</v>
      </c>
      <c r="F21" s="31"/>
      <c r="G21" s="31"/>
      <c r="H21" s="31"/>
      <c r="I21" s="31"/>
    </row>
    <row r="22" spans="1:9" x14ac:dyDescent="0.2">
      <c r="A22" s="66">
        <v>15</v>
      </c>
      <c r="B22" s="10" t="s">
        <v>31</v>
      </c>
      <c r="C22" s="11" t="s">
        <v>32</v>
      </c>
      <c r="D22" s="31">
        <f t="shared" si="1"/>
        <v>22609958</v>
      </c>
      <c r="E22" s="31">
        <v>22609958</v>
      </c>
      <c r="F22" s="31"/>
      <c r="G22" s="31"/>
      <c r="H22" s="31"/>
      <c r="I22" s="31"/>
    </row>
    <row r="23" spans="1:9" x14ac:dyDescent="0.2">
      <c r="A23" s="66">
        <v>16</v>
      </c>
      <c r="B23" s="10" t="s">
        <v>33</v>
      </c>
      <c r="C23" s="11" t="s">
        <v>34</v>
      </c>
      <c r="D23" s="31">
        <f t="shared" si="1"/>
        <v>31745192</v>
      </c>
      <c r="E23" s="31">
        <v>31745192</v>
      </c>
      <c r="F23" s="31"/>
      <c r="G23" s="31"/>
      <c r="H23" s="31"/>
      <c r="I23" s="31"/>
    </row>
    <row r="24" spans="1:9" x14ac:dyDescent="0.2">
      <c r="A24" s="66">
        <v>17</v>
      </c>
      <c r="B24" s="10" t="s">
        <v>35</v>
      </c>
      <c r="C24" s="11" t="s">
        <v>36</v>
      </c>
      <c r="D24" s="31">
        <f t="shared" si="1"/>
        <v>61128180</v>
      </c>
      <c r="E24" s="31">
        <v>59693595</v>
      </c>
      <c r="F24" s="31"/>
      <c r="G24" s="31"/>
      <c r="H24" s="31"/>
      <c r="I24" s="31">
        <v>1434585</v>
      </c>
    </row>
    <row r="25" spans="1:9" x14ac:dyDescent="0.2">
      <c r="A25" s="66">
        <v>18</v>
      </c>
      <c r="B25" s="6" t="s">
        <v>37</v>
      </c>
      <c r="C25" s="7" t="s">
        <v>38</v>
      </c>
      <c r="D25" s="31">
        <f t="shared" si="1"/>
        <v>9936443</v>
      </c>
      <c r="E25" s="31">
        <v>9936443</v>
      </c>
      <c r="F25" s="31"/>
      <c r="G25" s="31"/>
      <c r="H25" s="31"/>
      <c r="I25" s="31"/>
    </row>
    <row r="26" spans="1:9" x14ac:dyDescent="0.2">
      <c r="A26" s="66">
        <v>19</v>
      </c>
      <c r="B26" s="6" t="s">
        <v>39</v>
      </c>
      <c r="C26" s="7" t="s">
        <v>40</v>
      </c>
      <c r="D26" s="31">
        <f t="shared" si="1"/>
        <v>8807470</v>
      </c>
      <c r="E26" s="31">
        <v>8807470</v>
      </c>
      <c r="F26" s="31"/>
      <c r="G26" s="31"/>
      <c r="H26" s="31"/>
      <c r="I26" s="31"/>
    </row>
    <row r="27" spans="1:9" x14ac:dyDescent="0.2">
      <c r="A27" s="66">
        <v>20</v>
      </c>
      <c r="B27" s="6" t="s">
        <v>41</v>
      </c>
      <c r="C27" s="7" t="s">
        <v>42</v>
      </c>
      <c r="D27" s="31">
        <f t="shared" si="1"/>
        <v>39021973</v>
      </c>
      <c r="E27" s="31">
        <v>39021973</v>
      </c>
      <c r="F27" s="31"/>
      <c r="G27" s="31"/>
      <c r="H27" s="31"/>
      <c r="I27" s="31"/>
    </row>
    <row r="28" spans="1:9" x14ac:dyDescent="0.2">
      <c r="A28" s="66">
        <v>21</v>
      </c>
      <c r="B28" s="6" t="s">
        <v>43</v>
      </c>
      <c r="C28" s="7" t="s">
        <v>44</v>
      </c>
      <c r="D28" s="31">
        <f t="shared" si="1"/>
        <v>33323889</v>
      </c>
      <c r="E28" s="31">
        <v>32032762</v>
      </c>
      <c r="F28" s="31"/>
      <c r="G28" s="31"/>
      <c r="H28" s="31"/>
      <c r="I28" s="31">
        <v>1291127</v>
      </c>
    </row>
    <row r="29" spans="1:9" x14ac:dyDescent="0.2">
      <c r="A29" s="66">
        <v>22</v>
      </c>
      <c r="B29" s="10" t="s">
        <v>45</v>
      </c>
      <c r="C29" s="11" t="s">
        <v>46</v>
      </c>
      <c r="D29" s="31">
        <f t="shared" si="1"/>
        <v>8501192</v>
      </c>
      <c r="E29" s="31">
        <v>8501192</v>
      </c>
      <c r="F29" s="31"/>
      <c r="G29" s="31"/>
      <c r="H29" s="31"/>
      <c r="I29" s="31"/>
    </row>
    <row r="30" spans="1:9" ht="12" customHeight="1" x14ac:dyDescent="0.2">
      <c r="A30" s="66">
        <v>23</v>
      </c>
      <c r="B30" s="10" t="s">
        <v>47</v>
      </c>
      <c r="C30" s="11" t="s">
        <v>48</v>
      </c>
      <c r="D30" s="31">
        <f t="shared" si="1"/>
        <v>0</v>
      </c>
      <c r="E30" s="31"/>
      <c r="F30" s="31"/>
      <c r="G30" s="31"/>
      <c r="H30" s="31"/>
      <c r="I30" s="31"/>
    </row>
    <row r="31" spans="1:9" ht="24" x14ac:dyDescent="0.2">
      <c r="A31" s="66">
        <v>24</v>
      </c>
      <c r="B31" s="10" t="s">
        <v>49</v>
      </c>
      <c r="C31" s="11" t="s">
        <v>50</v>
      </c>
      <c r="D31" s="31">
        <f t="shared" si="1"/>
        <v>14133411</v>
      </c>
      <c r="E31" s="31">
        <v>14133411</v>
      </c>
      <c r="F31" s="31"/>
      <c r="G31" s="31"/>
      <c r="H31" s="31"/>
      <c r="I31" s="31"/>
    </row>
    <row r="32" spans="1:9" x14ac:dyDescent="0.2">
      <c r="A32" s="66">
        <v>25</v>
      </c>
      <c r="B32" s="6" t="s">
        <v>51</v>
      </c>
      <c r="C32" s="13" t="s">
        <v>52</v>
      </c>
      <c r="D32" s="31">
        <f t="shared" si="1"/>
        <v>73624919</v>
      </c>
      <c r="E32" s="31">
        <v>58784965</v>
      </c>
      <c r="F32" s="31"/>
      <c r="G32" s="31">
        <v>14839954</v>
      </c>
      <c r="H32" s="31"/>
      <c r="I32" s="31"/>
    </row>
    <row r="33" spans="1:9" x14ac:dyDescent="0.2">
      <c r="A33" s="66">
        <v>26</v>
      </c>
      <c r="B33" s="10" t="s">
        <v>53</v>
      </c>
      <c r="C33" s="11" t="s">
        <v>54</v>
      </c>
      <c r="D33" s="31">
        <f t="shared" si="1"/>
        <v>74858193</v>
      </c>
      <c r="E33" s="31">
        <v>74858193</v>
      </c>
      <c r="F33" s="31"/>
      <c r="G33" s="31"/>
      <c r="H33" s="31"/>
      <c r="I33" s="31"/>
    </row>
    <row r="34" spans="1:9" ht="13.5" customHeight="1" x14ac:dyDescent="0.2">
      <c r="A34" s="66">
        <v>27</v>
      </c>
      <c r="B34" s="10" t="s">
        <v>55</v>
      </c>
      <c r="C34" s="11" t="s">
        <v>56</v>
      </c>
      <c r="D34" s="31">
        <f t="shared" si="1"/>
        <v>28483865</v>
      </c>
      <c r="E34" s="31">
        <v>22171691</v>
      </c>
      <c r="F34" s="31"/>
      <c r="G34" s="31"/>
      <c r="H34" s="31"/>
      <c r="I34" s="31">
        <v>6312174</v>
      </c>
    </row>
    <row r="35" spans="1:9" ht="12" customHeight="1" x14ac:dyDescent="0.2">
      <c r="A35" s="66">
        <v>28</v>
      </c>
      <c r="B35" s="9" t="s">
        <v>57</v>
      </c>
      <c r="C35" s="13" t="s">
        <v>58</v>
      </c>
      <c r="D35" s="31">
        <f t="shared" si="1"/>
        <v>0</v>
      </c>
      <c r="E35" s="31"/>
      <c r="F35" s="31"/>
      <c r="G35" s="31"/>
      <c r="H35" s="31"/>
      <c r="I35" s="31"/>
    </row>
    <row r="36" spans="1:9" ht="24" x14ac:dyDescent="0.2">
      <c r="A36" s="66">
        <v>29</v>
      </c>
      <c r="B36" s="6" t="s">
        <v>59</v>
      </c>
      <c r="C36" s="7" t="s">
        <v>60</v>
      </c>
      <c r="D36" s="31">
        <f t="shared" si="1"/>
        <v>0</v>
      </c>
      <c r="E36" s="31"/>
      <c r="F36" s="31"/>
      <c r="G36" s="31"/>
      <c r="H36" s="31"/>
      <c r="I36" s="31"/>
    </row>
    <row r="37" spans="1:9" x14ac:dyDescent="0.2">
      <c r="A37" s="66">
        <v>30</v>
      </c>
      <c r="B37" s="10" t="s">
        <v>61</v>
      </c>
      <c r="C37" s="11" t="s">
        <v>62</v>
      </c>
      <c r="D37" s="31">
        <f t="shared" si="1"/>
        <v>4238536</v>
      </c>
      <c r="E37" s="31">
        <v>4238536</v>
      </c>
      <c r="F37" s="31"/>
      <c r="G37" s="31"/>
      <c r="H37" s="31"/>
      <c r="I37" s="31"/>
    </row>
    <row r="38" spans="1:9" x14ac:dyDescent="0.2">
      <c r="A38" s="66">
        <v>31</v>
      </c>
      <c r="B38" s="9" t="s">
        <v>63</v>
      </c>
      <c r="C38" s="7" t="s">
        <v>64</v>
      </c>
      <c r="D38" s="31">
        <f t="shared" si="1"/>
        <v>50692596</v>
      </c>
      <c r="E38" s="31">
        <v>49831845</v>
      </c>
      <c r="F38" s="31"/>
      <c r="G38" s="31"/>
      <c r="H38" s="31"/>
      <c r="I38" s="31">
        <v>860751</v>
      </c>
    </row>
    <row r="39" spans="1:9" x14ac:dyDescent="0.2">
      <c r="A39" s="66">
        <v>32</v>
      </c>
      <c r="B39" s="12" t="s">
        <v>65</v>
      </c>
      <c r="C39" s="13" t="s">
        <v>66</v>
      </c>
      <c r="D39" s="31">
        <f t="shared" si="1"/>
        <v>67921425</v>
      </c>
      <c r="E39" s="31">
        <v>64376786</v>
      </c>
      <c r="F39" s="31"/>
      <c r="G39" s="31">
        <v>2396971</v>
      </c>
      <c r="H39" s="31"/>
      <c r="I39" s="31">
        <v>1147668</v>
      </c>
    </row>
    <row r="40" spans="1:9" x14ac:dyDescent="0.2">
      <c r="A40" s="66">
        <v>33</v>
      </c>
      <c r="B40" s="9" t="s">
        <v>67</v>
      </c>
      <c r="C40" s="7" t="s">
        <v>68</v>
      </c>
      <c r="D40" s="31">
        <f t="shared" si="1"/>
        <v>14564134</v>
      </c>
      <c r="E40" s="31">
        <v>14564134</v>
      </c>
      <c r="F40" s="31"/>
      <c r="G40" s="31"/>
      <c r="H40" s="31"/>
      <c r="I40" s="31"/>
    </row>
    <row r="41" spans="1:9" x14ac:dyDescent="0.2">
      <c r="A41" s="66">
        <v>34</v>
      </c>
      <c r="B41" s="10" t="s">
        <v>69</v>
      </c>
      <c r="C41" s="11" t="s">
        <v>70</v>
      </c>
      <c r="D41" s="31">
        <f t="shared" si="1"/>
        <v>47551131</v>
      </c>
      <c r="E41" s="31">
        <v>47551131</v>
      </c>
      <c r="F41" s="31"/>
      <c r="G41" s="31"/>
      <c r="H41" s="31"/>
      <c r="I41" s="31"/>
    </row>
    <row r="42" spans="1:9" x14ac:dyDescent="0.2">
      <c r="A42" s="66">
        <v>35</v>
      </c>
      <c r="B42" s="9" t="s">
        <v>71</v>
      </c>
      <c r="C42" s="7" t="s">
        <v>72</v>
      </c>
      <c r="D42" s="31">
        <f t="shared" si="1"/>
        <v>18150816</v>
      </c>
      <c r="E42" s="31">
        <v>17003148</v>
      </c>
      <c r="F42" s="31"/>
      <c r="G42" s="31"/>
      <c r="H42" s="31"/>
      <c r="I42" s="31">
        <v>1147668</v>
      </c>
    </row>
    <row r="43" spans="1:9" x14ac:dyDescent="0.2">
      <c r="A43" s="66">
        <v>36</v>
      </c>
      <c r="B43" s="6" t="s">
        <v>73</v>
      </c>
      <c r="C43" s="7" t="s">
        <v>74</v>
      </c>
      <c r="D43" s="31">
        <f t="shared" si="1"/>
        <v>51142533</v>
      </c>
      <c r="E43" s="31">
        <v>47556070</v>
      </c>
      <c r="F43" s="31"/>
      <c r="G43" s="31"/>
      <c r="H43" s="31"/>
      <c r="I43" s="31">
        <v>3586463</v>
      </c>
    </row>
    <row r="44" spans="1:9" x14ac:dyDescent="0.2">
      <c r="A44" s="66">
        <v>37</v>
      </c>
      <c r="B44" s="14" t="s">
        <v>75</v>
      </c>
      <c r="C44" s="15" t="s">
        <v>76</v>
      </c>
      <c r="D44" s="31">
        <f t="shared" si="1"/>
        <v>16886117</v>
      </c>
      <c r="E44" s="31">
        <v>16886117</v>
      </c>
      <c r="F44" s="31"/>
      <c r="G44" s="31"/>
      <c r="H44" s="31"/>
      <c r="I44" s="31"/>
    </row>
    <row r="45" spans="1:9" x14ac:dyDescent="0.2">
      <c r="A45" s="66">
        <v>38</v>
      </c>
      <c r="B45" s="6" t="s">
        <v>77</v>
      </c>
      <c r="C45" s="7" t="s">
        <v>78</v>
      </c>
      <c r="D45" s="31">
        <f t="shared" si="1"/>
        <v>10368992</v>
      </c>
      <c r="E45" s="31">
        <v>10368992</v>
      </c>
      <c r="F45" s="31"/>
      <c r="G45" s="31"/>
      <c r="H45" s="31"/>
      <c r="I45" s="31"/>
    </row>
    <row r="46" spans="1:9" x14ac:dyDescent="0.2">
      <c r="A46" s="66">
        <v>39</v>
      </c>
      <c r="B46" s="12" t="s">
        <v>79</v>
      </c>
      <c r="C46" s="13" t="s">
        <v>80</v>
      </c>
      <c r="D46" s="31">
        <f t="shared" si="1"/>
        <v>18195822</v>
      </c>
      <c r="E46" s="31">
        <v>17908905</v>
      </c>
      <c r="F46" s="31"/>
      <c r="G46" s="31"/>
      <c r="H46" s="31"/>
      <c r="I46" s="31">
        <v>286917</v>
      </c>
    </row>
    <row r="47" spans="1:9" x14ac:dyDescent="0.2">
      <c r="A47" s="66">
        <v>40</v>
      </c>
      <c r="B47" s="10" t="s">
        <v>81</v>
      </c>
      <c r="C47" s="11" t="s">
        <v>82</v>
      </c>
      <c r="D47" s="31">
        <f t="shared" si="1"/>
        <v>8990485</v>
      </c>
      <c r="E47" s="31">
        <v>8990485</v>
      </c>
      <c r="F47" s="31"/>
      <c r="G47" s="31"/>
      <c r="H47" s="31"/>
      <c r="I47" s="31"/>
    </row>
    <row r="48" spans="1:9" x14ac:dyDescent="0.2">
      <c r="A48" s="66">
        <v>41</v>
      </c>
      <c r="B48" s="9" t="s">
        <v>83</v>
      </c>
      <c r="C48" s="7" t="s">
        <v>84</v>
      </c>
      <c r="D48" s="31">
        <f t="shared" si="1"/>
        <v>41148818</v>
      </c>
      <c r="E48" s="31">
        <v>41148818</v>
      </c>
      <c r="F48" s="31"/>
      <c r="G48" s="31"/>
      <c r="H48" s="31"/>
      <c r="I48" s="31"/>
    </row>
    <row r="49" spans="1:9" x14ac:dyDescent="0.2">
      <c r="A49" s="66">
        <v>42</v>
      </c>
      <c r="B49" s="10" t="s">
        <v>85</v>
      </c>
      <c r="C49" s="11" t="s">
        <v>86</v>
      </c>
      <c r="D49" s="31">
        <f t="shared" si="1"/>
        <v>71465674</v>
      </c>
      <c r="E49" s="31">
        <v>69170338</v>
      </c>
      <c r="F49" s="31"/>
      <c r="G49" s="31"/>
      <c r="H49" s="31"/>
      <c r="I49" s="31">
        <v>2295336</v>
      </c>
    </row>
    <row r="50" spans="1:9" x14ac:dyDescent="0.2">
      <c r="A50" s="66">
        <v>43</v>
      </c>
      <c r="B50" s="6" t="s">
        <v>87</v>
      </c>
      <c r="C50" s="7" t="s">
        <v>88</v>
      </c>
      <c r="D50" s="31">
        <f t="shared" si="1"/>
        <v>16055945</v>
      </c>
      <c r="E50" s="31">
        <v>16055945</v>
      </c>
      <c r="F50" s="31"/>
      <c r="G50" s="31"/>
      <c r="H50" s="31"/>
      <c r="I50" s="31"/>
    </row>
    <row r="51" spans="1:9" x14ac:dyDescent="0.2">
      <c r="A51" s="66">
        <v>44</v>
      </c>
      <c r="B51" s="6" t="s">
        <v>89</v>
      </c>
      <c r="C51" s="7" t="s">
        <v>90</v>
      </c>
      <c r="D51" s="31">
        <f t="shared" si="1"/>
        <v>50635140</v>
      </c>
      <c r="E51" s="31">
        <v>49487472</v>
      </c>
      <c r="F51" s="31"/>
      <c r="G51" s="31"/>
      <c r="H51" s="31"/>
      <c r="I51" s="31">
        <v>1147668</v>
      </c>
    </row>
    <row r="52" spans="1:9" x14ac:dyDescent="0.2">
      <c r="A52" s="66">
        <v>45</v>
      </c>
      <c r="B52" s="10" t="s">
        <v>91</v>
      </c>
      <c r="C52" s="11" t="s">
        <v>92</v>
      </c>
      <c r="D52" s="31">
        <f t="shared" si="1"/>
        <v>12004697</v>
      </c>
      <c r="E52" s="31">
        <v>12004697</v>
      </c>
      <c r="F52" s="31"/>
      <c r="G52" s="31"/>
      <c r="H52" s="31"/>
      <c r="I52" s="31"/>
    </row>
    <row r="53" spans="1:9" ht="10.5" customHeight="1" x14ac:dyDescent="0.2">
      <c r="A53" s="66">
        <v>46</v>
      </c>
      <c r="B53" s="10" t="s">
        <v>93</v>
      </c>
      <c r="C53" s="11" t="s">
        <v>94</v>
      </c>
      <c r="D53" s="31">
        <f t="shared" si="1"/>
        <v>18009918</v>
      </c>
      <c r="E53" s="31">
        <v>18009918</v>
      </c>
      <c r="F53" s="31"/>
      <c r="G53" s="31"/>
      <c r="H53" s="31"/>
      <c r="I53" s="31"/>
    </row>
    <row r="54" spans="1:9" x14ac:dyDescent="0.2">
      <c r="A54" s="66">
        <v>47</v>
      </c>
      <c r="B54" s="9" t="s">
        <v>95</v>
      </c>
      <c r="C54" s="7" t="s">
        <v>96</v>
      </c>
      <c r="D54" s="31">
        <f t="shared" si="1"/>
        <v>22508085</v>
      </c>
      <c r="E54" s="31">
        <v>22508085</v>
      </c>
      <c r="F54" s="31"/>
      <c r="G54" s="31"/>
      <c r="H54" s="31"/>
      <c r="I54" s="31"/>
    </row>
    <row r="55" spans="1:9" x14ac:dyDescent="0.2">
      <c r="A55" s="66">
        <v>48</v>
      </c>
      <c r="B55" s="10" t="s">
        <v>97</v>
      </c>
      <c r="C55" s="11" t="s">
        <v>98</v>
      </c>
      <c r="D55" s="31">
        <f t="shared" si="1"/>
        <v>7996508</v>
      </c>
      <c r="E55" s="31">
        <v>7996508</v>
      </c>
      <c r="F55" s="31"/>
      <c r="G55" s="31"/>
      <c r="H55" s="31"/>
      <c r="I55" s="31"/>
    </row>
    <row r="56" spans="1:9" x14ac:dyDescent="0.2">
      <c r="A56" s="66">
        <v>49</v>
      </c>
      <c r="B56" s="9" t="s">
        <v>99</v>
      </c>
      <c r="C56" s="7" t="s">
        <v>100</v>
      </c>
      <c r="D56" s="31">
        <f t="shared" si="1"/>
        <v>15567625</v>
      </c>
      <c r="E56" s="31">
        <v>15567625</v>
      </c>
      <c r="F56" s="31"/>
      <c r="G56" s="31"/>
      <c r="H56" s="31"/>
      <c r="I56" s="31"/>
    </row>
    <row r="57" spans="1:9" ht="10.5" customHeight="1" x14ac:dyDescent="0.2">
      <c r="A57" s="66">
        <v>50</v>
      </c>
      <c r="B57" s="10" t="s">
        <v>101</v>
      </c>
      <c r="C57" s="11" t="s">
        <v>102</v>
      </c>
      <c r="D57" s="31">
        <f t="shared" si="1"/>
        <v>21509343</v>
      </c>
      <c r="E57" s="31">
        <v>21509343</v>
      </c>
      <c r="F57" s="31"/>
      <c r="G57" s="31"/>
      <c r="H57" s="31"/>
      <c r="I57" s="31"/>
    </row>
    <row r="58" spans="1:9" x14ac:dyDescent="0.2">
      <c r="A58" s="66">
        <v>51</v>
      </c>
      <c r="B58" s="10" t="s">
        <v>103</v>
      </c>
      <c r="C58" s="11" t="s">
        <v>104</v>
      </c>
      <c r="D58" s="31">
        <f t="shared" si="1"/>
        <v>77030750</v>
      </c>
      <c r="E58" s="31">
        <v>75452706</v>
      </c>
      <c r="F58" s="31"/>
      <c r="G58" s="31"/>
      <c r="H58" s="31"/>
      <c r="I58" s="31">
        <v>1578044</v>
      </c>
    </row>
    <row r="59" spans="1:9" x14ac:dyDescent="0.2">
      <c r="A59" s="66">
        <v>52</v>
      </c>
      <c r="B59" s="10" t="s">
        <v>105</v>
      </c>
      <c r="C59" s="11" t="s">
        <v>106</v>
      </c>
      <c r="D59" s="31">
        <f t="shared" si="1"/>
        <v>13257326</v>
      </c>
      <c r="E59" s="31">
        <v>13257326</v>
      </c>
      <c r="F59" s="31"/>
      <c r="G59" s="31"/>
      <c r="H59" s="31"/>
      <c r="I59" s="31"/>
    </row>
    <row r="60" spans="1:9" x14ac:dyDescent="0.2">
      <c r="A60" s="66">
        <v>53</v>
      </c>
      <c r="B60" s="10" t="s">
        <v>107</v>
      </c>
      <c r="C60" s="11" t="s">
        <v>108</v>
      </c>
      <c r="D60" s="31">
        <f t="shared" si="1"/>
        <v>39260</v>
      </c>
      <c r="E60" s="31">
        <v>39260</v>
      </c>
      <c r="F60" s="31"/>
      <c r="G60" s="31"/>
      <c r="H60" s="31"/>
      <c r="I60" s="31"/>
    </row>
    <row r="61" spans="1:9" x14ac:dyDescent="0.2">
      <c r="A61" s="66">
        <v>54</v>
      </c>
      <c r="B61" s="10" t="s">
        <v>109</v>
      </c>
      <c r="C61" s="11" t="s">
        <v>110</v>
      </c>
      <c r="D61" s="31">
        <f t="shared" si="1"/>
        <v>0</v>
      </c>
      <c r="E61" s="31"/>
      <c r="F61" s="31"/>
      <c r="G61" s="31"/>
      <c r="H61" s="31"/>
      <c r="I61" s="31"/>
    </row>
    <row r="62" spans="1:9" ht="12" customHeight="1" x14ac:dyDescent="0.2">
      <c r="A62" s="66">
        <v>55</v>
      </c>
      <c r="B62" s="10" t="s">
        <v>111</v>
      </c>
      <c r="C62" s="11" t="s">
        <v>112</v>
      </c>
      <c r="D62" s="31">
        <f t="shared" si="1"/>
        <v>22765372</v>
      </c>
      <c r="E62" s="31">
        <v>22765372</v>
      </c>
      <c r="F62" s="31"/>
      <c r="G62" s="31"/>
      <c r="H62" s="31"/>
      <c r="I62" s="31"/>
    </row>
    <row r="63" spans="1:9" ht="24" x14ac:dyDescent="0.2">
      <c r="A63" s="66">
        <v>56</v>
      </c>
      <c r="B63" s="9" t="s">
        <v>113</v>
      </c>
      <c r="C63" s="11" t="s">
        <v>114</v>
      </c>
      <c r="D63" s="31">
        <f t="shared" si="1"/>
        <v>19336526</v>
      </c>
      <c r="E63" s="31">
        <v>19336526</v>
      </c>
      <c r="F63" s="31"/>
      <c r="G63" s="31"/>
      <c r="H63" s="31"/>
      <c r="I63" s="31"/>
    </row>
    <row r="64" spans="1:9" ht="11.25" customHeight="1" x14ac:dyDescent="0.2">
      <c r="A64" s="66">
        <v>57</v>
      </c>
      <c r="B64" s="12" t="s">
        <v>115</v>
      </c>
      <c r="C64" s="13" t="s">
        <v>116</v>
      </c>
      <c r="D64" s="31">
        <f t="shared" si="1"/>
        <v>24761134</v>
      </c>
      <c r="E64" s="31">
        <v>24761134</v>
      </c>
      <c r="F64" s="31"/>
      <c r="G64" s="31"/>
      <c r="H64" s="31"/>
      <c r="I64" s="31"/>
    </row>
    <row r="65" spans="1:9" ht="11.25" customHeight="1" x14ac:dyDescent="0.2">
      <c r="A65" s="66">
        <v>58</v>
      </c>
      <c r="B65" s="9" t="s">
        <v>117</v>
      </c>
      <c r="C65" s="11" t="s">
        <v>118</v>
      </c>
      <c r="D65" s="31">
        <f t="shared" si="1"/>
        <v>34862138</v>
      </c>
      <c r="E65" s="31">
        <v>34862138</v>
      </c>
      <c r="F65" s="31"/>
      <c r="G65" s="31"/>
      <c r="H65" s="31"/>
      <c r="I65" s="31"/>
    </row>
    <row r="66" spans="1:9" ht="11.25" customHeight="1" x14ac:dyDescent="0.2">
      <c r="A66" s="66">
        <v>59</v>
      </c>
      <c r="B66" s="10" t="s">
        <v>119</v>
      </c>
      <c r="C66" s="11" t="s">
        <v>321</v>
      </c>
      <c r="D66" s="31">
        <f t="shared" si="1"/>
        <v>14928414</v>
      </c>
      <c r="E66" s="31">
        <v>14928414</v>
      </c>
      <c r="F66" s="31"/>
      <c r="G66" s="31"/>
      <c r="H66" s="31"/>
      <c r="I66" s="31"/>
    </row>
    <row r="67" spans="1:9" ht="11.25" customHeight="1" x14ac:dyDescent="0.2">
      <c r="A67" s="66">
        <v>60</v>
      </c>
      <c r="B67" s="6" t="s">
        <v>120</v>
      </c>
      <c r="C67" s="11" t="s">
        <v>121</v>
      </c>
      <c r="D67" s="31">
        <f t="shared" si="1"/>
        <v>0</v>
      </c>
      <c r="E67" s="31"/>
      <c r="F67" s="31"/>
      <c r="G67" s="31"/>
      <c r="H67" s="31"/>
      <c r="I67" s="31"/>
    </row>
    <row r="68" spans="1:9" ht="11.25" customHeight="1" x14ac:dyDescent="0.2">
      <c r="A68" s="66">
        <v>61</v>
      </c>
      <c r="B68" s="6" t="s">
        <v>122</v>
      </c>
      <c r="C68" s="11" t="s">
        <v>123</v>
      </c>
      <c r="D68" s="31">
        <f t="shared" si="1"/>
        <v>0</v>
      </c>
      <c r="E68" s="31"/>
      <c r="F68" s="31"/>
      <c r="G68" s="31"/>
      <c r="H68" s="31"/>
      <c r="I68" s="31"/>
    </row>
    <row r="69" spans="1:9" ht="27.75" customHeight="1" x14ac:dyDescent="0.2">
      <c r="A69" s="66">
        <v>62</v>
      </c>
      <c r="B69" s="9" t="s">
        <v>124</v>
      </c>
      <c r="C69" s="11" t="s">
        <v>125</v>
      </c>
      <c r="D69" s="31">
        <f t="shared" si="1"/>
        <v>45474200</v>
      </c>
      <c r="E69" s="31">
        <v>45347700</v>
      </c>
      <c r="F69" s="31"/>
      <c r="G69" s="31">
        <v>126500</v>
      </c>
      <c r="H69" s="31"/>
      <c r="I69" s="31"/>
    </row>
    <row r="70" spans="1:9" ht="24" customHeight="1" x14ac:dyDescent="0.2">
      <c r="A70" s="66">
        <v>63</v>
      </c>
      <c r="B70" s="9" t="s">
        <v>126</v>
      </c>
      <c r="C70" s="7" t="s">
        <v>127</v>
      </c>
      <c r="D70" s="31">
        <f t="shared" si="1"/>
        <v>26383649</v>
      </c>
      <c r="E70" s="31">
        <v>26383649</v>
      </c>
      <c r="F70" s="31"/>
      <c r="G70" s="31"/>
      <c r="H70" s="31"/>
      <c r="I70" s="31"/>
    </row>
    <row r="71" spans="1:9" x14ac:dyDescent="0.2">
      <c r="A71" s="66">
        <v>64</v>
      </c>
      <c r="B71" s="9" t="s">
        <v>128</v>
      </c>
      <c r="C71" s="11" t="s">
        <v>129</v>
      </c>
      <c r="D71" s="31">
        <f t="shared" si="1"/>
        <v>65943290</v>
      </c>
      <c r="E71" s="31">
        <v>65089125</v>
      </c>
      <c r="F71" s="31"/>
      <c r="G71" s="31">
        <v>854165</v>
      </c>
      <c r="H71" s="31"/>
      <c r="I71" s="31"/>
    </row>
    <row r="72" spans="1:9" ht="24" x14ac:dyDescent="0.2">
      <c r="A72" s="66">
        <v>65</v>
      </c>
      <c r="B72" s="9" t="s">
        <v>130</v>
      </c>
      <c r="C72" s="11" t="s">
        <v>131</v>
      </c>
      <c r="D72" s="31">
        <f t="shared" ref="D72:D135" si="2">E72+F72+G72+H72+I72</f>
        <v>0</v>
      </c>
      <c r="E72" s="31"/>
      <c r="F72" s="31"/>
      <c r="G72" s="31"/>
      <c r="H72" s="31"/>
      <c r="I72" s="31"/>
    </row>
    <row r="73" spans="1:9" ht="24" x14ac:dyDescent="0.2">
      <c r="A73" s="66">
        <v>66</v>
      </c>
      <c r="B73" s="6" t="s">
        <v>132</v>
      </c>
      <c r="C73" s="11" t="s">
        <v>133</v>
      </c>
      <c r="D73" s="31">
        <f t="shared" si="2"/>
        <v>0</v>
      </c>
      <c r="E73" s="31"/>
      <c r="F73" s="31"/>
      <c r="G73" s="31"/>
      <c r="H73" s="31"/>
      <c r="I73" s="31"/>
    </row>
    <row r="74" spans="1:9" ht="24" x14ac:dyDescent="0.2">
      <c r="A74" s="66">
        <v>67</v>
      </c>
      <c r="B74" s="9" t="s">
        <v>134</v>
      </c>
      <c r="C74" s="11" t="s">
        <v>135</v>
      </c>
      <c r="D74" s="31">
        <f t="shared" si="2"/>
        <v>0</v>
      </c>
      <c r="E74" s="31"/>
      <c r="F74" s="31"/>
      <c r="G74" s="31"/>
      <c r="H74" s="31"/>
      <c r="I74" s="31"/>
    </row>
    <row r="75" spans="1:9" ht="24" x14ac:dyDescent="0.2">
      <c r="A75" s="66">
        <v>68</v>
      </c>
      <c r="B75" s="9" t="s">
        <v>136</v>
      </c>
      <c r="C75" s="11" t="s">
        <v>137</v>
      </c>
      <c r="D75" s="31">
        <f t="shared" si="2"/>
        <v>0</v>
      </c>
      <c r="E75" s="31"/>
      <c r="F75" s="31"/>
      <c r="G75" s="31"/>
      <c r="H75" s="31"/>
      <c r="I75" s="31"/>
    </row>
    <row r="76" spans="1:9" ht="24" x14ac:dyDescent="0.2">
      <c r="A76" s="66">
        <v>69</v>
      </c>
      <c r="B76" s="6" t="s">
        <v>138</v>
      </c>
      <c r="C76" s="11" t="s">
        <v>139</v>
      </c>
      <c r="D76" s="31">
        <f t="shared" si="2"/>
        <v>0</v>
      </c>
      <c r="E76" s="31"/>
      <c r="F76" s="31"/>
      <c r="G76" s="31"/>
      <c r="H76" s="31"/>
      <c r="I76" s="31"/>
    </row>
    <row r="77" spans="1:9" ht="24" x14ac:dyDescent="0.2">
      <c r="A77" s="66">
        <v>70</v>
      </c>
      <c r="B77" s="6" t="s">
        <v>140</v>
      </c>
      <c r="C77" s="11" t="s">
        <v>141</v>
      </c>
      <c r="D77" s="31">
        <f t="shared" si="2"/>
        <v>0</v>
      </c>
      <c r="E77" s="31"/>
      <c r="F77" s="31"/>
      <c r="G77" s="31"/>
      <c r="H77" s="31"/>
      <c r="I77" s="31"/>
    </row>
    <row r="78" spans="1:9" ht="24" x14ac:dyDescent="0.2">
      <c r="A78" s="66">
        <v>71</v>
      </c>
      <c r="B78" s="6" t="s">
        <v>142</v>
      </c>
      <c r="C78" s="11" t="s">
        <v>143</v>
      </c>
      <c r="D78" s="31">
        <f t="shared" si="2"/>
        <v>0</v>
      </c>
      <c r="E78" s="31"/>
      <c r="F78" s="31"/>
      <c r="G78" s="31"/>
      <c r="H78" s="31"/>
      <c r="I78" s="31"/>
    </row>
    <row r="79" spans="1:9" x14ac:dyDescent="0.2">
      <c r="A79" s="66">
        <v>72</v>
      </c>
      <c r="B79" s="10" t="s">
        <v>144</v>
      </c>
      <c r="C79" s="11" t="s">
        <v>145</v>
      </c>
      <c r="D79" s="31">
        <f t="shared" si="2"/>
        <v>39999845</v>
      </c>
      <c r="E79" s="31">
        <v>39999845</v>
      </c>
      <c r="F79" s="31"/>
      <c r="G79" s="31"/>
      <c r="H79" s="31"/>
      <c r="I79" s="31"/>
    </row>
    <row r="80" spans="1:9" x14ac:dyDescent="0.2">
      <c r="A80" s="66">
        <v>73</v>
      </c>
      <c r="B80" s="6" t="s">
        <v>146</v>
      </c>
      <c r="C80" s="11" t="s">
        <v>147</v>
      </c>
      <c r="D80" s="31">
        <f t="shared" si="2"/>
        <v>89279518</v>
      </c>
      <c r="E80" s="31">
        <v>89279518</v>
      </c>
      <c r="F80" s="31"/>
      <c r="G80" s="31"/>
      <c r="H80" s="31"/>
      <c r="I80" s="31"/>
    </row>
    <row r="81" spans="1:9" x14ac:dyDescent="0.2">
      <c r="A81" s="66">
        <v>74</v>
      </c>
      <c r="B81" s="10" t="s">
        <v>148</v>
      </c>
      <c r="C81" s="11" t="s">
        <v>149</v>
      </c>
      <c r="D81" s="31">
        <f t="shared" si="2"/>
        <v>49904415</v>
      </c>
      <c r="E81" s="31">
        <v>49904415</v>
      </c>
      <c r="F81" s="31"/>
      <c r="G81" s="31"/>
      <c r="H81" s="31"/>
      <c r="I81" s="31"/>
    </row>
    <row r="82" spans="1:9" x14ac:dyDescent="0.2">
      <c r="A82" s="66">
        <v>75</v>
      </c>
      <c r="B82" s="12" t="s">
        <v>150</v>
      </c>
      <c r="C82" s="13" t="s">
        <v>151</v>
      </c>
      <c r="D82" s="31">
        <f t="shared" si="2"/>
        <v>11355077</v>
      </c>
      <c r="E82" s="31">
        <v>11355077</v>
      </c>
      <c r="F82" s="31"/>
      <c r="G82" s="31"/>
      <c r="H82" s="31"/>
      <c r="I82" s="31"/>
    </row>
    <row r="83" spans="1:9" x14ac:dyDescent="0.2">
      <c r="A83" s="66">
        <v>76</v>
      </c>
      <c r="B83" s="6" t="s">
        <v>152</v>
      </c>
      <c r="C83" s="11" t="s">
        <v>153</v>
      </c>
      <c r="D83" s="31">
        <f t="shared" si="2"/>
        <v>101989775</v>
      </c>
      <c r="E83" s="31">
        <v>85046590</v>
      </c>
      <c r="F83" s="31"/>
      <c r="G83" s="31">
        <v>16943185</v>
      </c>
      <c r="H83" s="31"/>
      <c r="I83" s="31"/>
    </row>
    <row r="84" spans="1:9" x14ac:dyDescent="0.2">
      <c r="A84" s="66">
        <v>77</v>
      </c>
      <c r="B84" s="12" t="s">
        <v>154</v>
      </c>
      <c r="C84" s="13" t="s">
        <v>155</v>
      </c>
      <c r="D84" s="31">
        <f t="shared" si="2"/>
        <v>21303636</v>
      </c>
      <c r="E84" s="31">
        <v>21303636</v>
      </c>
      <c r="F84" s="31"/>
      <c r="G84" s="31"/>
      <c r="H84" s="31"/>
      <c r="I84" s="31"/>
    </row>
    <row r="85" spans="1:9" x14ac:dyDescent="0.2">
      <c r="A85" s="66">
        <v>78</v>
      </c>
      <c r="B85" s="6" t="s">
        <v>156</v>
      </c>
      <c r="C85" s="11" t="s">
        <v>157</v>
      </c>
      <c r="D85" s="31">
        <f t="shared" si="2"/>
        <v>65342322</v>
      </c>
      <c r="E85" s="31">
        <v>65342322</v>
      </c>
      <c r="F85" s="31"/>
      <c r="G85" s="31"/>
      <c r="H85" s="31"/>
      <c r="I85" s="31"/>
    </row>
    <row r="86" spans="1:9" x14ac:dyDescent="0.2">
      <c r="A86" s="66">
        <v>79</v>
      </c>
      <c r="B86" s="12" t="s">
        <v>158</v>
      </c>
      <c r="C86" s="13" t="s">
        <v>159</v>
      </c>
      <c r="D86" s="31">
        <f t="shared" si="2"/>
        <v>6478131</v>
      </c>
      <c r="E86" s="31">
        <v>6478131</v>
      </c>
      <c r="F86" s="31"/>
      <c r="G86" s="31"/>
      <c r="H86" s="31"/>
      <c r="I86" s="31"/>
    </row>
    <row r="87" spans="1:9" x14ac:dyDescent="0.2">
      <c r="A87" s="66">
        <v>80</v>
      </c>
      <c r="B87" s="9" t="s">
        <v>160</v>
      </c>
      <c r="C87" s="11" t="s">
        <v>161</v>
      </c>
      <c r="D87" s="31">
        <f t="shared" si="2"/>
        <v>0</v>
      </c>
      <c r="E87" s="31"/>
      <c r="F87" s="31"/>
      <c r="G87" s="31"/>
      <c r="H87" s="31"/>
      <c r="I87" s="31"/>
    </row>
    <row r="88" spans="1:9" x14ac:dyDescent="0.2">
      <c r="A88" s="66">
        <v>81</v>
      </c>
      <c r="B88" s="10" t="s">
        <v>162</v>
      </c>
      <c r="C88" s="11" t="s">
        <v>163</v>
      </c>
      <c r="D88" s="31">
        <f t="shared" si="2"/>
        <v>0</v>
      </c>
      <c r="E88" s="31"/>
      <c r="F88" s="31"/>
      <c r="G88" s="31"/>
      <c r="H88" s="31"/>
      <c r="I88" s="31"/>
    </row>
    <row r="89" spans="1:9" ht="14.25" customHeight="1" x14ac:dyDescent="0.2">
      <c r="A89" s="66">
        <v>82</v>
      </c>
      <c r="B89" s="9" t="s">
        <v>164</v>
      </c>
      <c r="C89" s="7" t="s">
        <v>165</v>
      </c>
      <c r="D89" s="31">
        <f t="shared" si="2"/>
        <v>0</v>
      </c>
      <c r="E89" s="31"/>
      <c r="F89" s="31"/>
      <c r="G89" s="31"/>
      <c r="H89" s="31"/>
      <c r="I89" s="31"/>
    </row>
    <row r="90" spans="1:9" x14ac:dyDescent="0.2">
      <c r="A90" s="66">
        <v>83</v>
      </c>
      <c r="B90" s="9" t="s">
        <v>166</v>
      </c>
      <c r="C90" s="13" t="s">
        <v>167</v>
      </c>
      <c r="D90" s="31">
        <f t="shared" si="2"/>
        <v>1654398</v>
      </c>
      <c r="E90" s="31">
        <v>1654398</v>
      </c>
      <c r="F90" s="31"/>
      <c r="G90" s="31"/>
      <c r="H90" s="31"/>
      <c r="I90" s="31"/>
    </row>
    <row r="91" spans="1:9" x14ac:dyDescent="0.2">
      <c r="A91" s="66">
        <v>84</v>
      </c>
      <c r="B91" s="10" t="s">
        <v>168</v>
      </c>
      <c r="C91" s="11" t="s">
        <v>169</v>
      </c>
      <c r="D91" s="31">
        <f t="shared" si="2"/>
        <v>14867060</v>
      </c>
      <c r="E91" s="31">
        <v>14867060</v>
      </c>
      <c r="F91" s="31"/>
      <c r="G91" s="31"/>
      <c r="H91" s="31"/>
      <c r="I91" s="31"/>
    </row>
    <row r="92" spans="1:9" x14ac:dyDescent="0.2">
      <c r="A92" s="66">
        <v>85</v>
      </c>
      <c r="B92" s="9" t="s">
        <v>170</v>
      </c>
      <c r="C92" s="7" t="s">
        <v>171</v>
      </c>
      <c r="D92" s="31">
        <f t="shared" si="2"/>
        <v>9271545</v>
      </c>
      <c r="E92" s="31">
        <v>9271545</v>
      </c>
      <c r="F92" s="31"/>
      <c r="G92" s="31"/>
      <c r="H92" s="31"/>
      <c r="I92" s="31"/>
    </row>
    <row r="93" spans="1:9" x14ac:dyDescent="0.2">
      <c r="A93" s="66">
        <v>86</v>
      </c>
      <c r="B93" s="10" t="s">
        <v>172</v>
      </c>
      <c r="C93" s="11" t="s">
        <v>173</v>
      </c>
      <c r="D93" s="31">
        <f t="shared" si="2"/>
        <v>10425640</v>
      </c>
      <c r="E93" s="31">
        <v>10425640</v>
      </c>
      <c r="F93" s="31"/>
      <c r="G93" s="31"/>
      <c r="H93" s="31"/>
      <c r="I93" s="31"/>
    </row>
    <row r="94" spans="1:9" x14ac:dyDescent="0.2">
      <c r="A94" s="66">
        <v>87</v>
      </c>
      <c r="B94" s="10" t="s">
        <v>174</v>
      </c>
      <c r="C94" s="11" t="s">
        <v>175</v>
      </c>
      <c r="D94" s="31">
        <f t="shared" si="2"/>
        <v>27057170</v>
      </c>
      <c r="E94" s="31">
        <v>27057170</v>
      </c>
      <c r="F94" s="31"/>
      <c r="G94" s="31"/>
      <c r="H94" s="31"/>
      <c r="I94" s="31"/>
    </row>
    <row r="95" spans="1:9" ht="13.5" customHeight="1" x14ac:dyDescent="0.2">
      <c r="A95" s="66">
        <v>88</v>
      </c>
      <c r="B95" s="9" t="s">
        <v>176</v>
      </c>
      <c r="C95" s="13" t="s">
        <v>177</v>
      </c>
      <c r="D95" s="31">
        <f t="shared" si="2"/>
        <v>12569637</v>
      </c>
      <c r="E95" s="31">
        <v>12569637</v>
      </c>
      <c r="F95" s="31"/>
      <c r="G95" s="31"/>
      <c r="H95" s="31"/>
      <c r="I95" s="31"/>
    </row>
    <row r="96" spans="1:9" ht="14.25" customHeight="1" x14ac:dyDescent="0.2">
      <c r="A96" s="66">
        <v>89</v>
      </c>
      <c r="B96" s="9" t="s">
        <v>178</v>
      </c>
      <c r="C96" s="7" t="s">
        <v>179</v>
      </c>
      <c r="D96" s="31">
        <f t="shared" si="2"/>
        <v>15555077</v>
      </c>
      <c r="E96" s="31">
        <v>15555077</v>
      </c>
      <c r="F96" s="31"/>
      <c r="G96" s="31"/>
      <c r="H96" s="31"/>
      <c r="I96" s="31"/>
    </row>
    <row r="97" spans="1:9" x14ac:dyDescent="0.2">
      <c r="A97" s="66">
        <v>90</v>
      </c>
      <c r="B97" s="6" t="s">
        <v>180</v>
      </c>
      <c r="C97" s="7" t="s">
        <v>181</v>
      </c>
      <c r="D97" s="31">
        <f t="shared" si="2"/>
        <v>30044610</v>
      </c>
      <c r="E97" s="31">
        <v>30044610</v>
      </c>
      <c r="F97" s="31"/>
      <c r="G97" s="31"/>
      <c r="H97" s="31"/>
      <c r="I97" s="31"/>
    </row>
    <row r="98" spans="1:9" x14ac:dyDescent="0.2">
      <c r="A98" s="66">
        <v>91</v>
      </c>
      <c r="B98" s="6" t="s">
        <v>182</v>
      </c>
      <c r="C98" s="7" t="s">
        <v>183</v>
      </c>
      <c r="D98" s="31">
        <f t="shared" si="2"/>
        <v>26568117</v>
      </c>
      <c r="E98" s="31">
        <v>26568117</v>
      </c>
      <c r="F98" s="31"/>
      <c r="G98" s="31"/>
      <c r="H98" s="31"/>
      <c r="I98" s="31"/>
    </row>
    <row r="99" spans="1:9" ht="15.75" customHeight="1" x14ac:dyDescent="0.2">
      <c r="A99" s="66">
        <v>92</v>
      </c>
      <c r="B99" s="10" t="s">
        <v>184</v>
      </c>
      <c r="C99" s="11" t="s">
        <v>185</v>
      </c>
      <c r="D99" s="31">
        <f t="shared" si="2"/>
        <v>8936724</v>
      </c>
      <c r="E99" s="31">
        <v>8936724</v>
      </c>
      <c r="F99" s="31"/>
      <c r="G99" s="31"/>
      <c r="H99" s="31"/>
      <c r="I99" s="31"/>
    </row>
    <row r="100" spans="1:9" x14ac:dyDescent="0.2">
      <c r="A100" s="66">
        <v>93</v>
      </c>
      <c r="B100" s="12" t="s">
        <v>186</v>
      </c>
      <c r="C100" s="13" t="s">
        <v>187</v>
      </c>
      <c r="D100" s="31">
        <f t="shared" si="2"/>
        <v>15455924</v>
      </c>
      <c r="E100" s="31">
        <v>15455924</v>
      </c>
      <c r="F100" s="31"/>
      <c r="G100" s="31"/>
      <c r="H100" s="31"/>
      <c r="I100" s="31"/>
    </row>
    <row r="101" spans="1:9" x14ac:dyDescent="0.2">
      <c r="A101" s="66">
        <v>94</v>
      </c>
      <c r="B101" s="6" t="s">
        <v>188</v>
      </c>
      <c r="C101" s="7" t="s">
        <v>189</v>
      </c>
      <c r="D101" s="31">
        <f t="shared" si="2"/>
        <v>14729131</v>
      </c>
      <c r="E101" s="31">
        <v>14729131</v>
      </c>
      <c r="F101" s="31"/>
      <c r="G101" s="31"/>
      <c r="H101" s="31"/>
      <c r="I101" s="31"/>
    </row>
    <row r="102" spans="1:9" x14ac:dyDescent="0.2">
      <c r="A102" s="66">
        <v>95</v>
      </c>
      <c r="B102" s="9" t="s">
        <v>190</v>
      </c>
      <c r="C102" s="7" t="s">
        <v>191</v>
      </c>
      <c r="D102" s="31">
        <f t="shared" si="2"/>
        <v>19813762</v>
      </c>
      <c r="E102" s="31">
        <v>17436315</v>
      </c>
      <c r="F102" s="31"/>
      <c r="G102" s="31">
        <v>1229779</v>
      </c>
      <c r="H102" s="31"/>
      <c r="I102" s="31">
        <v>1147668</v>
      </c>
    </row>
    <row r="103" spans="1:9" x14ac:dyDescent="0.2">
      <c r="A103" s="66">
        <v>96</v>
      </c>
      <c r="B103" s="10" t="s">
        <v>192</v>
      </c>
      <c r="C103" s="11" t="s">
        <v>193</v>
      </c>
      <c r="D103" s="31">
        <f t="shared" si="2"/>
        <v>11802536</v>
      </c>
      <c r="E103" s="31">
        <v>11802536</v>
      </c>
      <c r="F103" s="31"/>
      <c r="G103" s="31"/>
      <c r="H103" s="31"/>
      <c r="I103" s="31"/>
    </row>
    <row r="104" spans="1:9" x14ac:dyDescent="0.2">
      <c r="A104" s="66">
        <v>97</v>
      </c>
      <c r="B104" s="10" t="s">
        <v>194</v>
      </c>
      <c r="C104" s="11" t="s">
        <v>195</v>
      </c>
      <c r="D104" s="31">
        <f t="shared" si="2"/>
        <v>17467971</v>
      </c>
      <c r="E104" s="31">
        <v>16607220</v>
      </c>
      <c r="F104" s="31"/>
      <c r="G104" s="31"/>
      <c r="H104" s="31"/>
      <c r="I104" s="31">
        <v>860751</v>
      </c>
    </row>
    <row r="105" spans="1:9" x14ac:dyDescent="0.2">
      <c r="A105" s="66">
        <v>98</v>
      </c>
      <c r="B105" s="6" t="s">
        <v>196</v>
      </c>
      <c r="C105" s="7" t="s">
        <v>197</v>
      </c>
      <c r="D105" s="31">
        <f t="shared" si="2"/>
        <v>30212831</v>
      </c>
      <c r="E105" s="31">
        <v>29495538</v>
      </c>
      <c r="F105" s="31"/>
      <c r="G105" s="31"/>
      <c r="H105" s="31"/>
      <c r="I105" s="31">
        <v>717293</v>
      </c>
    </row>
    <row r="106" spans="1:9" x14ac:dyDescent="0.2">
      <c r="A106" s="66">
        <v>99</v>
      </c>
      <c r="B106" s="9" t="s">
        <v>198</v>
      </c>
      <c r="C106" s="7" t="s">
        <v>199</v>
      </c>
      <c r="D106" s="31">
        <f t="shared" si="2"/>
        <v>13123000</v>
      </c>
      <c r="E106" s="31">
        <v>13123000</v>
      </c>
      <c r="F106" s="31"/>
      <c r="G106" s="31"/>
      <c r="H106" s="31"/>
      <c r="I106" s="31"/>
    </row>
    <row r="107" spans="1:9" x14ac:dyDescent="0.2">
      <c r="A107" s="66">
        <v>100</v>
      </c>
      <c r="B107" s="6" t="s">
        <v>200</v>
      </c>
      <c r="C107" s="11" t="s">
        <v>201</v>
      </c>
      <c r="D107" s="31">
        <f t="shared" si="2"/>
        <v>0</v>
      </c>
      <c r="E107" s="31"/>
      <c r="F107" s="31"/>
      <c r="G107" s="31"/>
      <c r="H107" s="31"/>
      <c r="I107" s="31"/>
    </row>
    <row r="108" spans="1:9" x14ac:dyDescent="0.2">
      <c r="A108" s="66">
        <v>101</v>
      </c>
      <c r="B108" s="6" t="s">
        <v>202</v>
      </c>
      <c r="C108" s="7" t="s">
        <v>203</v>
      </c>
      <c r="D108" s="31">
        <f t="shared" si="2"/>
        <v>50626551</v>
      </c>
      <c r="E108" s="31"/>
      <c r="F108" s="31"/>
      <c r="G108" s="31"/>
      <c r="H108" s="31">
        <v>50626551</v>
      </c>
      <c r="I108" s="31"/>
    </row>
    <row r="109" spans="1:9" x14ac:dyDescent="0.2">
      <c r="A109" s="66">
        <v>102</v>
      </c>
      <c r="B109" s="10" t="s">
        <v>204</v>
      </c>
      <c r="C109" s="11" t="s">
        <v>205</v>
      </c>
      <c r="D109" s="31">
        <f t="shared" si="2"/>
        <v>0</v>
      </c>
      <c r="E109" s="31"/>
      <c r="F109" s="31"/>
      <c r="G109" s="31"/>
      <c r="H109" s="31"/>
      <c r="I109" s="31"/>
    </row>
    <row r="110" spans="1:9" x14ac:dyDescent="0.2">
      <c r="A110" s="66">
        <v>103</v>
      </c>
      <c r="B110" s="10" t="s">
        <v>206</v>
      </c>
      <c r="C110" s="11" t="s">
        <v>207</v>
      </c>
      <c r="D110" s="31">
        <f t="shared" si="2"/>
        <v>187540</v>
      </c>
      <c r="E110" s="31">
        <v>187540</v>
      </c>
      <c r="F110" s="31"/>
      <c r="G110" s="31"/>
      <c r="H110" s="31"/>
      <c r="I110" s="31"/>
    </row>
    <row r="111" spans="1:9" x14ac:dyDescent="0.2">
      <c r="A111" s="66">
        <v>104</v>
      </c>
      <c r="B111" s="10" t="s">
        <v>208</v>
      </c>
      <c r="C111" s="11" t="s">
        <v>209</v>
      </c>
      <c r="D111" s="31">
        <f t="shared" si="2"/>
        <v>218000</v>
      </c>
      <c r="E111" s="31">
        <v>218000</v>
      </c>
      <c r="F111" s="31"/>
      <c r="G111" s="31"/>
      <c r="H111" s="31"/>
      <c r="I111" s="31"/>
    </row>
    <row r="112" spans="1:9" ht="24" x14ac:dyDescent="0.2">
      <c r="A112" s="66">
        <v>105</v>
      </c>
      <c r="B112" s="10" t="s">
        <v>210</v>
      </c>
      <c r="C112" s="11" t="s">
        <v>211</v>
      </c>
      <c r="D112" s="31">
        <f t="shared" si="2"/>
        <v>256376</v>
      </c>
      <c r="E112" s="31">
        <v>256376</v>
      </c>
      <c r="F112" s="31"/>
      <c r="G112" s="31"/>
      <c r="H112" s="31"/>
      <c r="I112" s="31"/>
    </row>
    <row r="113" spans="1:9" x14ac:dyDescent="0.2">
      <c r="A113" s="66">
        <v>106</v>
      </c>
      <c r="B113" s="10" t="s">
        <v>212</v>
      </c>
      <c r="C113" s="11" t="s">
        <v>213</v>
      </c>
      <c r="D113" s="31">
        <f t="shared" si="2"/>
        <v>0</v>
      </c>
      <c r="E113" s="31"/>
      <c r="F113" s="31"/>
      <c r="G113" s="31"/>
      <c r="H113" s="31"/>
      <c r="I113" s="31"/>
    </row>
    <row r="114" spans="1:9" x14ac:dyDescent="0.2">
      <c r="A114" s="66">
        <v>107</v>
      </c>
      <c r="B114" s="10" t="s">
        <v>214</v>
      </c>
      <c r="C114" s="11" t="s">
        <v>215</v>
      </c>
      <c r="D114" s="31">
        <f t="shared" si="2"/>
        <v>14613339</v>
      </c>
      <c r="E114" s="31">
        <v>14613339</v>
      </c>
      <c r="F114" s="31"/>
      <c r="G114" s="31"/>
      <c r="H114" s="31"/>
      <c r="I114" s="31"/>
    </row>
    <row r="115" spans="1:9" ht="12" customHeight="1" x14ac:dyDescent="0.2">
      <c r="A115" s="66">
        <v>108</v>
      </c>
      <c r="B115" s="16" t="s">
        <v>216</v>
      </c>
      <c r="C115" s="17" t="s">
        <v>217</v>
      </c>
      <c r="D115" s="31">
        <f t="shared" si="2"/>
        <v>0</v>
      </c>
      <c r="E115" s="31"/>
      <c r="F115" s="31"/>
      <c r="G115" s="31"/>
      <c r="H115" s="31"/>
      <c r="I115" s="31"/>
    </row>
    <row r="116" spans="1:9" x14ac:dyDescent="0.2">
      <c r="A116" s="66">
        <v>109</v>
      </c>
      <c r="B116" s="16"/>
      <c r="C116" s="17" t="s">
        <v>322</v>
      </c>
      <c r="D116" s="31">
        <f t="shared" si="2"/>
        <v>0</v>
      </c>
      <c r="E116" s="31"/>
      <c r="F116" s="31"/>
      <c r="G116" s="31"/>
      <c r="H116" s="31"/>
      <c r="I116" s="31"/>
    </row>
    <row r="117" spans="1:9" x14ac:dyDescent="0.2">
      <c r="A117" s="66">
        <v>110</v>
      </c>
      <c r="B117" s="9" t="s">
        <v>218</v>
      </c>
      <c r="C117" s="7" t="s">
        <v>219</v>
      </c>
      <c r="D117" s="31">
        <f t="shared" si="2"/>
        <v>62339522</v>
      </c>
      <c r="E117" s="31"/>
      <c r="F117" s="31"/>
      <c r="G117" s="31">
        <v>11712971</v>
      </c>
      <c r="H117" s="31">
        <v>50626551</v>
      </c>
      <c r="I117" s="31"/>
    </row>
    <row r="118" spans="1:9" x14ac:dyDescent="0.2">
      <c r="A118" s="66">
        <v>111</v>
      </c>
      <c r="B118" s="10" t="s">
        <v>220</v>
      </c>
      <c r="C118" s="11" t="s">
        <v>221</v>
      </c>
      <c r="D118" s="31">
        <f t="shared" si="2"/>
        <v>0</v>
      </c>
      <c r="E118" s="31"/>
      <c r="F118" s="31"/>
      <c r="G118" s="31"/>
      <c r="H118" s="31"/>
      <c r="I118" s="31"/>
    </row>
    <row r="119" spans="1:9" x14ac:dyDescent="0.2">
      <c r="A119" s="66">
        <v>112</v>
      </c>
      <c r="B119" s="6" t="s">
        <v>222</v>
      </c>
      <c r="C119" s="18" t="s">
        <v>223</v>
      </c>
      <c r="D119" s="31">
        <f t="shared" si="2"/>
        <v>50626551</v>
      </c>
      <c r="E119" s="31"/>
      <c r="F119" s="31"/>
      <c r="G119" s="31"/>
      <c r="H119" s="31">
        <v>50626551</v>
      </c>
      <c r="I119" s="31"/>
    </row>
    <row r="120" spans="1:9" ht="24" x14ac:dyDescent="0.2">
      <c r="A120" s="66">
        <v>113</v>
      </c>
      <c r="B120" s="10" t="s">
        <v>224</v>
      </c>
      <c r="C120" s="11" t="s">
        <v>225</v>
      </c>
      <c r="D120" s="31">
        <f t="shared" si="2"/>
        <v>146331</v>
      </c>
      <c r="E120" s="31">
        <v>146331</v>
      </c>
      <c r="F120" s="31"/>
      <c r="G120" s="31"/>
      <c r="H120" s="31"/>
      <c r="I120" s="31"/>
    </row>
    <row r="121" spans="1:9" ht="13.5" customHeight="1" x14ac:dyDescent="0.2">
      <c r="A121" s="66">
        <v>114</v>
      </c>
      <c r="B121" s="10" t="s">
        <v>226</v>
      </c>
      <c r="C121" s="11" t="s">
        <v>227</v>
      </c>
      <c r="D121" s="31">
        <f t="shared" si="2"/>
        <v>0</v>
      </c>
      <c r="E121" s="31"/>
      <c r="F121" s="31"/>
      <c r="G121" s="31"/>
      <c r="H121" s="31"/>
      <c r="I121" s="31"/>
    </row>
    <row r="122" spans="1:9" x14ac:dyDescent="0.2">
      <c r="A122" s="66">
        <v>115</v>
      </c>
      <c r="B122" s="9" t="s">
        <v>228</v>
      </c>
      <c r="C122" s="11" t="s">
        <v>229</v>
      </c>
      <c r="D122" s="31">
        <f t="shared" si="2"/>
        <v>120158</v>
      </c>
      <c r="E122" s="31">
        <v>120158</v>
      </c>
      <c r="F122" s="31"/>
      <c r="G122" s="31"/>
      <c r="H122" s="31"/>
      <c r="I122" s="31"/>
    </row>
    <row r="123" spans="1:9" x14ac:dyDescent="0.2">
      <c r="A123" s="66">
        <v>116</v>
      </c>
      <c r="B123" s="9" t="s">
        <v>230</v>
      </c>
      <c r="C123" s="11" t="s">
        <v>231</v>
      </c>
      <c r="D123" s="31">
        <f t="shared" si="2"/>
        <v>0</v>
      </c>
      <c r="E123" s="31"/>
      <c r="F123" s="31"/>
      <c r="G123" s="31"/>
      <c r="H123" s="31"/>
      <c r="I123" s="31"/>
    </row>
    <row r="124" spans="1:9" x14ac:dyDescent="0.2">
      <c r="A124" s="66">
        <v>117</v>
      </c>
      <c r="B124" s="9" t="s">
        <v>232</v>
      </c>
      <c r="C124" s="11" t="s">
        <v>233</v>
      </c>
      <c r="D124" s="31">
        <f t="shared" si="2"/>
        <v>0</v>
      </c>
      <c r="E124" s="31"/>
      <c r="F124" s="31"/>
      <c r="G124" s="31"/>
      <c r="H124" s="31"/>
      <c r="I124" s="31"/>
    </row>
    <row r="125" spans="1:9" ht="12.75" customHeight="1" x14ac:dyDescent="0.2">
      <c r="A125" s="66">
        <v>118</v>
      </c>
      <c r="B125" s="6" t="s">
        <v>234</v>
      </c>
      <c r="C125" s="7" t="s">
        <v>235</v>
      </c>
      <c r="D125" s="31">
        <f t="shared" si="2"/>
        <v>0</v>
      </c>
      <c r="E125" s="31"/>
      <c r="F125" s="31"/>
      <c r="G125" s="31"/>
      <c r="H125" s="31"/>
      <c r="I125" s="31"/>
    </row>
    <row r="126" spans="1:9" x14ac:dyDescent="0.2">
      <c r="A126" s="66">
        <v>119</v>
      </c>
      <c r="B126" s="9" t="s">
        <v>236</v>
      </c>
      <c r="C126" s="7" t="s">
        <v>237</v>
      </c>
      <c r="D126" s="31">
        <f t="shared" si="2"/>
        <v>50626551</v>
      </c>
      <c r="E126" s="31"/>
      <c r="F126" s="31"/>
      <c r="G126" s="31"/>
      <c r="H126" s="31">
        <v>50626551</v>
      </c>
      <c r="I126" s="31"/>
    </row>
    <row r="127" spans="1:9" x14ac:dyDescent="0.2">
      <c r="A127" s="66">
        <v>120</v>
      </c>
      <c r="B127" s="10" t="s">
        <v>238</v>
      </c>
      <c r="C127" s="11" t="s">
        <v>239</v>
      </c>
      <c r="D127" s="31">
        <f t="shared" si="2"/>
        <v>0</v>
      </c>
      <c r="E127" s="31"/>
      <c r="F127" s="31"/>
      <c r="G127" s="31"/>
      <c r="H127" s="31"/>
      <c r="I127" s="31"/>
    </row>
    <row r="128" spans="1:9" x14ac:dyDescent="0.2">
      <c r="A128" s="66">
        <v>121</v>
      </c>
      <c r="B128" s="10" t="s">
        <v>240</v>
      </c>
      <c r="C128" s="11" t="s">
        <v>241</v>
      </c>
      <c r="D128" s="31">
        <f t="shared" si="2"/>
        <v>192729</v>
      </c>
      <c r="E128" s="31">
        <v>192729</v>
      </c>
      <c r="F128" s="31"/>
      <c r="G128" s="31"/>
      <c r="H128" s="31"/>
      <c r="I128" s="31"/>
    </row>
    <row r="129" spans="1:9" ht="14.25" customHeight="1" x14ac:dyDescent="0.2">
      <c r="A129" s="66">
        <v>122</v>
      </c>
      <c r="B129" s="10" t="s">
        <v>242</v>
      </c>
      <c r="C129" s="11" t="s">
        <v>323</v>
      </c>
      <c r="D129" s="31">
        <f t="shared" si="2"/>
        <v>36983002</v>
      </c>
      <c r="E129" s="31">
        <v>36983002</v>
      </c>
      <c r="F129" s="31"/>
      <c r="G129" s="31"/>
      <c r="H129" s="31"/>
      <c r="I129" s="31"/>
    </row>
    <row r="130" spans="1:9" x14ac:dyDescent="0.2">
      <c r="A130" s="66">
        <v>123</v>
      </c>
      <c r="B130" s="10" t="s">
        <v>243</v>
      </c>
      <c r="C130" s="11" t="s">
        <v>244</v>
      </c>
      <c r="D130" s="31">
        <f t="shared" si="2"/>
        <v>2755670323</v>
      </c>
      <c r="E130" s="31">
        <v>0</v>
      </c>
      <c r="F130" s="31"/>
      <c r="G130" s="31">
        <v>2755670323</v>
      </c>
      <c r="H130" s="31"/>
      <c r="I130" s="31"/>
    </row>
    <row r="131" spans="1:9" ht="21.75" customHeight="1" x14ac:dyDescent="0.2">
      <c r="A131" s="66">
        <v>124</v>
      </c>
      <c r="B131" s="10" t="s">
        <v>245</v>
      </c>
      <c r="C131" s="11" t="s">
        <v>246</v>
      </c>
      <c r="D131" s="31">
        <f t="shared" si="2"/>
        <v>3668449</v>
      </c>
      <c r="E131" s="31">
        <v>3668449</v>
      </c>
      <c r="F131" s="31"/>
      <c r="G131" s="31"/>
      <c r="H131" s="31"/>
      <c r="I131" s="31"/>
    </row>
    <row r="132" spans="1:9" x14ac:dyDescent="0.2">
      <c r="A132" s="66">
        <v>125</v>
      </c>
      <c r="B132" s="6" t="s">
        <v>247</v>
      </c>
      <c r="C132" s="7" t="s">
        <v>248</v>
      </c>
      <c r="D132" s="31">
        <f t="shared" si="2"/>
        <v>57741512</v>
      </c>
      <c r="E132" s="31">
        <v>45991938</v>
      </c>
      <c r="F132" s="31"/>
      <c r="G132" s="31">
        <v>11749574</v>
      </c>
      <c r="H132" s="31"/>
      <c r="I132" s="31"/>
    </row>
    <row r="133" spans="1:9" x14ac:dyDescent="0.2">
      <c r="A133" s="66">
        <v>126</v>
      </c>
      <c r="B133" s="10" t="s">
        <v>249</v>
      </c>
      <c r="C133" s="11" t="s">
        <v>250</v>
      </c>
      <c r="D133" s="31">
        <f t="shared" si="2"/>
        <v>245764308</v>
      </c>
      <c r="E133" s="31">
        <v>245764308</v>
      </c>
      <c r="F133" s="31"/>
      <c r="G133" s="31"/>
      <c r="H133" s="31"/>
      <c r="I133" s="31"/>
    </row>
    <row r="134" spans="1:9" x14ac:dyDescent="0.2">
      <c r="A134" s="66">
        <v>127</v>
      </c>
      <c r="B134" s="6" t="s">
        <v>251</v>
      </c>
      <c r="C134" s="11" t="s">
        <v>324</v>
      </c>
      <c r="D134" s="31">
        <f t="shared" si="2"/>
        <v>38978200</v>
      </c>
      <c r="E134" s="31">
        <v>38978200</v>
      </c>
      <c r="F134" s="31"/>
      <c r="G134" s="31"/>
      <c r="H134" s="31"/>
      <c r="I134" s="31"/>
    </row>
    <row r="135" spans="1:9" ht="12.75" customHeight="1" x14ac:dyDescent="0.2">
      <c r="A135" s="66">
        <v>128</v>
      </c>
      <c r="B135" s="12" t="s">
        <v>252</v>
      </c>
      <c r="C135" s="13" t="s">
        <v>253</v>
      </c>
      <c r="D135" s="31">
        <f t="shared" si="2"/>
        <v>27200866</v>
      </c>
      <c r="E135" s="31">
        <v>27200866</v>
      </c>
      <c r="F135" s="31"/>
      <c r="G135" s="31"/>
      <c r="H135" s="31"/>
      <c r="I135" s="31"/>
    </row>
    <row r="136" spans="1:9" x14ac:dyDescent="0.2">
      <c r="A136" s="66">
        <v>129</v>
      </c>
      <c r="B136" s="10" t="s">
        <v>254</v>
      </c>
      <c r="C136" s="11" t="s">
        <v>255</v>
      </c>
      <c r="D136" s="31">
        <f t="shared" ref="D136:D143" si="3">E136+F136+G136+H136+I136</f>
        <v>51179847</v>
      </c>
      <c r="E136" s="31">
        <v>0</v>
      </c>
      <c r="F136" s="31"/>
      <c r="G136" s="31"/>
      <c r="H136" s="31">
        <v>51179847</v>
      </c>
      <c r="I136" s="31"/>
    </row>
    <row r="137" spans="1:9" x14ac:dyDescent="0.2">
      <c r="A137" s="66">
        <v>130</v>
      </c>
      <c r="B137" s="10" t="s">
        <v>256</v>
      </c>
      <c r="C137" s="11" t="s">
        <v>257</v>
      </c>
      <c r="D137" s="31">
        <f t="shared" si="3"/>
        <v>25870980</v>
      </c>
      <c r="E137" s="31">
        <v>25870980</v>
      </c>
      <c r="F137" s="31"/>
      <c r="G137" s="31"/>
      <c r="H137" s="31"/>
      <c r="I137" s="31"/>
    </row>
    <row r="138" spans="1:9" x14ac:dyDescent="0.2">
      <c r="A138" s="66">
        <v>131</v>
      </c>
      <c r="B138" s="10" t="s">
        <v>258</v>
      </c>
      <c r="C138" s="11" t="s">
        <v>259</v>
      </c>
      <c r="D138" s="31">
        <f t="shared" si="3"/>
        <v>19404000</v>
      </c>
      <c r="E138" s="31">
        <v>19404000</v>
      </c>
      <c r="F138" s="31"/>
      <c r="G138" s="31"/>
      <c r="H138" s="31"/>
      <c r="I138" s="31"/>
    </row>
    <row r="139" spans="1:9" ht="13.5" customHeight="1" x14ac:dyDescent="0.2">
      <c r="A139" s="66">
        <v>132</v>
      </c>
      <c r="B139" s="12" t="s">
        <v>260</v>
      </c>
      <c r="C139" s="13" t="s">
        <v>325</v>
      </c>
      <c r="D139" s="31">
        <f t="shared" si="3"/>
        <v>36283787</v>
      </c>
      <c r="E139" s="31">
        <v>36283787</v>
      </c>
      <c r="F139" s="31"/>
      <c r="G139" s="31"/>
      <c r="H139" s="31"/>
      <c r="I139" s="31"/>
    </row>
    <row r="140" spans="1:9" x14ac:dyDescent="0.2">
      <c r="A140" s="66">
        <v>133</v>
      </c>
      <c r="B140" s="9" t="s">
        <v>261</v>
      </c>
      <c r="C140" s="13" t="s">
        <v>262</v>
      </c>
      <c r="D140" s="31">
        <f t="shared" si="3"/>
        <v>64721889</v>
      </c>
      <c r="E140" s="31">
        <v>64721889</v>
      </c>
      <c r="F140" s="31"/>
      <c r="G140" s="31"/>
      <c r="H140" s="31"/>
      <c r="I140" s="31"/>
    </row>
    <row r="141" spans="1:9" x14ac:dyDescent="0.2">
      <c r="A141" s="66">
        <v>134</v>
      </c>
      <c r="B141" s="10" t="s">
        <v>263</v>
      </c>
      <c r="C141" s="11" t="s">
        <v>264</v>
      </c>
      <c r="D141" s="31">
        <f t="shared" si="3"/>
        <v>24088428</v>
      </c>
      <c r="E141" s="31">
        <v>24088428</v>
      </c>
      <c r="F141" s="31"/>
      <c r="G141" s="31"/>
      <c r="H141" s="31"/>
      <c r="I141" s="31"/>
    </row>
    <row r="142" spans="1:9" x14ac:dyDescent="0.2">
      <c r="A142" s="66">
        <v>135</v>
      </c>
      <c r="B142" s="6" t="s">
        <v>265</v>
      </c>
      <c r="C142" s="7" t="s">
        <v>266</v>
      </c>
      <c r="D142" s="31">
        <f t="shared" si="3"/>
        <v>0</v>
      </c>
      <c r="E142" s="31"/>
      <c r="F142" s="31"/>
      <c r="G142" s="31"/>
      <c r="H142" s="31"/>
      <c r="I142" s="31"/>
    </row>
    <row r="143" spans="1:9" ht="10.5" customHeight="1" x14ac:dyDescent="0.2">
      <c r="A143" s="66">
        <v>136</v>
      </c>
      <c r="B143" s="86" t="s">
        <v>267</v>
      </c>
      <c r="C143" s="77" t="s">
        <v>268</v>
      </c>
      <c r="D143" s="31">
        <f t="shared" si="3"/>
        <v>301387495</v>
      </c>
      <c r="E143" s="31">
        <v>0</v>
      </c>
      <c r="F143" s="31">
        <v>10964495</v>
      </c>
      <c r="G143" s="31">
        <v>290423000</v>
      </c>
      <c r="H143" s="31"/>
      <c r="I143" s="31"/>
    </row>
  </sheetData>
  <mergeCells count="4">
    <mergeCell ref="A2:I2"/>
    <mergeCell ref="A5:C5"/>
    <mergeCell ref="A6:C6"/>
    <mergeCell ref="A7:C7"/>
  </mergeCells>
  <pageMargins left="0.19685039370078741" right="0.19685039370078741" top="0" bottom="0" header="0" footer="0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19" sqref="A19"/>
    </sheetView>
  </sheetViews>
  <sheetFormatPr defaultRowHeight="12.75" x14ac:dyDescent="0.2"/>
  <cols>
    <col min="1" max="1" width="4.28515625" style="68" customWidth="1"/>
    <col min="2" max="2" width="8.42578125" style="68" customWidth="1"/>
    <col min="3" max="3" width="34.5703125" style="79" customWidth="1"/>
    <col min="4" max="4" width="15.7109375" style="70" customWidth="1"/>
    <col min="5" max="5" width="15.5703125" style="70" customWidth="1"/>
    <col min="6" max="6" width="14" style="70" customWidth="1"/>
    <col min="7" max="7" width="14.5703125" style="70" customWidth="1"/>
    <col min="8" max="8" width="14" style="70" customWidth="1"/>
    <col min="9" max="9" width="14.140625" style="70" customWidth="1"/>
    <col min="10" max="16384" width="9.140625" style="71"/>
  </cols>
  <sheetData>
    <row r="1" spans="1:9" x14ac:dyDescent="0.2">
      <c r="C1" s="69"/>
    </row>
    <row r="2" spans="1:9" ht="25.5" customHeight="1" x14ac:dyDescent="0.2">
      <c r="A2" s="145" t="s">
        <v>328</v>
      </c>
      <c r="B2" s="145"/>
      <c r="C2" s="145"/>
      <c r="D2" s="145"/>
      <c r="E2" s="145"/>
      <c r="F2" s="145"/>
      <c r="G2" s="145"/>
      <c r="H2" s="145"/>
      <c r="I2" s="145"/>
    </row>
    <row r="3" spans="1:9" x14ac:dyDescent="0.2">
      <c r="C3" s="80"/>
    </row>
    <row r="4" spans="1:9" s="72" customFormat="1" ht="18.75" customHeight="1" x14ac:dyDescent="0.2">
      <c r="A4" s="147" t="s">
        <v>0</v>
      </c>
      <c r="B4" s="147" t="s">
        <v>1</v>
      </c>
      <c r="C4" s="147" t="s">
        <v>2</v>
      </c>
      <c r="D4" s="146" t="s">
        <v>287</v>
      </c>
      <c r="E4" s="146"/>
      <c r="F4" s="146"/>
      <c r="G4" s="146"/>
      <c r="H4" s="146"/>
      <c r="I4" s="146"/>
    </row>
    <row r="5" spans="1:9" s="73" customFormat="1" ht="94.5" customHeight="1" x14ac:dyDescent="0.2">
      <c r="A5" s="147"/>
      <c r="B5" s="147"/>
      <c r="C5" s="147"/>
      <c r="D5" s="89" t="s">
        <v>270</v>
      </c>
      <c r="E5" s="89" t="s">
        <v>314</v>
      </c>
      <c r="F5" s="89" t="s">
        <v>284</v>
      </c>
      <c r="G5" s="89" t="s">
        <v>285</v>
      </c>
      <c r="H5" s="89" t="s">
        <v>315</v>
      </c>
      <c r="I5" s="89" t="s">
        <v>283</v>
      </c>
    </row>
    <row r="6" spans="1:9" s="75" customFormat="1" x14ac:dyDescent="0.2">
      <c r="A6" s="148" t="s">
        <v>270</v>
      </c>
      <c r="B6" s="148"/>
      <c r="C6" s="148"/>
      <c r="D6" s="74">
        <f>D8+D7</f>
        <v>27321450871.700001</v>
      </c>
      <c r="E6" s="74">
        <f>E8+E7</f>
        <v>15529807380.700001</v>
      </c>
      <c r="F6" s="74">
        <f t="shared" ref="F6:H6" si="0">F8+F7</f>
        <v>3803553434</v>
      </c>
      <c r="G6" s="74">
        <f t="shared" si="0"/>
        <v>627664922</v>
      </c>
      <c r="H6" s="74">
        <f t="shared" si="0"/>
        <v>3762372976</v>
      </c>
      <c r="I6" s="74">
        <f t="shared" ref="I6" si="1">I8+I7</f>
        <v>3598052159</v>
      </c>
    </row>
    <row r="7" spans="1:9" s="75" customFormat="1" ht="15.75" customHeight="1" x14ac:dyDescent="0.2">
      <c r="A7" s="142" t="s">
        <v>269</v>
      </c>
      <c r="B7" s="143"/>
      <c r="C7" s="144"/>
      <c r="D7" s="76">
        <f>SUM(E7:I7)</f>
        <v>3671944560.6999998</v>
      </c>
      <c r="E7" s="76">
        <v>3655672030.6999998</v>
      </c>
      <c r="F7" s="76"/>
      <c r="G7" s="76"/>
      <c r="H7" s="76"/>
      <c r="I7" s="76">
        <v>16272530</v>
      </c>
    </row>
    <row r="8" spans="1:9" x14ac:dyDescent="0.2">
      <c r="A8" s="142" t="s">
        <v>313</v>
      </c>
      <c r="B8" s="143"/>
      <c r="C8" s="144"/>
      <c r="D8" s="74">
        <f>SUM(D9:D144)</f>
        <v>23649506311</v>
      </c>
      <c r="E8" s="74">
        <f>SUM(E9:E144)</f>
        <v>11874135350</v>
      </c>
      <c r="F8" s="74">
        <f>SUM(F9:F144)</f>
        <v>3803553434</v>
      </c>
      <c r="G8" s="74">
        <f>SUM(G9:G144)</f>
        <v>627664922</v>
      </c>
      <c r="H8" s="74">
        <f>SUM(H9:H144)</f>
        <v>3762372976</v>
      </c>
      <c r="I8" s="74">
        <f>SUM(I9:I144)</f>
        <v>3581779629</v>
      </c>
    </row>
    <row r="9" spans="1:9" ht="12" customHeight="1" x14ac:dyDescent="0.2">
      <c r="A9" s="66">
        <v>1</v>
      </c>
      <c r="B9" s="6" t="s">
        <v>3</v>
      </c>
      <c r="C9" s="7" t="s">
        <v>4</v>
      </c>
      <c r="D9" s="76">
        <f>SUM(E9:I9)</f>
        <v>42429154</v>
      </c>
      <c r="E9" s="76">
        <v>42429154</v>
      </c>
      <c r="F9" s="76"/>
      <c r="G9" s="76"/>
      <c r="H9" s="76"/>
      <c r="I9" s="76"/>
    </row>
    <row r="10" spans="1:9" x14ac:dyDescent="0.2">
      <c r="A10" s="66">
        <v>2</v>
      </c>
      <c r="B10" s="9" t="s">
        <v>5</v>
      </c>
      <c r="C10" s="7" t="s">
        <v>6</v>
      </c>
      <c r="D10" s="76">
        <f t="shared" ref="D10:D72" si="2">SUM(E10:I10)</f>
        <v>33188882</v>
      </c>
      <c r="E10" s="76">
        <v>33113401</v>
      </c>
      <c r="F10" s="76">
        <v>75481</v>
      </c>
      <c r="G10" s="76"/>
      <c r="H10" s="76"/>
      <c r="I10" s="76"/>
    </row>
    <row r="11" spans="1:9" x14ac:dyDescent="0.2">
      <c r="A11" s="66">
        <v>3</v>
      </c>
      <c r="B11" s="10" t="s">
        <v>7</v>
      </c>
      <c r="C11" s="11" t="s">
        <v>8</v>
      </c>
      <c r="D11" s="76">
        <f t="shared" si="2"/>
        <v>210025171</v>
      </c>
      <c r="E11" s="76">
        <v>148640255</v>
      </c>
      <c r="F11" s="76"/>
      <c r="G11" s="76"/>
      <c r="H11" s="76">
        <v>61384916</v>
      </c>
      <c r="I11" s="76"/>
    </row>
    <row r="12" spans="1:9" ht="14.25" customHeight="1" x14ac:dyDescent="0.2">
      <c r="A12" s="66">
        <v>4</v>
      </c>
      <c r="B12" s="6" t="s">
        <v>9</v>
      </c>
      <c r="C12" s="7" t="s">
        <v>10</v>
      </c>
      <c r="D12" s="76">
        <f t="shared" si="2"/>
        <v>37039156</v>
      </c>
      <c r="E12" s="76">
        <v>37039156</v>
      </c>
      <c r="F12" s="76"/>
      <c r="G12" s="76"/>
      <c r="H12" s="76"/>
      <c r="I12" s="76"/>
    </row>
    <row r="13" spans="1:9" x14ac:dyDescent="0.2">
      <c r="A13" s="66">
        <v>5</v>
      </c>
      <c r="B13" s="6" t="s">
        <v>11</v>
      </c>
      <c r="C13" s="7" t="s">
        <v>12</v>
      </c>
      <c r="D13" s="76">
        <f t="shared" si="2"/>
        <v>42621464</v>
      </c>
      <c r="E13" s="76">
        <v>42621464</v>
      </c>
      <c r="F13" s="76"/>
      <c r="G13" s="76"/>
      <c r="H13" s="76"/>
      <c r="I13" s="76"/>
    </row>
    <row r="14" spans="1:9" x14ac:dyDescent="0.2">
      <c r="A14" s="66">
        <v>6</v>
      </c>
      <c r="B14" s="10" t="s">
        <v>13</v>
      </c>
      <c r="C14" s="11" t="s">
        <v>14</v>
      </c>
      <c r="D14" s="76">
        <f t="shared" si="2"/>
        <v>560461871</v>
      </c>
      <c r="E14" s="76">
        <v>359979593</v>
      </c>
      <c r="F14" s="76">
        <v>6797588</v>
      </c>
      <c r="G14" s="76">
        <v>20107990</v>
      </c>
      <c r="H14" s="76">
        <v>125315497</v>
      </c>
      <c r="I14" s="76">
        <v>48261203</v>
      </c>
    </row>
    <row r="15" spans="1:9" x14ac:dyDescent="0.2">
      <c r="A15" s="66">
        <v>7</v>
      </c>
      <c r="B15" s="12" t="s">
        <v>15</v>
      </c>
      <c r="C15" s="13" t="s">
        <v>16</v>
      </c>
      <c r="D15" s="76">
        <f t="shared" si="2"/>
        <v>149163286</v>
      </c>
      <c r="E15" s="76">
        <v>127531622</v>
      </c>
      <c r="F15" s="76">
        <v>71104</v>
      </c>
      <c r="G15" s="76"/>
      <c r="H15" s="76">
        <v>21560560</v>
      </c>
      <c r="I15" s="76"/>
    </row>
    <row r="16" spans="1:9" x14ac:dyDescent="0.2">
      <c r="A16" s="66">
        <v>8</v>
      </c>
      <c r="B16" s="10" t="s">
        <v>17</v>
      </c>
      <c r="C16" s="11" t="s">
        <v>18</v>
      </c>
      <c r="D16" s="76">
        <f t="shared" si="2"/>
        <v>33426088</v>
      </c>
      <c r="E16" s="76">
        <v>33426088</v>
      </c>
      <c r="F16" s="76"/>
      <c r="G16" s="76"/>
      <c r="H16" s="76"/>
      <c r="I16" s="76"/>
    </row>
    <row r="17" spans="1:9" x14ac:dyDescent="0.2">
      <c r="A17" s="66">
        <v>9</v>
      </c>
      <c r="B17" s="10" t="s">
        <v>19</v>
      </c>
      <c r="C17" s="11" t="s">
        <v>20</v>
      </c>
      <c r="D17" s="76">
        <f t="shared" si="2"/>
        <v>51228313</v>
      </c>
      <c r="E17" s="76">
        <v>51228313</v>
      </c>
      <c r="F17" s="76"/>
      <c r="G17" s="76"/>
      <c r="H17" s="76"/>
      <c r="I17" s="76"/>
    </row>
    <row r="18" spans="1:9" x14ac:dyDescent="0.2">
      <c r="A18" s="66">
        <v>10</v>
      </c>
      <c r="B18" s="10" t="s">
        <v>21</v>
      </c>
      <c r="C18" s="11" t="s">
        <v>22</v>
      </c>
      <c r="D18" s="76">
        <f t="shared" si="2"/>
        <v>33746909</v>
      </c>
      <c r="E18" s="76">
        <v>33746909</v>
      </c>
      <c r="F18" s="76"/>
      <c r="G18" s="76"/>
      <c r="H18" s="76"/>
      <c r="I18" s="76"/>
    </row>
    <row r="19" spans="1:9" x14ac:dyDescent="0.2">
      <c r="A19" s="66">
        <v>11</v>
      </c>
      <c r="B19" s="10" t="s">
        <v>23</v>
      </c>
      <c r="C19" s="11" t="s">
        <v>24</v>
      </c>
      <c r="D19" s="76">
        <f t="shared" si="2"/>
        <v>42202196</v>
      </c>
      <c r="E19" s="76">
        <v>42202196</v>
      </c>
      <c r="F19" s="76"/>
      <c r="G19" s="76"/>
      <c r="H19" s="76"/>
      <c r="I19" s="76"/>
    </row>
    <row r="20" spans="1:9" x14ac:dyDescent="0.2">
      <c r="A20" s="66">
        <v>12</v>
      </c>
      <c r="B20" s="10" t="s">
        <v>25</v>
      </c>
      <c r="C20" s="11" t="s">
        <v>26</v>
      </c>
      <c r="D20" s="76">
        <f t="shared" si="2"/>
        <v>108488539</v>
      </c>
      <c r="E20" s="76">
        <v>108469921</v>
      </c>
      <c r="F20" s="76">
        <v>18618</v>
      </c>
      <c r="G20" s="76"/>
      <c r="H20" s="76"/>
      <c r="I20" s="76"/>
    </row>
    <row r="21" spans="1:9" x14ac:dyDescent="0.2">
      <c r="A21" s="66">
        <v>13</v>
      </c>
      <c r="B21" s="6" t="s">
        <v>27</v>
      </c>
      <c r="C21" s="11" t="s">
        <v>28</v>
      </c>
      <c r="D21" s="76">
        <f t="shared" si="2"/>
        <v>0</v>
      </c>
      <c r="E21" s="76"/>
      <c r="F21" s="76"/>
      <c r="G21" s="76"/>
      <c r="H21" s="76"/>
      <c r="I21" s="76"/>
    </row>
    <row r="22" spans="1:9" x14ac:dyDescent="0.2">
      <c r="A22" s="66">
        <v>14</v>
      </c>
      <c r="B22" s="10" t="s">
        <v>29</v>
      </c>
      <c r="C22" s="11" t="s">
        <v>30</v>
      </c>
      <c r="D22" s="76">
        <f t="shared" si="2"/>
        <v>43630440</v>
      </c>
      <c r="E22" s="76">
        <v>43630440</v>
      </c>
      <c r="F22" s="76"/>
      <c r="G22" s="76"/>
      <c r="H22" s="76"/>
      <c r="I22" s="76"/>
    </row>
    <row r="23" spans="1:9" x14ac:dyDescent="0.2">
      <c r="A23" s="66">
        <v>15</v>
      </c>
      <c r="B23" s="10" t="s">
        <v>31</v>
      </c>
      <c r="C23" s="11" t="s">
        <v>32</v>
      </c>
      <c r="D23" s="76">
        <f t="shared" si="2"/>
        <v>61855617</v>
      </c>
      <c r="E23" s="76">
        <v>61855617</v>
      </c>
      <c r="F23" s="76"/>
      <c r="G23" s="76"/>
      <c r="H23" s="76"/>
      <c r="I23" s="76"/>
    </row>
    <row r="24" spans="1:9" x14ac:dyDescent="0.2">
      <c r="A24" s="66">
        <v>16</v>
      </c>
      <c r="B24" s="10" t="s">
        <v>33</v>
      </c>
      <c r="C24" s="11" t="s">
        <v>34</v>
      </c>
      <c r="D24" s="76">
        <f t="shared" si="2"/>
        <v>123410154</v>
      </c>
      <c r="E24" s="76">
        <v>88756976</v>
      </c>
      <c r="F24" s="76"/>
      <c r="G24" s="76"/>
      <c r="H24" s="76">
        <v>34653178</v>
      </c>
      <c r="I24" s="76"/>
    </row>
    <row r="25" spans="1:9" x14ac:dyDescent="0.2">
      <c r="A25" s="66">
        <v>17</v>
      </c>
      <c r="B25" s="10" t="s">
        <v>35</v>
      </c>
      <c r="C25" s="11" t="s">
        <v>36</v>
      </c>
      <c r="D25" s="76">
        <f t="shared" si="2"/>
        <v>511394181</v>
      </c>
      <c r="E25" s="76">
        <v>309862471</v>
      </c>
      <c r="F25" s="76">
        <v>7262250</v>
      </c>
      <c r="G25" s="76">
        <v>15857275</v>
      </c>
      <c r="H25" s="76">
        <v>136032579</v>
      </c>
      <c r="I25" s="76">
        <v>42379606</v>
      </c>
    </row>
    <row r="26" spans="1:9" x14ac:dyDescent="0.2">
      <c r="A26" s="66">
        <v>18</v>
      </c>
      <c r="B26" s="6" t="s">
        <v>37</v>
      </c>
      <c r="C26" s="7" t="s">
        <v>38</v>
      </c>
      <c r="D26" s="76">
        <f t="shared" si="2"/>
        <v>26020762</v>
      </c>
      <c r="E26" s="76">
        <v>26020762</v>
      </c>
      <c r="F26" s="76"/>
      <c r="G26" s="76"/>
      <c r="H26" s="76"/>
      <c r="I26" s="76"/>
    </row>
    <row r="27" spans="1:9" x14ac:dyDescent="0.2">
      <c r="A27" s="66">
        <v>19</v>
      </c>
      <c r="B27" s="6" t="s">
        <v>39</v>
      </c>
      <c r="C27" s="7" t="s">
        <v>40</v>
      </c>
      <c r="D27" s="76">
        <f t="shared" si="2"/>
        <v>24644114</v>
      </c>
      <c r="E27" s="76">
        <v>24644114</v>
      </c>
      <c r="F27" s="76"/>
      <c r="G27" s="76"/>
      <c r="H27" s="76"/>
      <c r="I27" s="76"/>
    </row>
    <row r="28" spans="1:9" x14ac:dyDescent="0.2">
      <c r="A28" s="66">
        <v>20</v>
      </c>
      <c r="B28" s="6" t="s">
        <v>41</v>
      </c>
      <c r="C28" s="7" t="s">
        <v>42</v>
      </c>
      <c r="D28" s="76">
        <f t="shared" si="2"/>
        <v>195698410</v>
      </c>
      <c r="E28" s="76">
        <v>122338093</v>
      </c>
      <c r="F28" s="76">
        <v>425753</v>
      </c>
      <c r="G28" s="76">
        <v>5661434</v>
      </c>
      <c r="H28" s="76">
        <v>67273130</v>
      </c>
      <c r="I28" s="76"/>
    </row>
    <row r="29" spans="1:9" x14ac:dyDescent="0.2">
      <c r="A29" s="66">
        <v>21</v>
      </c>
      <c r="B29" s="6" t="s">
        <v>43</v>
      </c>
      <c r="C29" s="7" t="s">
        <v>44</v>
      </c>
      <c r="D29" s="76">
        <f t="shared" si="2"/>
        <v>259349542</v>
      </c>
      <c r="E29" s="76">
        <v>173436378</v>
      </c>
      <c r="F29" s="76">
        <v>145000</v>
      </c>
      <c r="G29" s="76">
        <v>4254529</v>
      </c>
      <c r="H29" s="76">
        <v>71488160</v>
      </c>
      <c r="I29" s="76">
        <v>10025475</v>
      </c>
    </row>
    <row r="30" spans="1:9" x14ac:dyDescent="0.2">
      <c r="A30" s="66">
        <v>22</v>
      </c>
      <c r="B30" s="10" t="s">
        <v>45</v>
      </c>
      <c r="C30" s="11" t="s">
        <v>46</v>
      </c>
      <c r="D30" s="76">
        <f t="shared" si="2"/>
        <v>0</v>
      </c>
      <c r="E30" s="76"/>
      <c r="F30" s="76"/>
      <c r="G30" s="76"/>
      <c r="H30" s="76"/>
      <c r="I30" s="76"/>
    </row>
    <row r="31" spans="1:9" ht="12" customHeight="1" x14ac:dyDescent="0.2">
      <c r="A31" s="66">
        <v>23</v>
      </c>
      <c r="B31" s="10" t="s">
        <v>47</v>
      </c>
      <c r="C31" s="11" t="s">
        <v>48</v>
      </c>
      <c r="D31" s="76">
        <f t="shared" si="2"/>
        <v>0</v>
      </c>
      <c r="E31" s="76"/>
      <c r="F31" s="76"/>
      <c r="G31" s="76"/>
      <c r="H31" s="76"/>
      <c r="I31" s="76"/>
    </row>
    <row r="32" spans="1:9" ht="24" x14ac:dyDescent="0.2">
      <c r="A32" s="66">
        <v>24</v>
      </c>
      <c r="B32" s="10" t="s">
        <v>49</v>
      </c>
      <c r="C32" s="11" t="s">
        <v>50</v>
      </c>
      <c r="D32" s="76">
        <f t="shared" si="2"/>
        <v>0</v>
      </c>
      <c r="E32" s="76"/>
      <c r="F32" s="76"/>
      <c r="G32" s="76"/>
      <c r="H32" s="76"/>
      <c r="I32" s="76"/>
    </row>
    <row r="33" spans="1:9" x14ac:dyDescent="0.2">
      <c r="A33" s="66">
        <v>25</v>
      </c>
      <c r="B33" s="6" t="s">
        <v>51</v>
      </c>
      <c r="C33" s="13" t="s">
        <v>52</v>
      </c>
      <c r="D33" s="76">
        <f t="shared" si="2"/>
        <v>818341615</v>
      </c>
      <c r="E33" s="76">
        <v>573845817</v>
      </c>
      <c r="F33" s="76">
        <v>37204139</v>
      </c>
      <c r="G33" s="76">
        <v>26460178</v>
      </c>
      <c r="H33" s="76"/>
      <c r="I33" s="76">
        <v>180831481</v>
      </c>
    </row>
    <row r="34" spans="1:9" x14ac:dyDescent="0.2">
      <c r="A34" s="66">
        <v>26</v>
      </c>
      <c r="B34" s="10" t="s">
        <v>53</v>
      </c>
      <c r="C34" s="11" t="s">
        <v>54</v>
      </c>
      <c r="D34" s="76">
        <f t="shared" si="2"/>
        <v>424477239</v>
      </c>
      <c r="E34" s="76">
        <v>236074696</v>
      </c>
      <c r="F34" s="76">
        <v>3766063</v>
      </c>
      <c r="G34" s="76"/>
      <c r="H34" s="76">
        <v>184636480</v>
      </c>
      <c r="I34" s="76"/>
    </row>
    <row r="35" spans="1:9" ht="12.75" customHeight="1" x14ac:dyDescent="0.2">
      <c r="A35" s="66">
        <v>27</v>
      </c>
      <c r="B35" s="10" t="s">
        <v>55</v>
      </c>
      <c r="C35" s="11" t="s">
        <v>56</v>
      </c>
      <c r="D35" s="76">
        <f t="shared" si="2"/>
        <v>87181916</v>
      </c>
      <c r="E35" s="76">
        <v>87181916</v>
      </c>
      <c r="F35" s="76"/>
      <c r="G35" s="76"/>
      <c r="H35" s="76"/>
      <c r="I35" s="76"/>
    </row>
    <row r="36" spans="1:9" ht="12" customHeight="1" x14ac:dyDescent="0.2">
      <c r="A36" s="66">
        <v>28</v>
      </c>
      <c r="B36" s="9" t="s">
        <v>57</v>
      </c>
      <c r="C36" s="13" t="s">
        <v>58</v>
      </c>
      <c r="D36" s="76">
        <f t="shared" si="2"/>
        <v>0</v>
      </c>
      <c r="E36" s="76"/>
      <c r="F36" s="76"/>
      <c r="G36" s="76"/>
      <c r="H36" s="76"/>
      <c r="I36" s="76"/>
    </row>
    <row r="37" spans="1:9" ht="24" x14ac:dyDescent="0.2">
      <c r="A37" s="66">
        <v>29</v>
      </c>
      <c r="B37" s="6" t="s">
        <v>59</v>
      </c>
      <c r="C37" s="7" t="s">
        <v>60</v>
      </c>
      <c r="D37" s="76">
        <f t="shared" si="2"/>
        <v>0</v>
      </c>
      <c r="E37" s="76"/>
      <c r="F37" s="76"/>
      <c r="G37" s="76"/>
      <c r="H37" s="76"/>
      <c r="I37" s="76"/>
    </row>
    <row r="38" spans="1:9" x14ac:dyDescent="0.2">
      <c r="A38" s="66">
        <v>30</v>
      </c>
      <c r="B38" s="10" t="s">
        <v>61</v>
      </c>
      <c r="C38" s="11" t="s">
        <v>62</v>
      </c>
      <c r="D38" s="76">
        <f t="shared" si="2"/>
        <v>0</v>
      </c>
      <c r="E38" s="76"/>
      <c r="F38" s="76"/>
      <c r="G38" s="76"/>
      <c r="H38" s="76"/>
      <c r="I38" s="76"/>
    </row>
    <row r="39" spans="1:9" ht="13.5" customHeight="1" x14ac:dyDescent="0.2">
      <c r="A39" s="66">
        <v>31</v>
      </c>
      <c r="B39" s="9" t="s">
        <v>63</v>
      </c>
      <c r="C39" s="7" t="s">
        <v>64</v>
      </c>
      <c r="D39" s="76">
        <f t="shared" si="2"/>
        <v>332729347</v>
      </c>
      <c r="E39" s="76">
        <v>192872065</v>
      </c>
      <c r="F39" s="76">
        <v>12430318</v>
      </c>
      <c r="G39" s="76">
        <v>8066250</v>
      </c>
      <c r="H39" s="76">
        <v>101111453</v>
      </c>
      <c r="I39" s="76">
        <v>18249261</v>
      </c>
    </row>
    <row r="40" spans="1:9" x14ac:dyDescent="0.2">
      <c r="A40" s="66">
        <v>32</v>
      </c>
      <c r="B40" s="12" t="s">
        <v>65</v>
      </c>
      <c r="C40" s="13" t="s">
        <v>66</v>
      </c>
      <c r="D40" s="76">
        <f t="shared" si="2"/>
        <v>486207678</v>
      </c>
      <c r="E40" s="76">
        <v>291951396</v>
      </c>
      <c r="F40" s="76">
        <v>8453475</v>
      </c>
      <c r="G40" s="76"/>
      <c r="H40" s="76">
        <v>113102537</v>
      </c>
      <c r="I40" s="76">
        <v>72700270</v>
      </c>
    </row>
    <row r="41" spans="1:9" x14ac:dyDescent="0.2">
      <c r="A41" s="66">
        <v>33</v>
      </c>
      <c r="B41" s="9" t="s">
        <v>67</v>
      </c>
      <c r="C41" s="7" t="s">
        <v>68</v>
      </c>
      <c r="D41" s="76">
        <f t="shared" si="2"/>
        <v>42206638</v>
      </c>
      <c r="E41" s="76">
        <v>42206638</v>
      </c>
      <c r="F41" s="76"/>
      <c r="G41" s="76"/>
      <c r="H41" s="76"/>
      <c r="I41" s="76"/>
    </row>
    <row r="42" spans="1:9" x14ac:dyDescent="0.2">
      <c r="A42" s="66">
        <v>34</v>
      </c>
      <c r="B42" s="10" t="s">
        <v>69</v>
      </c>
      <c r="C42" s="11" t="s">
        <v>70</v>
      </c>
      <c r="D42" s="76">
        <f t="shared" si="2"/>
        <v>208146399</v>
      </c>
      <c r="E42" s="76">
        <v>207172485</v>
      </c>
      <c r="F42" s="76">
        <v>973914</v>
      </c>
      <c r="G42" s="76"/>
      <c r="H42" s="76"/>
      <c r="I42" s="76"/>
    </row>
    <row r="43" spans="1:9" x14ac:dyDescent="0.2">
      <c r="A43" s="66">
        <v>35</v>
      </c>
      <c r="B43" s="9" t="s">
        <v>71</v>
      </c>
      <c r="C43" s="7" t="s">
        <v>72</v>
      </c>
      <c r="D43" s="76">
        <f t="shared" si="2"/>
        <v>48652656</v>
      </c>
      <c r="E43" s="76">
        <v>48652656</v>
      </c>
      <c r="F43" s="76"/>
      <c r="G43" s="76"/>
      <c r="H43" s="76"/>
      <c r="I43" s="76"/>
    </row>
    <row r="44" spans="1:9" x14ac:dyDescent="0.2">
      <c r="A44" s="66">
        <v>36</v>
      </c>
      <c r="B44" s="6" t="s">
        <v>73</v>
      </c>
      <c r="C44" s="7" t="s">
        <v>74</v>
      </c>
      <c r="D44" s="76">
        <f t="shared" si="2"/>
        <v>200913717</v>
      </c>
      <c r="E44" s="76">
        <v>156052581</v>
      </c>
      <c r="F44" s="76">
        <v>213207</v>
      </c>
      <c r="G44" s="76"/>
      <c r="H44" s="76">
        <v>44647929</v>
      </c>
      <c r="I44" s="76"/>
    </row>
    <row r="45" spans="1:9" x14ac:dyDescent="0.2">
      <c r="A45" s="66">
        <v>37</v>
      </c>
      <c r="B45" s="14" t="s">
        <v>75</v>
      </c>
      <c r="C45" s="15" t="s">
        <v>76</v>
      </c>
      <c r="D45" s="76">
        <f t="shared" si="2"/>
        <v>47294712</v>
      </c>
      <c r="E45" s="76">
        <v>47294712</v>
      </c>
      <c r="F45" s="76"/>
      <c r="G45" s="76"/>
      <c r="H45" s="76"/>
      <c r="I45" s="76"/>
    </row>
    <row r="46" spans="1:9" x14ac:dyDescent="0.2">
      <c r="A46" s="66">
        <v>38</v>
      </c>
      <c r="B46" s="6" t="s">
        <v>77</v>
      </c>
      <c r="C46" s="7" t="s">
        <v>78</v>
      </c>
      <c r="D46" s="76">
        <f t="shared" si="2"/>
        <v>33187282</v>
      </c>
      <c r="E46" s="76">
        <v>33187282</v>
      </c>
      <c r="F46" s="76"/>
      <c r="G46" s="76"/>
      <c r="H46" s="76"/>
      <c r="I46" s="76"/>
    </row>
    <row r="47" spans="1:9" x14ac:dyDescent="0.2">
      <c r="A47" s="66">
        <v>39</v>
      </c>
      <c r="B47" s="12" t="s">
        <v>79</v>
      </c>
      <c r="C47" s="13" t="s">
        <v>80</v>
      </c>
      <c r="D47" s="76">
        <f t="shared" si="2"/>
        <v>41198001</v>
      </c>
      <c r="E47" s="76">
        <v>41198001</v>
      </c>
      <c r="F47" s="76"/>
      <c r="G47" s="76"/>
      <c r="H47" s="76"/>
      <c r="I47" s="76"/>
    </row>
    <row r="48" spans="1:9" x14ac:dyDescent="0.2">
      <c r="A48" s="66">
        <v>40</v>
      </c>
      <c r="B48" s="10" t="s">
        <v>81</v>
      </c>
      <c r="C48" s="11" t="s">
        <v>82</v>
      </c>
      <c r="D48" s="76">
        <f t="shared" si="2"/>
        <v>22190319</v>
      </c>
      <c r="E48" s="76">
        <v>22190319</v>
      </c>
      <c r="F48" s="76"/>
      <c r="G48" s="76"/>
      <c r="H48" s="76"/>
      <c r="I48" s="76"/>
    </row>
    <row r="49" spans="1:9" x14ac:dyDescent="0.2">
      <c r="A49" s="66">
        <v>41</v>
      </c>
      <c r="B49" s="9" t="s">
        <v>83</v>
      </c>
      <c r="C49" s="7" t="s">
        <v>84</v>
      </c>
      <c r="D49" s="76">
        <f t="shared" si="2"/>
        <v>31037540</v>
      </c>
      <c r="E49" s="76">
        <v>30866852</v>
      </c>
      <c r="F49" s="76">
        <v>170688</v>
      </c>
      <c r="G49" s="76"/>
      <c r="H49" s="76"/>
      <c r="I49" s="76"/>
    </row>
    <row r="50" spans="1:9" x14ac:dyDescent="0.2">
      <c r="A50" s="66">
        <v>42</v>
      </c>
      <c r="B50" s="10" t="s">
        <v>85</v>
      </c>
      <c r="C50" s="11" t="s">
        <v>86</v>
      </c>
      <c r="D50" s="76">
        <f t="shared" si="2"/>
        <v>421030951</v>
      </c>
      <c r="E50" s="76">
        <v>283521562</v>
      </c>
      <c r="F50" s="76">
        <v>16256126</v>
      </c>
      <c r="G50" s="76">
        <v>16809740</v>
      </c>
      <c r="H50" s="76">
        <v>98414303</v>
      </c>
      <c r="I50" s="76">
        <v>6029220</v>
      </c>
    </row>
    <row r="51" spans="1:9" x14ac:dyDescent="0.2">
      <c r="A51" s="66">
        <v>43</v>
      </c>
      <c r="B51" s="6" t="s">
        <v>87</v>
      </c>
      <c r="C51" s="7" t="s">
        <v>88</v>
      </c>
      <c r="D51" s="76">
        <f t="shared" si="2"/>
        <v>51752831</v>
      </c>
      <c r="E51" s="76">
        <v>51752831</v>
      </c>
      <c r="F51" s="76"/>
      <c r="G51" s="76"/>
      <c r="H51" s="76"/>
      <c r="I51" s="76"/>
    </row>
    <row r="52" spans="1:9" x14ac:dyDescent="0.2">
      <c r="A52" s="66">
        <v>44</v>
      </c>
      <c r="B52" s="6" t="s">
        <v>89</v>
      </c>
      <c r="C52" s="7" t="s">
        <v>90</v>
      </c>
      <c r="D52" s="76">
        <f t="shared" si="2"/>
        <v>303705467</v>
      </c>
      <c r="E52" s="76">
        <v>170783487</v>
      </c>
      <c r="F52" s="76">
        <v>340059</v>
      </c>
      <c r="G52" s="76"/>
      <c r="H52" s="76">
        <v>132581921</v>
      </c>
      <c r="I52" s="76"/>
    </row>
    <row r="53" spans="1:9" x14ac:dyDescent="0.2">
      <c r="A53" s="66">
        <v>45</v>
      </c>
      <c r="B53" s="10" t="s">
        <v>91</v>
      </c>
      <c r="C53" s="11" t="s">
        <v>92</v>
      </c>
      <c r="D53" s="76">
        <f t="shared" si="2"/>
        <v>36689624</v>
      </c>
      <c r="E53" s="76">
        <v>36689624</v>
      </c>
      <c r="F53" s="78"/>
      <c r="G53" s="76"/>
      <c r="H53" s="76"/>
      <c r="I53" s="76"/>
    </row>
    <row r="54" spans="1:9" ht="12.75" customHeight="1" x14ac:dyDescent="0.2">
      <c r="A54" s="66">
        <v>46</v>
      </c>
      <c r="B54" s="10" t="s">
        <v>93</v>
      </c>
      <c r="C54" s="11" t="s">
        <v>94</v>
      </c>
      <c r="D54" s="76">
        <f t="shared" si="2"/>
        <v>53710770</v>
      </c>
      <c r="E54" s="76">
        <v>53701461</v>
      </c>
      <c r="F54" s="76">
        <v>9309</v>
      </c>
      <c r="G54" s="76"/>
      <c r="H54" s="76"/>
      <c r="I54" s="76"/>
    </row>
    <row r="55" spans="1:9" x14ac:dyDescent="0.2">
      <c r="A55" s="66">
        <v>47</v>
      </c>
      <c r="B55" s="9" t="s">
        <v>95</v>
      </c>
      <c r="C55" s="7" t="s">
        <v>96</v>
      </c>
      <c r="D55" s="76">
        <f t="shared" si="2"/>
        <v>67286648</v>
      </c>
      <c r="E55" s="76">
        <v>67286648</v>
      </c>
      <c r="F55" s="76"/>
      <c r="G55" s="76"/>
      <c r="H55" s="76"/>
      <c r="I55" s="76"/>
    </row>
    <row r="56" spans="1:9" x14ac:dyDescent="0.2">
      <c r="A56" s="66">
        <v>48</v>
      </c>
      <c r="B56" s="10" t="s">
        <v>97</v>
      </c>
      <c r="C56" s="11" t="s">
        <v>98</v>
      </c>
      <c r="D56" s="76">
        <f t="shared" si="2"/>
        <v>27583669</v>
      </c>
      <c r="E56" s="76">
        <v>27583669</v>
      </c>
      <c r="F56" s="76"/>
      <c r="G56" s="76"/>
      <c r="H56" s="76"/>
      <c r="I56" s="76"/>
    </row>
    <row r="57" spans="1:9" x14ac:dyDescent="0.2">
      <c r="A57" s="66">
        <v>49</v>
      </c>
      <c r="B57" s="9" t="s">
        <v>99</v>
      </c>
      <c r="C57" s="7" t="s">
        <v>100</v>
      </c>
      <c r="D57" s="76">
        <f t="shared" si="2"/>
        <v>42457245</v>
      </c>
      <c r="E57" s="76">
        <v>42420631</v>
      </c>
      <c r="F57" s="76">
        <v>36614</v>
      </c>
      <c r="G57" s="76"/>
      <c r="H57" s="76"/>
      <c r="I57" s="76"/>
    </row>
    <row r="58" spans="1:9" ht="12.75" customHeight="1" x14ac:dyDescent="0.2">
      <c r="A58" s="66">
        <v>50</v>
      </c>
      <c r="B58" s="10" t="s">
        <v>101</v>
      </c>
      <c r="C58" s="11" t="s">
        <v>102</v>
      </c>
      <c r="D58" s="76">
        <f t="shared" si="2"/>
        <v>63800714</v>
      </c>
      <c r="E58" s="76">
        <v>63800714</v>
      </c>
      <c r="F58" s="76"/>
      <c r="G58" s="76"/>
      <c r="H58" s="76"/>
      <c r="I58" s="76"/>
    </row>
    <row r="59" spans="1:9" x14ac:dyDescent="0.2">
      <c r="A59" s="66">
        <v>51</v>
      </c>
      <c r="B59" s="10" t="s">
        <v>103</v>
      </c>
      <c r="C59" s="11" t="s">
        <v>104</v>
      </c>
      <c r="D59" s="76">
        <f t="shared" si="2"/>
        <v>324666546</v>
      </c>
      <c r="E59" s="76">
        <v>234974843</v>
      </c>
      <c r="F59" s="76">
        <v>867530</v>
      </c>
      <c r="G59" s="76"/>
      <c r="H59" s="76">
        <v>88824173</v>
      </c>
      <c r="I59" s="76"/>
    </row>
    <row r="60" spans="1:9" x14ac:dyDescent="0.2">
      <c r="A60" s="66">
        <v>52</v>
      </c>
      <c r="B60" s="10" t="s">
        <v>105</v>
      </c>
      <c r="C60" s="11" t="s">
        <v>106</v>
      </c>
      <c r="D60" s="76">
        <f t="shared" si="2"/>
        <v>43699780</v>
      </c>
      <c r="E60" s="76">
        <v>43681056</v>
      </c>
      <c r="F60" s="76">
        <v>18724</v>
      </c>
      <c r="G60" s="76"/>
      <c r="H60" s="76"/>
      <c r="I60" s="76"/>
    </row>
    <row r="61" spans="1:9" x14ac:dyDescent="0.2">
      <c r="A61" s="66">
        <v>53</v>
      </c>
      <c r="B61" s="10" t="s">
        <v>107</v>
      </c>
      <c r="C61" s="11" t="s">
        <v>108</v>
      </c>
      <c r="D61" s="76">
        <f t="shared" si="2"/>
        <v>0</v>
      </c>
      <c r="E61" s="76"/>
      <c r="F61" s="76"/>
      <c r="G61" s="76"/>
      <c r="H61" s="76"/>
      <c r="I61" s="76"/>
    </row>
    <row r="62" spans="1:9" x14ac:dyDescent="0.2">
      <c r="A62" s="66">
        <v>54</v>
      </c>
      <c r="B62" s="10" t="s">
        <v>109</v>
      </c>
      <c r="C62" s="11" t="s">
        <v>110</v>
      </c>
      <c r="D62" s="76">
        <f t="shared" si="2"/>
        <v>141918629</v>
      </c>
      <c r="E62" s="76">
        <v>52374009</v>
      </c>
      <c r="F62" s="76"/>
      <c r="G62" s="76"/>
      <c r="H62" s="76"/>
      <c r="I62" s="76">
        <v>89544620</v>
      </c>
    </row>
    <row r="63" spans="1:9" x14ac:dyDescent="0.2">
      <c r="A63" s="66">
        <v>55</v>
      </c>
      <c r="B63" s="10" t="s">
        <v>111</v>
      </c>
      <c r="C63" s="11" t="s">
        <v>112</v>
      </c>
      <c r="D63" s="76">
        <f t="shared" si="2"/>
        <v>0</v>
      </c>
      <c r="E63" s="76"/>
      <c r="F63" s="76"/>
      <c r="G63" s="76"/>
      <c r="H63" s="76"/>
      <c r="I63" s="76"/>
    </row>
    <row r="64" spans="1:9" x14ac:dyDescent="0.2">
      <c r="A64" s="66">
        <v>56</v>
      </c>
      <c r="B64" s="9" t="s">
        <v>113</v>
      </c>
      <c r="C64" s="11" t="s">
        <v>114</v>
      </c>
      <c r="D64" s="76">
        <f t="shared" si="2"/>
        <v>0</v>
      </c>
      <c r="E64" s="76"/>
      <c r="F64" s="76"/>
      <c r="G64" s="76"/>
      <c r="H64" s="76"/>
      <c r="I64" s="76"/>
    </row>
    <row r="65" spans="1:9" ht="17.25" customHeight="1" x14ac:dyDescent="0.2">
      <c r="A65" s="66">
        <v>57</v>
      </c>
      <c r="B65" s="12" t="s">
        <v>115</v>
      </c>
      <c r="C65" s="13" t="s">
        <v>116</v>
      </c>
      <c r="D65" s="76">
        <f t="shared" si="2"/>
        <v>0</v>
      </c>
      <c r="E65" s="76"/>
      <c r="F65" s="76"/>
      <c r="G65" s="76"/>
      <c r="H65" s="76"/>
      <c r="I65" s="76"/>
    </row>
    <row r="66" spans="1:9" ht="15" customHeight="1" x14ac:dyDescent="0.2">
      <c r="A66" s="66">
        <v>58</v>
      </c>
      <c r="B66" s="9" t="s">
        <v>117</v>
      </c>
      <c r="C66" s="11" t="s">
        <v>118</v>
      </c>
      <c r="D66" s="76">
        <f t="shared" si="2"/>
        <v>0</v>
      </c>
      <c r="E66" s="76"/>
      <c r="F66" s="76"/>
      <c r="G66" s="76"/>
      <c r="H66" s="76"/>
      <c r="I66" s="76"/>
    </row>
    <row r="67" spans="1:9" ht="16.5" customHeight="1" x14ac:dyDescent="0.2">
      <c r="A67" s="66">
        <v>59</v>
      </c>
      <c r="B67" s="10" t="s">
        <v>119</v>
      </c>
      <c r="C67" s="11" t="s">
        <v>321</v>
      </c>
      <c r="D67" s="76">
        <f t="shared" si="2"/>
        <v>0</v>
      </c>
      <c r="E67" s="76"/>
      <c r="F67" s="76"/>
      <c r="G67" s="76"/>
      <c r="H67" s="76"/>
      <c r="I67" s="76"/>
    </row>
    <row r="68" spans="1:9" ht="17.25" customHeight="1" x14ac:dyDescent="0.2">
      <c r="A68" s="66">
        <v>60</v>
      </c>
      <c r="B68" s="6" t="s">
        <v>120</v>
      </c>
      <c r="C68" s="11" t="s">
        <v>121</v>
      </c>
      <c r="D68" s="76">
        <f t="shared" si="2"/>
        <v>0</v>
      </c>
      <c r="E68" s="76"/>
      <c r="F68" s="76"/>
      <c r="G68" s="76"/>
      <c r="H68" s="76"/>
      <c r="I68" s="76"/>
    </row>
    <row r="69" spans="1:9" ht="12.75" customHeight="1" x14ac:dyDescent="0.2">
      <c r="A69" s="66">
        <v>61</v>
      </c>
      <c r="B69" s="6" t="s">
        <v>122</v>
      </c>
      <c r="C69" s="11" t="s">
        <v>123</v>
      </c>
      <c r="D69" s="76">
        <f t="shared" si="2"/>
        <v>0</v>
      </c>
      <c r="E69" s="76"/>
      <c r="F69" s="76"/>
      <c r="G69" s="76"/>
      <c r="H69" s="76"/>
      <c r="I69" s="76"/>
    </row>
    <row r="70" spans="1:9" ht="27.75" customHeight="1" x14ac:dyDescent="0.2">
      <c r="A70" s="66">
        <v>62</v>
      </c>
      <c r="B70" s="9" t="s">
        <v>124</v>
      </c>
      <c r="C70" s="11" t="s">
        <v>125</v>
      </c>
      <c r="D70" s="76">
        <f t="shared" si="2"/>
        <v>0</v>
      </c>
      <c r="E70" s="76"/>
      <c r="F70" s="76"/>
      <c r="G70" s="76"/>
      <c r="H70" s="76"/>
      <c r="I70" s="76"/>
    </row>
    <row r="71" spans="1:9" x14ac:dyDescent="0.2">
      <c r="A71" s="66">
        <v>63</v>
      </c>
      <c r="B71" s="9" t="s">
        <v>126</v>
      </c>
      <c r="C71" s="7" t="s">
        <v>127</v>
      </c>
      <c r="D71" s="76">
        <f t="shared" si="2"/>
        <v>0</v>
      </c>
      <c r="E71" s="76"/>
      <c r="F71" s="76"/>
      <c r="G71" s="76"/>
      <c r="H71" s="76"/>
      <c r="I71" s="76"/>
    </row>
    <row r="72" spans="1:9" x14ac:dyDescent="0.2">
      <c r="A72" s="66">
        <v>64</v>
      </c>
      <c r="B72" s="9" t="s">
        <v>128</v>
      </c>
      <c r="C72" s="11" t="s">
        <v>129</v>
      </c>
      <c r="D72" s="76">
        <f t="shared" si="2"/>
        <v>0</v>
      </c>
      <c r="E72" s="76"/>
      <c r="F72" s="76"/>
      <c r="G72" s="76"/>
      <c r="H72" s="76"/>
      <c r="I72" s="76"/>
    </row>
    <row r="73" spans="1:9" ht="24" x14ac:dyDescent="0.2">
      <c r="A73" s="66">
        <v>65</v>
      </c>
      <c r="B73" s="9" t="s">
        <v>130</v>
      </c>
      <c r="C73" s="11" t="s">
        <v>131</v>
      </c>
      <c r="D73" s="76">
        <f t="shared" ref="D73:D136" si="3">SUM(E73:I73)</f>
        <v>0</v>
      </c>
      <c r="E73" s="76"/>
      <c r="F73" s="76"/>
      <c r="G73" s="76"/>
      <c r="H73" s="76"/>
      <c r="I73" s="76"/>
    </row>
    <row r="74" spans="1:9" ht="24" x14ac:dyDescent="0.2">
      <c r="A74" s="66">
        <v>66</v>
      </c>
      <c r="B74" s="6" t="s">
        <v>132</v>
      </c>
      <c r="C74" s="11" t="s">
        <v>133</v>
      </c>
      <c r="D74" s="76">
        <f t="shared" si="3"/>
        <v>0</v>
      </c>
      <c r="E74" s="76"/>
      <c r="F74" s="76"/>
      <c r="G74" s="76"/>
      <c r="H74" s="76"/>
      <c r="I74" s="76"/>
    </row>
    <row r="75" spans="1:9" ht="24" x14ac:dyDescent="0.2">
      <c r="A75" s="66">
        <v>67</v>
      </c>
      <c r="B75" s="9" t="s">
        <v>134</v>
      </c>
      <c r="C75" s="11" t="s">
        <v>135</v>
      </c>
      <c r="D75" s="76">
        <f t="shared" si="3"/>
        <v>0</v>
      </c>
      <c r="E75" s="76"/>
      <c r="F75" s="76"/>
      <c r="G75" s="76"/>
      <c r="H75" s="76"/>
      <c r="I75" s="76"/>
    </row>
    <row r="76" spans="1:9" ht="24" x14ac:dyDescent="0.2">
      <c r="A76" s="66">
        <v>68</v>
      </c>
      <c r="B76" s="9" t="s">
        <v>136</v>
      </c>
      <c r="C76" s="11" t="s">
        <v>137</v>
      </c>
      <c r="D76" s="76">
        <f t="shared" si="3"/>
        <v>0</v>
      </c>
      <c r="E76" s="76"/>
      <c r="F76" s="76"/>
      <c r="G76" s="76"/>
      <c r="H76" s="76"/>
      <c r="I76" s="76"/>
    </row>
    <row r="77" spans="1:9" ht="24" x14ac:dyDescent="0.2">
      <c r="A77" s="66">
        <v>69</v>
      </c>
      <c r="B77" s="6" t="s">
        <v>138</v>
      </c>
      <c r="C77" s="11" t="s">
        <v>139</v>
      </c>
      <c r="D77" s="76">
        <f t="shared" si="3"/>
        <v>0</v>
      </c>
      <c r="E77" s="76"/>
      <c r="F77" s="76"/>
      <c r="G77" s="76"/>
      <c r="H77" s="76"/>
      <c r="I77" s="76"/>
    </row>
    <row r="78" spans="1:9" ht="24" x14ac:dyDescent="0.2">
      <c r="A78" s="66">
        <v>70</v>
      </c>
      <c r="B78" s="6" t="s">
        <v>140</v>
      </c>
      <c r="C78" s="11" t="s">
        <v>141</v>
      </c>
      <c r="D78" s="76">
        <f t="shared" si="3"/>
        <v>0</v>
      </c>
      <c r="E78" s="76"/>
      <c r="F78" s="76"/>
      <c r="G78" s="76"/>
      <c r="H78" s="76"/>
      <c r="I78" s="76"/>
    </row>
    <row r="79" spans="1:9" ht="24" x14ac:dyDescent="0.2">
      <c r="A79" s="66">
        <v>71</v>
      </c>
      <c r="B79" s="6" t="s">
        <v>142</v>
      </c>
      <c r="C79" s="11" t="s">
        <v>143</v>
      </c>
      <c r="D79" s="76">
        <f t="shared" si="3"/>
        <v>0</v>
      </c>
      <c r="E79" s="76"/>
      <c r="F79" s="76"/>
      <c r="G79" s="76"/>
      <c r="H79" s="76"/>
      <c r="I79" s="76"/>
    </row>
    <row r="80" spans="1:9" x14ac:dyDescent="0.2">
      <c r="A80" s="66">
        <v>72</v>
      </c>
      <c r="B80" s="10" t="s">
        <v>144</v>
      </c>
      <c r="C80" s="11" t="s">
        <v>145</v>
      </c>
      <c r="D80" s="76">
        <f t="shared" si="3"/>
        <v>334518203</v>
      </c>
      <c r="E80" s="76">
        <v>82923271</v>
      </c>
      <c r="F80" s="76">
        <v>165082</v>
      </c>
      <c r="G80" s="76"/>
      <c r="H80" s="76">
        <v>251429850</v>
      </c>
      <c r="I80" s="76"/>
    </row>
    <row r="81" spans="1:9" x14ac:dyDescent="0.2">
      <c r="A81" s="66">
        <v>73</v>
      </c>
      <c r="B81" s="6" t="s">
        <v>146</v>
      </c>
      <c r="C81" s="11" t="s">
        <v>147</v>
      </c>
      <c r="D81" s="76">
        <f t="shared" si="3"/>
        <v>142513428</v>
      </c>
      <c r="E81" s="76">
        <v>10447244</v>
      </c>
      <c r="F81" s="76"/>
      <c r="G81" s="76">
        <v>19798299</v>
      </c>
      <c r="H81" s="76">
        <v>112267885</v>
      </c>
      <c r="I81" s="76"/>
    </row>
    <row r="82" spans="1:9" x14ac:dyDescent="0.2">
      <c r="A82" s="66">
        <v>74</v>
      </c>
      <c r="B82" s="10" t="s">
        <v>148</v>
      </c>
      <c r="C82" s="11" t="s">
        <v>149</v>
      </c>
      <c r="D82" s="76">
        <f t="shared" si="3"/>
        <v>625418295</v>
      </c>
      <c r="E82" s="76">
        <v>314457527</v>
      </c>
      <c r="F82" s="76"/>
      <c r="G82" s="76">
        <v>27939449</v>
      </c>
      <c r="H82" s="76">
        <v>268493063</v>
      </c>
      <c r="I82" s="76">
        <v>14528256</v>
      </c>
    </row>
    <row r="83" spans="1:9" x14ac:dyDescent="0.2">
      <c r="A83" s="66">
        <v>75</v>
      </c>
      <c r="B83" s="12" t="s">
        <v>150</v>
      </c>
      <c r="C83" s="13" t="s">
        <v>151</v>
      </c>
      <c r="D83" s="76">
        <f t="shared" si="3"/>
        <v>18045329</v>
      </c>
      <c r="E83" s="76">
        <v>18045329</v>
      </c>
      <c r="F83" s="76"/>
      <c r="G83" s="76"/>
      <c r="H83" s="76"/>
      <c r="I83" s="76"/>
    </row>
    <row r="84" spans="1:9" x14ac:dyDescent="0.2">
      <c r="A84" s="66">
        <v>76</v>
      </c>
      <c r="B84" s="6" t="s">
        <v>152</v>
      </c>
      <c r="C84" s="11" t="s">
        <v>153</v>
      </c>
      <c r="D84" s="76">
        <f t="shared" si="3"/>
        <v>593145301</v>
      </c>
      <c r="E84" s="76">
        <v>310263112</v>
      </c>
      <c r="F84" s="76">
        <v>73117083</v>
      </c>
      <c r="G84" s="76">
        <v>21195062</v>
      </c>
      <c r="H84" s="76">
        <v>134980096</v>
      </c>
      <c r="I84" s="76">
        <v>53589948</v>
      </c>
    </row>
    <row r="85" spans="1:9" x14ac:dyDescent="0.2">
      <c r="A85" s="66">
        <v>77</v>
      </c>
      <c r="B85" s="12" t="s">
        <v>154</v>
      </c>
      <c r="C85" s="13" t="s">
        <v>155</v>
      </c>
      <c r="D85" s="76">
        <f t="shared" si="3"/>
        <v>523223587</v>
      </c>
      <c r="E85" s="76">
        <v>286772498</v>
      </c>
      <c r="F85" s="76"/>
      <c r="G85" s="76">
        <v>142518020</v>
      </c>
      <c r="H85" s="76">
        <v>12965477</v>
      </c>
      <c r="I85" s="76">
        <v>80967592</v>
      </c>
    </row>
    <row r="86" spans="1:9" x14ac:dyDescent="0.2">
      <c r="A86" s="66">
        <v>78</v>
      </c>
      <c r="B86" s="6" t="s">
        <v>156</v>
      </c>
      <c r="C86" s="11" t="s">
        <v>157</v>
      </c>
      <c r="D86" s="76">
        <f t="shared" si="3"/>
        <v>1004495111</v>
      </c>
      <c r="E86" s="76">
        <v>313691527</v>
      </c>
      <c r="F86" s="76"/>
      <c r="G86" s="76">
        <v>66146294</v>
      </c>
      <c r="H86" s="76">
        <v>362266649</v>
      </c>
      <c r="I86" s="76">
        <v>262390641</v>
      </c>
    </row>
    <row r="87" spans="1:9" x14ac:dyDescent="0.2">
      <c r="A87" s="66">
        <v>79</v>
      </c>
      <c r="B87" s="12" t="s">
        <v>158</v>
      </c>
      <c r="C87" s="13" t="s">
        <v>159</v>
      </c>
      <c r="D87" s="76">
        <f t="shared" si="3"/>
        <v>242713052</v>
      </c>
      <c r="E87" s="76">
        <v>211573122</v>
      </c>
      <c r="F87" s="76"/>
      <c r="G87" s="76"/>
      <c r="H87" s="76"/>
      <c r="I87" s="76">
        <v>31139930</v>
      </c>
    </row>
    <row r="88" spans="1:9" x14ac:dyDescent="0.2">
      <c r="A88" s="66">
        <v>80</v>
      </c>
      <c r="B88" s="9" t="s">
        <v>160</v>
      </c>
      <c r="C88" s="11" t="s">
        <v>161</v>
      </c>
      <c r="D88" s="76">
        <f t="shared" si="3"/>
        <v>0</v>
      </c>
      <c r="E88" s="76"/>
      <c r="F88" s="76"/>
      <c r="G88" s="76"/>
      <c r="H88" s="76"/>
      <c r="I88" s="76"/>
    </row>
    <row r="89" spans="1:9" x14ac:dyDescent="0.2">
      <c r="A89" s="66">
        <v>81</v>
      </c>
      <c r="B89" s="10" t="s">
        <v>162</v>
      </c>
      <c r="C89" s="11" t="s">
        <v>163</v>
      </c>
      <c r="D89" s="76">
        <f t="shared" si="3"/>
        <v>0</v>
      </c>
      <c r="E89" s="76"/>
      <c r="F89" s="76"/>
      <c r="G89" s="76"/>
      <c r="H89" s="76"/>
      <c r="I89" s="76"/>
    </row>
    <row r="90" spans="1:9" ht="24" x14ac:dyDescent="0.2">
      <c r="A90" s="66">
        <v>82</v>
      </c>
      <c r="B90" s="9" t="s">
        <v>164</v>
      </c>
      <c r="C90" s="7" t="s">
        <v>165</v>
      </c>
      <c r="D90" s="76">
        <f t="shared" si="3"/>
        <v>0</v>
      </c>
      <c r="E90" s="76"/>
      <c r="F90" s="76"/>
      <c r="G90" s="76"/>
      <c r="H90" s="76"/>
      <c r="I90" s="76"/>
    </row>
    <row r="91" spans="1:9" x14ac:dyDescent="0.2">
      <c r="A91" s="66">
        <v>83</v>
      </c>
      <c r="B91" s="9" t="s">
        <v>166</v>
      </c>
      <c r="C91" s="13" t="s">
        <v>167</v>
      </c>
      <c r="D91" s="76">
        <f t="shared" si="3"/>
        <v>0</v>
      </c>
      <c r="E91" s="76"/>
      <c r="F91" s="76"/>
      <c r="G91" s="76"/>
      <c r="H91" s="76"/>
      <c r="I91" s="76"/>
    </row>
    <row r="92" spans="1:9" x14ac:dyDescent="0.2">
      <c r="A92" s="66">
        <v>84</v>
      </c>
      <c r="B92" s="10" t="s">
        <v>168</v>
      </c>
      <c r="C92" s="11" t="s">
        <v>169</v>
      </c>
      <c r="D92" s="76">
        <f t="shared" si="3"/>
        <v>179819592</v>
      </c>
      <c r="E92" s="76">
        <v>163685662</v>
      </c>
      <c r="F92" s="76">
        <v>41370</v>
      </c>
      <c r="G92" s="76">
        <v>16092560</v>
      </c>
      <c r="H92" s="76"/>
      <c r="I92" s="76"/>
    </row>
    <row r="93" spans="1:9" x14ac:dyDescent="0.2">
      <c r="A93" s="66">
        <v>85</v>
      </c>
      <c r="B93" s="9" t="s">
        <v>170</v>
      </c>
      <c r="C93" s="7" t="s">
        <v>171</v>
      </c>
      <c r="D93" s="76">
        <f t="shared" si="3"/>
        <v>29044713</v>
      </c>
      <c r="E93" s="76">
        <v>29044713</v>
      </c>
      <c r="F93" s="76"/>
      <c r="G93" s="76"/>
      <c r="H93" s="76"/>
      <c r="I93" s="76"/>
    </row>
    <row r="94" spans="1:9" x14ac:dyDescent="0.2">
      <c r="A94" s="66">
        <v>86</v>
      </c>
      <c r="B94" s="10" t="s">
        <v>172</v>
      </c>
      <c r="C94" s="11" t="s">
        <v>173</v>
      </c>
      <c r="D94" s="76">
        <f t="shared" si="3"/>
        <v>28529780</v>
      </c>
      <c r="E94" s="76">
        <v>28529780</v>
      </c>
      <c r="F94" s="76"/>
      <c r="G94" s="76"/>
      <c r="H94" s="76"/>
      <c r="I94" s="76"/>
    </row>
    <row r="95" spans="1:9" x14ac:dyDescent="0.2">
      <c r="A95" s="66">
        <v>87</v>
      </c>
      <c r="B95" s="10" t="s">
        <v>174</v>
      </c>
      <c r="C95" s="11" t="s">
        <v>175</v>
      </c>
      <c r="D95" s="76">
        <f t="shared" si="3"/>
        <v>97864908</v>
      </c>
      <c r="E95" s="76">
        <v>72058169</v>
      </c>
      <c r="F95" s="76"/>
      <c r="G95" s="76"/>
      <c r="H95" s="76">
        <v>25806739</v>
      </c>
      <c r="I95" s="76"/>
    </row>
    <row r="96" spans="1:9" ht="13.5" customHeight="1" x14ac:dyDescent="0.2">
      <c r="A96" s="66">
        <v>88</v>
      </c>
      <c r="B96" s="9" t="s">
        <v>176</v>
      </c>
      <c r="C96" s="13" t="s">
        <v>177</v>
      </c>
      <c r="D96" s="76">
        <f t="shared" si="3"/>
        <v>40093883</v>
      </c>
      <c r="E96" s="76">
        <v>40093883</v>
      </c>
      <c r="F96" s="76"/>
      <c r="G96" s="76"/>
      <c r="H96" s="76"/>
      <c r="I96" s="76"/>
    </row>
    <row r="97" spans="1:9" ht="14.25" customHeight="1" x14ac:dyDescent="0.2">
      <c r="A97" s="66">
        <v>89</v>
      </c>
      <c r="B97" s="9" t="s">
        <v>178</v>
      </c>
      <c r="C97" s="7" t="s">
        <v>179</v>
      </c>
      <c r="D97" s="76">
        <f t="shared" si="3"/>
        <v>62965841</v>
      </c>
      <c r="E97" s="76">
        <v>62956532</v>
      </c>
      <c r="F97" s="76">
        <v>9309</v>
      </c>
      <c r="G97" s="76"/>
      <c r="H97" s="76"/>
      <c r="I97" s="76"/>
    </row>
    <row r="98" spans="1:9" x14ac:dyDescent="0.2">
      <c r="A98" s="66">
        <v>90</v>
      </c>
      <c r="B98" s="6" t="s">
        <v>180</v>
      </c>
      <c r="C98" s="7" t="s">
        <v>181</v>
      </c>
      <c r="D98" s="76">
        <f t="shared" si="3"/>
        <v>95652896</v>
      </c>
      <c r="E98" s="76">
        <v>28027646</v>
      </c>
      <c r="F98" s="76">
        <v>0</v>
      </c>
      <c r="G98" s="76"/>
      <c r="H98" s="76">
        <v>67625250</v>
      </c>
      <c r="I98" s="76"/>
    </row>
    <row r="99" spans="1:9" x14ac:dyDescent="0.2">
      <c r="A99" s="66">
        <v>91</v>
      </c>
      <c r="B99" s="6" t="s">
        <v>182</v>
      </c>
      <c r="C99" s="7" t="s">
        <v>183</v>
      </c>
      <c r="D99" s="76">
        <f t="shared" si="3"/>
        <v>80319698</v>
      </c>
      <c r="E99" s="76">
        <v>80301080</v>
      </c>
      <c r="F99" s="76">
        <v>18618</v>
      </c>
      <c r="G99" s="76"/>
      <c r="H99" s="76"/>
      <c r="I99" s="76"/>
    </row>
    <row r="100" spans="1:9" x14ac:dyDescent="0.2">
      <c r="A100" s="66">
        <v>92</v>
      </c>
      <c r="B100" s="10" t="s">
        <v>184</v>
      </c>
      <c r="C100" s="11" t="s">
        <v>185</v>
      </c>
      <c r="D100" s="76">
        <f t="shared" si="3"/>
        <v>34414258</v>
      </c>
      <c r="E100" s="76">
        <v>17840263</v>
      </c>
      <c r="F100" s="76"/>
      <c r="G100" s="76"/>
      <c r="H100" s="76">
        <v>16573995</v>
      </c>
      <c r="I100" s="76"/>
    </row>
    <row r="101" spans="1:9" x14ac:dyDescent="0.2">
      <c r="A101" s="66">
        <v>93</v>
      </c>
      <c r="B101" s="12" t="s">
        <v>186</v>
      </c>
      <c r="C101" s="13" t="s">
        <v>187</v>
      </c>
      <c r="D101" s="76">
        <f t="shared" si="3"/>
        <v>37103025</v>
      </c>
      <c r="E101" s="76">
        <v>37103025</v>
      </c>
      <c r="F101" s="76"/>
      <c r="G101" s="76"/>
      <c r="H101" s="76"/>
      <c r="I101" s="76"/>
    </row>
    <row r="102" spans="1:9" x14ac:dyDescent="0.2">
      <c r="A102" s="66">
        <v>94</v>
      </c>
      <c r="B102" s="6" t="s">
        <v>188</v>
      </c>
      <c r="C102" s="7" t="s">
        <v>189</v>
      </c>
      <c r="D102" s="76">
        <f t="shared" si="3"/>
        <v>66940970</v>
      </c>
      <c r="E102" s="76">
        <v>66773258</v>
      </c>
      <c r="F102" s="76">
        <v>167712</v>
      </c>
      <c r="G102" s="76"/>
      <c r="H102" s="76"/>
      <c r="I102" s="76"/>
    </row>
    <row r="103" spans="1:9" x14ac:dyDescent="0.2">
      <c r="A103" s="66">
        <v>95</v>
      </c>
      <c r="B103" s="9" t="s">
        <v>190</v>
      </c>
      <c r="C103" s="7" t="s">
        <v>191</v>
      </c>
      <c r="D103" s="76">
        <f t="shared" si="3"/>
        <v>194121295</v>
      </c>
      <c r="E103" s="76">
        <v>106629677</v>
      </c>
      <c r="F103" s="76">
        <v>2028884</v>
      </c>
      <c r="G103" s="76">
        <v>10380816</v>
      </c>
      <c r="H103" s="76">
        <v>27293137</v>
      </c>
      <c r="I103" s="76">
        <v>47788781</v>
      </c>
    </row>
    <row r="104" spans="1:9" x14ac:dyDescent="0.2">
      <c r="A104" s="66">
        <v>96</v>
      </c>
      <c r="B104" s="10" t="s">
        <v>192</v>
      </c>
      <c r="C104" s="11" t="s">
        <v>193</v>
      </c>
      <c r="D104" s="76">
        <f t="shared" si="3"/>
        <v>29780701</v>
      </c>
      <c r="E104" s="76">
        <v>29780701</v>
      </c>
      <c r="F104" s="76"/>
      <c r="G104" s="76"/>
      <c r="H104" s="76"/>
      <c r="I104" s="76"/>
    </row>
    <row r="105" spans="1:9" x14ac:dyDescent="0.2">
      <c r="A105" s="66">
        <v>97</v>
      </c>
      <c r="B105" s="10" t="s">
        <v>194</v>
      </c>
      <c r="C105" s="11" t="s">
        <v>195</v>
      </c>
      <c r="D105" s="76">
        <f t="shared" si="3"/>
        <v>44903023</v>
      </c>
      <c r="E105" s="76">
        <v>44903023</v>
      </c>
      <c r="F105" s="76"/>
      <c r="G105" s="76"/>
      <c r="H105" s="76"/>
      <c r="I105" s="76"/>
    </row>
    <row r="106" spans="1:9" x14ac:dyDescent="0.2">
      <c r="A106" s="66">
        <v>98</v>
      </c>
      <c r="B106" s="6" t="s">
        <v>196</v>
      </c>
      <c r="C106" s="7" t="s">
        <v>197</v>
      </c>
      <c r="D106" s="76">
        <f t="shared" si="3"/>
        <v>108839852</v>
      </c>
      <c r="E106" s="76">
        <v>70958509</v>
      </c>
      <c r="F106" s="76"/>
      <c r="G106" s="76"/>
      <c r="H106" s="76">
        <v>37881343</v>
      </c>
      <c r="I106" s="76"/>
    </row>
    <row r="107" spans="1:9" x14ac:dyDescent="0.2">
      <c r="A107" s="66">
        <v>99</v>
      </c>
      <c r="B107" s="9" t="s">
        <v>198</v>
      </c>
      <c r="C107" s="7" t="s">
        <v>199</v>
      </c>
      <c r="D107" s="76">
        <f t="shared" si="3"/>
        <v>30610936</v>
      </c>
      <c r="E107" s="76">
        <v>30610936</v>
      </c>
      <c r="F107" s="76"/>
      <c r="G107" s="76"/>
      <c r="H107" s="76"/>
      <c r="I107" s="76"/>
    </row>
    <row r="108" spans="1:9" x14ac:dyDescent="0.2">
      <c r="A108" s="66">
        <v>100</v>
      </c>
      <c r="B108" s="6" t="s">
        <v>200</v>
      </c>
      <c r="C108" s="11" t="s">
        <v>201</v>
      </c>
      <c r="D108" s="76">
        <f t="shared" si="3"/>
        <v>0</v>
      </c>
      <c r="E108" s="76"/>
      <c r="F108" s="76"/>
      <c r="G108" s="76"/>
      <c r="H108" s="76"/>
      <c r="I108" s="76"/>
    </row>
    <row r="109" spans="1:9" x14ac:dyDescent="0.2">
      <c r="A109" s="66">
        <v>101</v>
      </c>
      <c r="B109" s="6" t="s">
        <v>202</v>
      </c>
      <c r="C109" s="7" t="s">
        <v>203</v>
      </c>
      <c r="D109" s="76">
        <f t="shared" si="3"/>
        <v>0</v>
      </c>
      <c r="E109" s="76"/>
      <c r="F109" s="76"/>
      <c r="G109" s="76"/>
      <c r="H109" s="76"/>
      <c r="I109" s="76"/>
    </row>
    <row r="110" spans="1:9" x14ac:dyDescent="0.2">
      <c r="A110" s="66">
        <v>102</v>
      </c>
      <c r="B110" s="10" t="s">
        <v>204</v>
      </c>
      <c r="C110" s="11" t="s">
        <v>205</v>
      </c>
      <c r="D110" s="76">
        <f t="shared" si="3"/>
        <v>0</v>
      </c>
      <c r="E110" s="76"/>
      <c r="F110" s="76"/>
      <c r="G110" s="76"/>
      <c r="H110" s="76"/>
      <c r="I110" s="76"/>
    </row>
    <row r="111" spans="1:9" x14ac:dyDescent="0.2">
      <c r="A111" s="66">
        <v>103</v>
      </c>
      <c r="B111" s="10" t="s">
        <v>206</v>
      </c>
      <c r="C111" s="11" t="s">
        <v>207</v>
      </c>
      <c r="D111" s="76">
        <f t="shared" si="3"/>
        <v>0</v>
      </c>
      <c r="E111" s="76"/>
      <c r="F111" s="76"/>
      <c r="G111" s="76"/>
      <c r="H111" s="76"/>
      <c r="I111" s="76"/>
    </row>
    <row r="112" spans="1:9" x14ac:dyDescent="0.2">
      <c r="A112" s="66">
        <v>104</v>
      </c>
      <c r="B112" s="10" t="s">
        <v>208</v>
      </c>
      <c r="C112" s="11" t="s">
        <v>209</v>
      </c>
      <c r="D112" s="76">
        <f t="shared" si="3"/>
        <v>0</v>
      </c>
      <c r="E112" s="76"/>
      <c r="F112" s="76"/>
      <c r="G112" s="76"/>
      <c r="H112" s="76"/>
      <c r="I112" s="76"/>
    </row>
    <row r="113" spans="1:9" x14ac:dyDescent="0.2">
      <c r="A113" s="66">
        <v>105</v>
      </c>
      <c r="B113" s="10" t="s">
        <v>210</v>
      </c>
      <c r="C113" s="11" t="s">
        <v>211</v>
      </c>
      <c r="D113" s="76">
        <f t="shared" si="3"/>
        <v>0</v>
      </c>
      <c r="E113" s="76"/>
      <c r="F113" s="76"/>
      <c r="G113" s="76"/>
      <c r="H113" s="76"/>
      <c r="I113" s="76"/>
    </row>
    <row r="114" spans="1:9" x14ac:dyDescent="0.2">
      <c r="A114" s="66">
        <v>106</v>
      </c>
      <c r="B114" s="10" t="s">
        <v>212</v>
      </c>
      <c r="C114" s="11" t="s">
        <v>213</v>
      </c>
      <c r="D114" s="76">
        <f t="shared" si="3"/>
        <v>0</v>
      </c>
      <c r="E114" s="76"/>
      <c r="F114" s="76"/>
      <c r="G114" s="76"/>
      <c r="H114" s="76"/>
      <c r="I114" s="76"/>
    </row>
    <row r="115" spans="1:9" x14ac:dyDescent="0.2">
      <c r="A115" s="66">
        <v>107</v>
      </c>
      <c r="B115" s="10" t="s">
        <v>214</v>
      </c>
      <c r="C115" s="11" t="s">
        <v>215</v>
      </c>
      <c r="D115" s="76">
        <f t="shared" si="3"/>
        <v>0</v>
      </c>
      <c r="E115" s="76"/>
      <c r="F115" s="76"/>
      <c r="G115" s="76"/>
      <c r="H115" s="76"/>
      <c r="I115" s="76"/>
    </row>
    <row r="116" spans="1:9" ht="12" customHeight="1" x14ac:dyDescent="0.2">
      <c r="A116" s="66">
        <v>108</v>
      </c>
      <c r="B116" s="16" t="s">
        <v>216</v>
      </c>
      <c r="C116" s="17" t="s">
        <v>217</v>
      </c>
      <c r="D116" s="76">
        <f t="shared" si="3"/>
        <v>0</v>
      </c>
      <c r="E116" s="76"/>
      <c r="F116" s="76"/>
      <c r="G116" s="76"/>
      <c r="H116" s="76"/>
      <c r="I116" s="76"/>
    </row>
    <row r="117" spans="1:9" x14ac:dyDescent="0.2">
      <c r="A117" s="66">
        <v>109</v>
      </c>
      <c r="B117" s="16"/>
      <c r="C117" s="17" t="s">
        <v>322</v>
      </c>
      <c r="D117" s="76">
        <f t="shared" si="3"/>
        <v>0</v>
      </c>
      <c r="E117" s="76"/>
      <c r="F117" s="76"/>
      <c r="G117" s="76"/>
      <c r="H117" s="76"/>
      <c r="I117" s="76"/>
    </row>
    <row r="118" spans="1:9" x14ac:dyDescent="0.2">
      <c r="A118" s="66">
        <v>110</v>
      </c>
      <c r="B118" s="9" t="s">
        <v>218</v>
      </c>
      <c r="C118" s="7" t="s">
        <v>219</v>
      </c>
      <c r="D118" s="76">
        <f t="shared" si="3"/>
        <v>227437393</v>
      </c>
      <c r="E118" s="76">
        <v>6844120</v>
      </c>
      <c r="F118" s="76">
        <v>179446128</v>
      </c>
      <c r="G118" s="76"/>
      <c r="H118" s="76"/>
      <c r="I118" s="76">
        <v>41147145</v>
      </c>
    </row>
    <row r="119" spans="1:9" x14ac:dyDescent="0.2">
      <c r="A119" s="66">
        <v>111</v>
      </c>
      <c r="B119" s="10" t="s">
        <v>220</v>
      </c>
      <c r="C119" s="11" t="s">
        <v>221</v>
      </c>
      <c r="D119" s="76">
        <f t="shared" si="3"/>
        <v>0</v>
      </c>
      <c r="E119" s="76"/>
      <c r="F119" s="76"/>
      <c r="G119" s="76"/>
      <c r="H119" s="76"/>
      <c r="I119" s="76"/>
    </row>
    <row r="120" spans="1:9" x14ac:dyDescent="0.2">
      <c r="A120" s="66">
        <v>112</v>
      </c>
      <c r="B120" s="6" t="s">
        <v>222</v>
      </c>
      <c r="C120" s="18" t="s">
        <v>223</v>
      </c>
      <c r="D120" s="76">
        <f t="shared" si="3"/>
        <v>0</v>
      </c>
      <c r="E120" s="76"/>
      <c r="F120" s="76"/>
      <c r="G120" s="76"/>
      <c r="H120" s="76"/>
      <c r="I120" s="76"/>
    </row>
    <row r="121" spans="1:9" ht="24" x14ac:dyDescent="0.2">
      <c r="A121" s="66">
        <v>113</v>
      </c>
      <c r="B121" s="10" t="s">
        <v>224</v>
      </c>
      <c r="C121" s="11" t="s">
        <v>225</v>
      </c>
      <c r="D121" s="76">
        <f t="shared" si="3"/>
        <v>0</v>
      </c>
      <c r="E121" s="76"/>
      <c r="F121" s="76"/>
      <c r="G121" s="76"/>
      <c r="H121" s="76"/>
      <c r="I121" s="76"/>
    </row>
    <row r="122" spans="1:9" ht="13.5" customHeight="1" x14ac:dyDescent="0.2">
      <c r="A122" s="66">
        <v>114</v>
      </c>
      <c r="B122" s="10" t="s">
        <v>226</v>
      </c>
      <c r="C122" s="11" t="s">
        <v>227</v>
      </c>
      <c r="D122" s="76">
        <f t="shared" si="3"/>
        <v>0</v>
      </c>
      <c r="E122" s="76"/>
      <c r="F122" s="76"/>
      <c r="G122" s="76"/>
      <c r="H122" s="76"/>
      <c r="I122" s="76"/>
    </row>
    <row r="123" spans="1:9" x14ac:dyDescent="0.2">
      <c r="A123" s="66">
        <v>115</v>
      </c>
      <c r="B123" s="9" t="s">
        <v>228</v>
      </c>
      <c r="C123" s="11" t="s">
        <v>229</v>
      </c>
      <c r="D123" s="76">
        <f t="shared" si="3"/>
        <v>0</v>
      </c>
      <c r="E123" s="76"/>
      <c r="F123" s="76"/>
      <c r="G123" s="76"/>
      <c r="H123" s="76"/>
      <c r="I123" s="76"/>
    </row>
    <row r="124" spans="1:9" ht="14.25" customHeight="1" x14ac:dyDescent="0.2">
      <c r="A124" s="66">
        <v>116</v>
      </c>
      <c r="B124" s="9" t="s">
        <v>230</v>
      </c>
      <c r="C124" s="11" t="s">
        <v>231</v>
      </c>
      <c r="D124" s="76">
        <f t="shared" si="3"/>
        <v>0</v>
      </c>
      <c r="E124" s="76"/>
      <c r="F124" s="76"/>
      <c r="G124" s="76"/>
      <c r="H124" s="76"/>
      <c r="I124" s="76"/>
    </row>
    <row r="125" spans="1:9" x14ac:dyDescent="0.2">
      <c r="A125" s="66">
        <v>117</v>
      </c>
      <c r="B125" s="9" t="s">
        <v>232</v>
      </c>
      <c r="C125" s="11" t="s">
        <v>233</v>
      </c>
      <c r="D125" s="76">
        <f t="shared" si="3"/>
        <v>0</v>
      </c>
      <c r="E125" s="76"/>
      <c r="F125" s="76"/>
      <c r="G125" s="76"/>
      <c r="H125" s="76"/>
      <c r="I125" s="76"/>
    </row>
    <row r="126" spans="1:9" ht="12.75" customHeight="1" x14ac:dyDescent="0.2">
      <c r="A126" s="66">
        <v>118</v>
      </c>
      <c r="B126" s="6" t="s">
        <v>234</v>
      </c>
      <c r="C126" s="7" t="s">
        <v>235</v>
      </c>
      <c r="D126" s="76">
        <f t="shared" si="3"/>
        <v>0</v>
      </c>
      <c r="E126" s="76"/>
      <c r="F126" s="76"/>
      <c r="G126" s="76"/>
      <c r="H126" s="76"/>
      <c r="I126" s="76"/>
    </row>
    <row r="127" spans="1:9" x14ac:dyDescent="0.2">
      <c r="A127" s="66">
        <v>119</v>
      </c>
      <c r="B127" s="9" t="s">
        <v>236</v>
      </c>
      <c r="C127" s="7" t="s">
        <v>237</v>
      </c>
      <c r="D127" s="76">
        <f t="shared" si="3"/>
        <v>0</v>
      </c>
      <c r="E127" s="76"/>
      <c r="F127" s="76"/>
      <c r="G127" s="76"/>
      <c r="H127" s="76"/>
      <c r="I127" s="76"/>
    </row>
    <row r="128" spans="1:9" x14ac:dyDescent="0.2">
      <c r="A128" s="66">
        <v>120</v>
      </c>
      <c r="B128" s="10" t="s">
        <v>238</v>
      </c>
      <c r="C128" s="11" t="s">
        <v>239</v>
      </c>
      <c r="D128" s="76">
        <f t="shared" si="3"/>
        <v>0</v>
      </c>
      <c r="E128" s="76"/>
      <c r="F128" s="76"/>
      <c r="G128" s="76"/>
      <c r="H128" s="76"/>
      <c r="I128" s="76"/>
    </row>
    <row r="129" spans="1:9" x14ac:dyDescent="0.2">
      <c r="A129" s="66">
        <v>121</v>
      </c>
      <c r="B129" s="10" t="s">
        <v>240</v>
      </c>
      <c r="C129" s="11" t="s">
        <v>241</v>
      </c>
      <c r="D129" s="76">
        <f t="shared" si="3"/>
        <v>0</v>
      </c>
      <c r="E129" s="76"/>
      <c r="F129" s="76"/>
      <c r="G129" s="76"/>
      <c r="H129" s="76"/>
      <c r="I129" s="76"/>
    </row>
    <row r="130" spans="1:9" x14ac:dyDescent="0.2">
      <c r="A130" s="66">
        <v>122</v>
      </c>
      <c r="B130" s="10" t="s">
        <v>242</v>
      </c>
      <c r="C130" s="11" t="s">
        <v>323</v>
      </c>
      <c r="D130" s="76">
        <f t="shared" si="3"/>
        <v>1680570177</v>
      </c>
      <c r="E130" s="76">
        <v>786138183</v>
      </c>
      <c r="F130" s="76">
        <v>205838377</v>
      </c>
      <c r="G130" s="76">
        <v>40524115</v>
      </c>
      <c r="H130" s="76">
        <v>130757687</v>
      </c>
      <c r="I130" s="76">
        <v>517311815</v>
      </c>
    </row>
    <row r="131" spans="1:9" x14ac:dyDescent="0.2">
      <c r="A131" s="66">
        <v>123</v>
      </c>
      <c r="B131" s="10" t="s">
        <v>243</v>
      </c>
      <c r="C131" s="11" t="s">
        <v>244</v>
      </c>
      <c r="D131" s="76">
        <f t="shared" si="3"/>
        <v>3353810731</v>
      </c>
      <c r="E131" s="76">
        <v>53240548</v>
      </c>
      <c r="F131" s="76">
        <v>3062885956</v>
      </c>
      <c r="G131" s="76"/>
      <c r="H131" s="76"/>
      <c r="I131" s="76">
        <v>237684227</v>
      </c>
    </row>
    <row r="132" spans="1:9" ht="26.25" customHeight="1" x14ac:dyDescent="0.2">
      <c r="A132" s="66">
        <v>124</v>
      </c>
      <c r="B132" s="10" t="s">
        <v>245</v>
      </c>
      <c r="C132" s="11" t="s">
        <v>246</v>
      </c>
      <c r="D132" s="76">
        <f t="shared" si="3"/>
        <v>1090083949</v>
      </c>
      <c r="E132" s="76">
        <v>317586948</v>
      </c>
      <c r="F132" s="76"/>
      <c r="G132" s="76">
        <v>18166921</v>
      </c>
      <c r="H132" s="76"/>
      <c r="I132" s="76">
        <v>754330080</v>
      </c>
    </row>
    <row r="133" spans="1:9" x14ac:dyDescent="0.2">
      <c r="A133" s="66">
        <v>125</v>
      </c>
      <c r="B133" s="6" t="s">
        <v>247</v>
      </c>
      <c r="C133" s="7" t="s">
        <v>248</v>
      </c>
      <c r="D133" s="76">
        <f t="shared" si="3"/>
        <v>884690983</v>
      </c>
      <c r="E133" s="76">
        <v>499000037</v>
      </c>
      <c r="F133" s="76">
        <v>160218695</v>
      </c>
      <c r="G133" s="76">
        <v>16523588</v>
      </c>
      <c r="H133" s="76"/>
      <c r="I133" s="76">
        <v>208948663</v>
      </c>
    </row>
    <row r="134" spans="1:9" x14ac:dyDescent="0.2">
      <c r="A134" s="66">
        <v>126</v>
      </c>
      <c r="B134" s="10" t="s">
        <v>249</v>
      </c>
      <c r="C134" s="11" t="s">
        <v>250</v>
      </c>
      <c r="D134" s="76">
        <f t="shared" si="3"/>
        <v>547854245</v>
      </c>
      <c r="E134" s="76">
        <v>409393005</v>
      </c>
      <c r="F134" s="76"/>
      <c r="G134" s="76"/>
      <c r="H134" s="76"/>
      <c r="I134" s="76">
        <v>138461240</v>
      </c>
    </row>
    <row r="135" spans="1:9" x14ac:dyDescent="0.2">
      <c r="A135" s="66">
        <v>127</v>
      </c>
      <c r="B135" s="6" t="s">
        <v>251</v>
      </c>
      <c r="C135" s="11" t="s">
        <v>324</v>
      </c>
      <c r="D135" s="76">
        <f t="shared" si="3"/>
        <v>197278137</v>
      </c>
      <c r="E135" s="76">
        <f>161093273+15064475+15601445</f>
        <v>191759193</v>
      </c>
      <c r="F135" s="76"/>
      <c r="G135" s="76"/>
      <c r="H135" s="76"/>
      <c r="I135" s="76">
        <v>5518944</v>
      </c>
    </row>
    <row r="136" spans="1:9" ht="9.75" customHeight="1" x14ac:dyDescent="0.2">
      <c r="A136" s="66">
        <v>128</v>
      </c>
      <c r="B136" s="12" t="s">
        <v>252</v>
      </c>
      <c r="C136" s="13" t="s">
        <v>253</v>
      </c>
      <c r="D136" s="76">
        <f t="shared" si="3"/>
        <v>846681079</v>
      </c>
      <c r="E136" s="76">
        <v>599341309</v>
      </c>
      <c r="F136" s="76"/>
      <c r="G136" s="76"/>
      <c r="H136" s="76"/>
      <c r="I136" s="76">
        <v>247339770</v>
      </c>
    </row>
    <row r="137" spans="1:9" x14ac:dyDescent="0.2">
      <c r="A137" s="66">
        <v>129</v>
      </c>
      <c r="B137" s="10" t="s">
        <v>254</v>
      </c>
      <c r="C137" s="11" t="s">
        <v>255</v>
      </c>
      <c r="D137" s="76">
        <f t="shared" ref="D137:D144" si="4">SUM(E137:I137)</f>
        <v>0</v>
      </c>
      <c r="E137" s="76">
        <v>0</v>
      </c>
      <c r="F137" s="76"/>
      <c r="G137" s="76"/>
      <c r="H137" s="76"/>
      <c r="I137" s="76"/>
    </row>
    <row r="138" spans="1:9" x14ac:dyDescent="0.2">
      <c r="A138" s="66">
        <v>130</v>
      </c>
      <c r="B138" s="10" t="s">
        <v>256</v>
      </c>
      <c r="C138" s="11" t="s">
        <v>257</v>
      </c>
      <c r="D138" s="76">
        <f t="shared" si="4"/>
        <v>0</v>
      </c>
      <c r="E138" s="76">
        <v>0</v>
      </c>
      <c r="F138" s="76"/>
      <c r="G138" s="76"/>
      <c r="H138" s="76"/>
      <c r="I138" s="76"/>
    </row>
    <row r="139" spans="1:9" x14ac:dyDescent="0.2">
      <c r="A139" s="66">
        <v>131</v>
      </c>
      <c r="B139" s="10" t="s">
        <v>258</v>
      </c>
      <c r="C139" s="11" t="s">
        <v>259</v>
      </c>
      <c r="D139" s="76">
        <f t="shared" si="4"/>
        <v>304108355</v>
      </c>
      <c r="E139" s="76">
        <v>58619423</v>
      </c>
      <c r="F139" s="76"/>
      <c r="G139" s="76">
        <v>63113472</v>
      </c>
      <c r="H139" s="76">
        <v>149168250</v>
      </c>
      <c r="I139" s="76">
        <v>33207210</v>
      </c>
    </row>
    <row r="140" spans="1:9" ht="13.5" customHeight="1" x14ac:dyDescent="0.2">
      <c r="A140" s="66">
        <v>132</v>
      </c>
      <c r="B140" s="12" t="s">
        <v>260</v>
      </c>
      <c r="C140" s="13" t="s">
        <v>325</v>
      </c>
      <c r="D140" s="76">
        <f t="shared" si="4"/>
        <v>1022737234</v>
      </c>
      <c r="E140" s="76">
        <v>557839777</v>
      </c>
      <c r="F140" s="76">
        <v>3383132</v>
      </c>
      <c r="G140" s="76">
        <v>49546282</v>
      </c>
      <c r="H140" s="76">
        <v>176939614</v>
      </c>
      <c r="I140" s="76">
        <v>235028429</v>
      </c>
    </row>
    <row r="141" spans="1:9" x14ac:dyDescent="0.2">
      <c r="A141" s="66">
        <v>133</v>
      </c>
      <c r="B141" s="9" t="s">
        <v>261</v>
      </c>
      <c r="C141" s="13" t="s">
        <v>262</v>
      </c>
      <c r="D141" s="76">
        <f t="shared" si="4"/>
        <v>949408526</v>
      </c>
      <c r="E141" s="76">
        <v>685832928</v>
      </c>
      <c r="F141" s="76">
        <v>20697128</v>
      </c>
      <c r="G141" s="76">
        <v>38502648</v>
      </c>
      <c r="H141" s="76"/>
      <c r="I141" s="76">
        <v>204375822</v>
      </c>
    </row>
    <row r="142" spans="1:9" x14ac:dyDescent="0.2">
      <c r="A142" s="66">
        <v>134</v>
      </c>
      <c r="B142" s="10" t="s">
        <v>263</v>
      </c>
      <c r="C142" s="11" t="s">
        <v>264</v>
      </c>
      <c r="D142" s="76">
        <f t="shared" si="4"/>
        <v>907675643</v>
      </c>
      <c r="E142" s="76">
        <v>200778518</v>
      </c>
      <c r="F142" s="76"/>
      <c r="G142" s="76"/>
      <c r="H142" s="76">
        <v>706897125</v>
      </c>
      <c r="I142" s="76"/>
    </row>
    <row r="143" spans="1:9" x14ac:dyDescent="0.2">
      <c r="A143" s="66">
        <v>135</v>
      </c>
      <c r="B143" s="6" t="s">
        <v>265</v>
      </c>
      <c r="C143" s="7" t="s">
        <v>266</v>
      </c>
      <c r="D143" s="76">
        <f t="shared" si="4"/>
        <v>0</v>
      </c>
      <c r="E143" s="76"/>
      <c r="F143" s="76"/>
      <c r="G143" s="76"/>
      <c r="H143" s="76"/>
      <c r="I143" s="76"/>
    </row>
    <row r="144" spans="1:9" ht="15" customHeight="1" x14ac:dyDescent="0.2">
      <c r="A144" s="66">
        <v>136</v>
      </c>
      <c r="B144" s="86" t="s">
        <v>267</v>
      </c>
      <c r="C144" s="77" t="s">
        <v>268</v>
      </c>
      <c r="D144" s="76">
        <f t="shared" si="4"/>
        <v>0</v>
      </c>
      <c r="E144" s="76"/>
      <c r="F144" s="76"/>
      <c r="G144" s="76"/>
      <c r="H144" s="76"/>
      <c r="I144" s="76"/>
    </row>
  </sheetData>
  <mergeCells count="8">
    <mergeCell ref="A7:C7"/>
    <mergeCell ref="A8:C8"/>
    <mergeCell ref="A2:I2"/>
    <mergeCell ref="D4:I4"/>
    <mergeCell ref="A4:A5"/>
    <mergeCell ref="B4:B5"/>
    <mergeCell ref="C4:C5"/>
    <mergeCell ref="A6:C6"/>
  </mergeCells>
  <pageMargins left="0" right="0" top="0" bottom="0" header="0" footer="0"/>
  <pageSetup paperSize="9" scale="75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45"/>
  <sheetViews>
    <sheetView zoomScale="98" zoomScaleNormal="98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I23" sqref="I23"/>
    </sheetView>
  </sheetViews>
  <sheetFormatPr defaultRowHeight="12" x14ac:dyDescent="0.2"/>
  <cols>
    <col min="1" max="1" width="4.7109375" style="58" customWidth="1"/>
    <col min="2" max="2" width="9.28515625" style="58" customWidth="1"/>
    <col min="3" max="3" width="41.28515625" style="90" customWidth="1"/>
    <col min="4" max="4" width="15.7109375" style="34" customWidth="1"/>
    <col min="5" max="6" width="15.140625" style="34" customWidth="1"/>
    <col min="7" max="7" width="24.7109375" style="34" customWidth="1"/>
    <col min="8" max="8" width="9.140625" style="3"/>
    <col min="9" max="9" width="15.140625" style="3" customWidth="1"/>
    <col min="10" max="10" width="12.7109375" style="3" customWidth="1"/>
    <col min="11" max="11" width="13.85546875" style="3" customWidth="1"/>
    <col min="12" max="12" width="13.5703125" style="3" customWidth="1"/>
    <col min="13" max="16384" width="9.140625" style="3"/>
  </cols>
  <sheetData>
    <row r="1" spans="1:13" ht="26.25" customHeight="1" x14ac:dyDescent="0.2">
      <c r="A1" s="116" t="s">
        <v>329</v>
      </c>
      <c r="B1" s="116"/>
      <c r="C1" s="116"/>
      <c r="D1" s="116"/>
      <c r="E1" s="116"/>
      <c r="F1" s="116"/>
      <c r="G1" s="116"/>
    </row>
    <row r="2" spans="1:13" x14ac:dyDescent="0.2">
      <c r="C2" s="4"/>
      <c r="G2" s="34" t="s">
        <v>293</v>
      </c>
    </row>
    <row r="3" spans="1:13" s="5" customFormat="1" ht="24.75" customHeight="1" x14ac:dyDescent="0.2">
      <c r="A3" s="126" t="s">
        <v>0</v>
      </c>
      <c r="B3" s="126" t="s">
        <v>1</v>
      </c>
      <c r="C3" s="126" t="s">
        <v>2</v>
      </c>
      <c r="D3" s="150" t="s">
        <v>291</v>
      </c>
      <c r="E3" s="150"/>
      <c r="F3" s="150"/>
      <c r="G3" s="150"/>
    </row>
    <row r="4" spans="1:13" s="5" customFormat="1" ht="24.75" customHeight="1" x14ac:dyDescent="0.2">
      <c r="A4" s="126"/>
      <c r="B4" s="126"/>
      <c r="C4" s="126"/>
      <c r="D4" s="151" t="s">
        <v>270</v>
      </c>
      <c r="E4" s="150" t="s">
        <v>306</v>
      </c>
      <c r="F4" s="150"/>
      <c r="G4" s="150"/>
    </row>
    <row r="5" spans="1:13" ht="55.5" customHeight="1" x14ac:dyDescent="0.2">
      <c r="A5" s="126"/>
      <c r="B5" s="126"/>
      <c r="C5" s="126"/>
      <c r="D5" s="151"/>
      <c r="E5" s="149" t="s">
        <v>288</v>
      </c>
      <c r="F5" s="152" t="s">
        <v>289</v>
      </c>
      <c r="G5" s="100" t="s">
        <v>317</v>
      </c>
    </row>
    <row r="6" spans="1:13" ht="60.75" customHeight="1" x14ac:dyDescent="0.2">
      <c r="A6" s="126"/>
      <c r="B6" s="126"/>
      <c r="C6" s="126"/>
      <c r="D6" s="149"/>
      <c r="E6" s="150"/>
      <c r="F6" s="149"/>
      <c r="G6" s="94" t="s">
        <v>318</v>
      </c>
    </row>
    <row r="7" spans="1:13" ht="11.25" customHeight="1" x14ac:dyDescent="0.2">
      <c r="A7" s="140" t="s">
        <v>270</v>
      </c>
      <c r="B7" s="140"/>
      <c r="C7" s="140"/>
      <c r="D7" s="95">
        <f>D8+D9</f>
        <v>8127748877</v>
      </c>
      <c r="E7" s="95">
        <f t="shared" ref="E7:F7" si="0">E8+E9</f>
        <v>6542948785</v>
      </c>
      <c r="F7" s="95">
        <f t="shared" si="0"/>
        <v>1444217265</v>
      </c>
      <c r="G7" s="95">
        <f t="shared" ref="G7" si="1">G8+G9</f>
        <v>140582827</v>
      </c>
      <c r="J7" s="34"/>
      <c r="K7" s="101"/>
      <c r="L7" s="3">
        <v>8127748877</v>
      </c>
      <c r="M7" s="3">
        <f t="shared" ref="M7:M9" si="2">L7-D7</f>
        <v>0</v>
      </c>
    </row>
    <row r="8" spans="1:13" ht="11.25" customHeight="1" x14ac:dyDescent="0.2">
      <c r="A8" s="123" t="s">
        <v>269</v>
      </c>
      <c r="B8" s="124"/>
      <c r="C8" s="125"/>
      <c r="D8" s="96">
        <f>E8+F8</f>
        <v>79256671</v>
      </c>
      <c r="E8" s="96"/>
      <c r="F8" s="96">
        <v>79256671</v>
      </c>
      <c r="G8" s="97"/>
      <c r="J8" s="34"/>
      <c r="K8" s="101"/>
      <c r="L8" s="3">
        <v>79256671</v>
      </c>
      <c r="M8" s="3">
        <f t="shared" si="2"/>
        <v>0</v>
      </c>
    </row>
    <row r="9" spans="1:13" ht="11.25" customHeight="1" x14ac:dyDescent="0.2">
      <c r="A9" s="123" t="s">
        <v>313</v>
      </c>
      <c r="B9" s="124"/>
      <c r="C9" s="125"/>
      <c r="D9" s="95">
        <f>SUM(D10:D145)</f>
        <v>8048492206</v>
      </c>
      <c r="E9" s="95">
        <f>SUM(E10:E145)</f>
        <v>6542948785</v>
      </c>
      <c r="F9" s="95">
        <f>SUM(F10:F145)</f>
        <v>1364960594</v>
      </c>
      <c r="G9" s="95">
        <f>SUM(G10:G145)</f>
        <v>140582827</v>
      </c>
      <c r="J9" s="34"/>
      <c r="K9" s="101"/>
      <c r="L9" s="3">
        <f>SUM(L10:L145)</f>
        <v>8048492206</v>
      </c>
      <c r="M9" s="3">
        <f t="shared" si="2"/>
        <v>0</v>
      </c>
    </row>
    <row r="10" spans="1:13" ht="12" customHeight="1" x14ac:dyDescent="0.2">
      <c r="A10" s="66">
        <v>1</v>
      </c>
      <c r="B10" s="6" t="s">
        <v>3</v>
      </c>
      <c r="C10" s="7" t="s">
        <v>4</v>
      </c>
      <c r="D10" s="98">
        <f>E10+F10+G10</f>
        <v>36993793</v>
      </c>
      <c r="E10" s="98">
        <v>33655330</v>
      </c>
      <c r="F10" s="96">
        <v>3338463</v>
      </c>
      <c r="G10" s="96">
        <v>0</v>
      </c>
      <c r="J10" s="34"/>
      <c r="K10" s="101"/>
      <c r="L10" s="3">
        <v>36993793</v>
      </c>
      <c r="M10" s="101">
        <f>L10-D10</f>
        <v>0</v>
      </c>
    </row>
    <row r="11" spans="1:13" ht="12" customHeight="1" x14ac:dyDescent="0.2">
      <c r="A11" s="66">
        <v>2</v>
      </c>
      <c r="B11" s="9" t="s">
        <v>5</v>
      </c>
      <c r="C11" s="7" t="s">
        <v>6</v>
      </c>
      <c r="D11" s="98">
        <f t="shared" ref="D11:D73" si="3">E11+F11+G11</f>
        <v>38384307</v>
      </c>
      <c r="E11" s="98">
        <v>33407539</v>
      </c>
      <c r="F11" s="8">
        <v>4976768</v>
      </c>
      <c r="G11" s="8">
        <v>0</v>
      </c>
      <c r="J11" s="34"/>
      <c r="K11" s="101"/>
      <c r="L11" s="3">
        <v>38384307</v>
      </c>
      <c r="M11" s="101">
        <f t="shared" ref="M11:M73" si="4">L11-D11</f>
        <v>0</v>
      </c>
    </row>
    <row r="12" spans="1:13" ht="12" customHeight="1" x14ac:dyDescent="0.2">
      <c r="A12" s="66">
        <v>3</v>
      </c>
      <c r="B12" s="10" t="s">
        <v>7</v>
      </c>
      <c r="C12" s="11" t="s">
        <v>8</v>
      </c>
      <c r="D12" s="98">
        <f t="shared" si="3"/>
        <v>115335386</v>
      </c>
      <c r="E12" s="98">
        <v>97849799</v>
      </c>
      <c r="F12" s="8">
        <v>17485587</v>
      </c>
      <c r="G12" s="8">
        <v>0</v>
      </c>
      <c r="J12" s="34"/>
      <c r="K12" s="101"/>
      <c r="L12" s="3">
        <v>115335386</v>
      </c>
      <c r="M12" s="101">
        <f t="shared" si="4"/>
        <v>0</v>
      </c>
    </row>
    <row r="13" spans="1:13" ht="12" customHeight="1" x14ac:dyDescent="0.2">
      <c r="A13" s="66">
        <v>4</v>
      </c>
      <c r="B13" s="6" t="s">
        <v>9</v>
      </c>
      <c r="C13" s="7" t="s">
        <v>10</v>
      </c>
      <c r="D13" s="98">
        <f t="shared" si="3"/>
        <v>36919374</v>
      </c>
      <c r="E13" s="98">
        <v>33665257</v>
      </c>
      <c r="F13" s="8">
        <v>3254117</v>
      </c>
      <c r="G13" s="8">
        <v>0</v>
      </c>
      <c r="J13" s="34"/>
      <c r="K13" s="101"/>
      <c r="L13" s="3">
        <v>36919374</v>
      </c>
      <c r="M13" s="101">
        <f t="shared" si="4"/>
        <v>0</v>
      </c>
    </row>
    <row r="14" spans="1:13" ht="12" customHeight="1" x14ac:dyDescent="0.2">
      <c r="A14" s="66">
        <v>5</v>
      </c>
      <c r="B14" s="6" t="s">
        <v>11</v>
      </c>
      <c r="C14" s="7" t="s">
        <v>12</v>
      </c>
      <c r="D14" s="98">
        <f t="shared" si="3"/>
        <v>42217141</v>
      </c>
      <c r="E14" s="98">
        <v>37098434</v>
      </c>
      <c r="F14" s="8">
        <v>5118707</v>
      </c>
      <c r="G14" s="8">
        <v>0</v>
      </c>
      <c r="J14" s="34"/>
      <c r="K14" s="101"/>
      <c r="L14" s="3">
        <v>42217141</v>
      </c>
      <c r="M14" s="101">
        <f t="shared" si="4"/>
        <v>0</v>
      </c>
    </row>
    <row r="15" spans="1:13" ht="12" customHeight="1" x14ac:dyDescent="0.2">
      <c r="A15" s="66">
        <v>6</v>
      </c>
      <c r="B15" s="10" t="s">
        <v>13</v>
      </c>
      <c r="C15" s="11" t="s">
        <v>14</v>
      </c>
      <c r="D15" s="98">
        <f t="shared" si="3"/>
        <v>293107019</v>
      </c>
      <c r="E15" s="98">
        <v>248089746</v>
      </c>
      <c r="F15" s="8">
        <v>45017273</v>
      </c>
      <c r="G15" s="8">
        <v>0</v>
      </c>
      <c r="J15" s="34"/>
      <c r="K15" s="101"/>
      <c r="L15" s="3">
        <v>293107019</v>
      </c>
      <c r="M15" s="101">
        <f t="shared" si="4"/>
        <v>0</v>
      </c>
    </row>
    <row r="16" spans="1:13" ht="12" customHeight="1" x14ac:dyDescent="0.2">
      <c r="A16" s="66">
        <v>7</v>
      </c>
      <c r="B16" s="12" t="s">
        <v>15</v>
      </c>
      <c r="C16" s="13" t="s">
        <v>16</v>
      </c>
      <c r="D16" s="98">
        <f t="shared" si="3"/>
        <v>113811109</v>
      </c>
      <c r="E16" s="98">
        <v>95241105</v>
      </c>
      <c r="F16" s="8">
        <v>18570004</v>
      </c>
      <c r="G16" s="8">
        <v>0</v>
      </c>
      <c r="J16" s="34"/>
      <c r="K16" s="101"/>
      <c r="L16" s="3">
        <v>113811109</v>
      </c>
      <c r="M16" s="101">
        <f t="shared" si="4"/>
        <v>0</v>
      </c>
    </row>
    <row r="17" spans="1:13" ht="12" customHeight="1" x14ac:dyDescent="0.2">
      <c r="A17" s="66">
        <v>8</v>
      </c>
      <c r="B17" s="10" t="s">
        <v>17</v>
      </c>
      <c r="C17" s="11" t="s">
        <v>18</v>
      </c>
      <c r="D17" s="98">
        <f t="shared" si="3"/>
        <v>44905964</v>
      </c>
      <c r="E17" s="98">
        <v>39790977</v>
      </c>
      <c r="F17" s="8">
        <v>5114987</v>
      </c>
      <c r="G17" s="8">
        <v>0</v>
      </c>
      <c r="J17" s="34"/>
      <c r="K17" s="101"/>
      <c r="L17" s="3">
        <v>44905964</v>
      </c>
      <c r="M17" s="101">
        <f t="shared" si="4"/>
        <v>0</v>
      </c>
    </row>
    <row r="18" spans="1:13" ht="12" customHeight="1" x14ac:dyDescent="0.2">
      <c r="A18" s="66">
        <v>9</v>
      </c>
      <c r="B18" s="10" t="s">
        <v>19</v>
      </c>
      <c r="C18" s="11" t="s">
        <v>20</v>
      </c>
      <c r="D18" s="98">
        <f t="shared" si="3"/>
        <v>41536339</v>
      </c>
      <c r="E18" s="98">
        <v>37484290</v>
      </c>
      <c r="F18" s="8">
        <v>4052049</v>
      </c>
      <c r="G18" s="8">
        <v>0</v>
      </c>
      <c r="J18" s="34"/>
      <c r="K18" s="101"/>
      <c r="L18" s="3">
        <v>41536339</v>
      </c>
      <c r="M18" s="101">
        <f t="shared" si="4"/>
        <v>0</v>
      </c>
    </row>
    <row r="19" spans="1:13" ht="12" customHeight="1" x14ac:dyDescent="0.2">
      <c r="A19" s="66">
        <v>10</v>
      </c>
      <c r="B19" s="10" t="s">
        <v>21</v>
      </c>
      <c r="C19" s="11" t="s">
        <v>22</v>
      </c>
      <c r="D19" s="98">
        <f t="shared" si="3"/>
        <v>48721295</v>
      </c>
      <c r="E19" s="98">
        <v>43145517</v>
      </c>
      <c r="F19" s="8">
        <v>5575778</v>
      </c>
      <c r="G19" s="8">
        <v>0</v>
      </c>
      <c r="J19" s="34"/>
      <c r="K19" s="101"/>
      <c r="L19" s="3">
        <v>48721295</v>
      </c>
      <c r="M19" s="101">
        <f t="shared" si="4"/>
        <v>0</v>
      </c>
    </row>
    <row r="20" spans="1:13" ht="12" customHeight="1" x14ac:dyDescent="0.2">
      <c r="A20" s="66">
        <v>11</v>
      </c>
      <c r="B20" s="10" t="s">
        <v>23</v>
      </c>
      <c r="C20" s="11" t="s">
        <v>24</v>
      </c>
      <c r="D20" s="98">
        <f t="shared" si="3"/>
        <v>41552832</v>
      </c>
      <c r="E20" s="98">
        <v>38765164</v>
      </c>
      <c r="F20" s="8">
        <v>2787668</v>
      </c>
      <c r="G20" s="8">
        <v>0</v>
      </c>
      <c r="J20" s="34"/>
      <c r="K20" s="101"/>
      <c r="L20" s="3">
        <v>41552832</v>
      </c>
      <c r="M20" s="101">
        <f t="shared" si="4"/>
        <v>0</v>
      </c>
    </row>
    <row r="21" spans="1:13" ht="12" customHeight="1" x14ac:dyDescent="0.2">
      <c r="A21" s="66">
        <v>12</v>
      </c>
      <c r="B21" s="10" t="s">
        <v>25</v>
      </c>
      <c r="C21" s="11" t="s">
        <v>26</v>
      </c>
      <c r="D21" s="98">
        <f t="shared" si="3"/>
        <v>77902931</v>
      </c>
      <c r="E21" s="98">
        <v>72288038</v>
      </c>
      <c r="F21" s="8">
        <v>5614893</v>
      </c>
      <c r="G21" s="8">
        <v>0</v>
      </c>
      <c r="J21" s="34"/>
      <c r="K21" s="101"/>
      <c r="L21" s="3">
        <v>77902931</v>
      </c>
      <c r="M21" s="101">
        <f t="shared" si="4"/>
        <v>0</v>
      </c>
    </row>
    <row r="22" spans="1:13" ht="12" customHeight="1" x14ac:dyDescent="0.2">
      <c r="A22" s="66">
        <v>13</v>
      </c>
      <c r="B22" s="6" t="s">
        <v>27</v>
      </c>
      <c r="C22" s="11" t="s">
        <v>28</v>
      </c>
      <c r="D22" s="98">
        <f t="shared" si="3"/>
        <v>0</v>
      </c>
      <c r="E22" s="98">
        <v>0</v>
      </c>
      <c r="F22" s="8">
        <v>0</v>
      </c>
      <c r="G22" s="8">
        <v>0</v>
      </c>
      <c r="J22" s="34"/>
      <c r="K22" s="101"/>
      <c r="L22" s="3">
        <v>0</v>
      </c>
      <c r="M22" s="101">
        <f t="shared" si="4"/>
        <v>0</v>
      </c>
    </row>
    <row r="23" spans="1:13" ht="12" customHeight="1" x14ac:dyDescent="0.2">
      <c r="A23" s="66">
        <v>14</v>
      </c>
      <c r="B23" s="10" t="s">
        <v>29</v>
      </c>
      <c r="C23" s="11" t="s">
        <v>30</v>
      </c>
      <c r="D23" s="98">
        <f t="shared" si="3"/>
        <v>50953578</v>
      </c>
      <c r="E23" s="98">
        <v>49448098</v>
      </c>
      <c r="F23" s="8">
        <v>1505480</v>
      </c>
      <c r="G23" s="8">
        <v>0</v>
      </c>
      <c r="J23" s="34"/>
      <c r="K23" s="101"/>
      <c r="L23" s="3">
        <v>50953578</v>
      </c>
      <c r="M23" s="101">
        <f t="shared" si="4"/>
        <v>0</v>
      </c>
    </row>
    <row r="24" spans="1:13" ht="12" customHeight="1" x14ac:dyDescent="0.2">
      <c r="A24" s="66">
        <v>15</v>
      </c>
      <c r="B24" s="10" t="s">
        <v>31</v>
      </c>
      <c r="C24" s="11" t="s">
        <v>32</v>
      </c>
      <c r="D24" s="98">
        <f t="shared" si="3"/>
        <v>75540922</v>
      </c>
      <c r="E24" s="98">
        <v>69960376</v>
      </c>
      <c r="F24" s="8">
        <v>5580546</v>
      </c>
      <c r="G24" s="8">
        <v>0</v>
      </c>
      <c r="J24" s="34"/>
      <c r="K24" s="101"/>
      <c r="L24" s="3">
        <v>75540922</v>
      </c>
      <c r="M24" s="101">
        <f t="shared" si="4"/>
        <v>0</v>
      </c>
    </row>
    <row r="25" spans="1:13" ht="12" customHeight="1" x14ac:dyDescent="0.2">
      <c r="A25" s="66">
        <v>16</v>
      </c>
      <c r="B25" s="10" t="s">
        <v>33</v>
      </c>
      <c r="C25" s="11" t="s">
        <v>34</v>
      </c>
      <c r="D25" s="98">
        <f t="shared" si="3"/>
        <v>108144544</v>
      </c>
      <c r="E25" s="98">
        <v>96360901</v>
      </c>
      <c r="F25" s="8">
        <v>11783643</v>
      </c>
      <c r="G25" s="8">
        <v>0</v>
      </c>
      <c r="J25" s="34"/>
      <c r="K25" s="101"/>
      <c r="L25" s="3">
        <v>108144544</v>
      </c>
      <c r="M25" s="101">
        <f t="shared" si="4"/>
        <v>0</v>
      </c>
    </row>
    <row r="26" spans="1:13" ht="12" customHeight="1" x14ac:dyDescent="0.2">
      <c r="A26" s="66">
        <v>17</v>
      </c>
      <c r="B26" s="10" t="s">
        <v>35</v>
      </c>
      <c r="C26" s="11" t="s">
        <v>36</v>
      </c>
      <c r="D26" s="98">
        <f t="shared" si="3"/>
        <v>209369749</v>
      </c>
      <c r="E26" s="98">
        <v>167907643</v>
      </c>
      <c r="F26" s="8">
        <v>31404487</v>
      </c>
      <c r="G26" s="8">
        <v>10057619</v>
      </c>
      <c r="J26" s="34"/>
      <c r="K26" s="101"/>
      <c r="L26" s="3">
        <v>209369749</v>
      </c>
      <c r="M26" s="101">
        <f t="shared" si="4"/>
        <v>0</v>
      </c>
    </row>
    <row r="27" spans="1:13" ht="12" customHeight="1" x14ac:dyDescent="0.2">
      <c r="A27" s="66">
        <v>18</v>
      </c>
      <c r="B27" s="6" t="s">
        <v>37</v>
      </c>
      <c r="C27" s="7" t="s">
        <v>38</v>
      </c>
      <c r="D27" s="98">
        <f t="shared" si="3"/>
        <v>32561378</v>
      </c>
      <c r="E27" s="98">
        <v>29634093</v>
      </c>
      <c r="F27" s="8">
        <v>2927285</v>
      </c>
      <c r="G27" s="8">
        <v>0</v>
      </c>
      <c r="J27" s="34"/>
      <c r="K27" s="101"/>
      <c r="L27" s="3">
        <v>32561378</v>
      </c>
      <c r="M27" s="101">
        <f t="shared" si="4"/>
        <v>0</v>
      </c>
    </row>
    <row r="28" spans="1:13" ht="12" customHeight="1" x14ac:dyDescent="0.2">
      <c r="A28" s="66">
        <v>19</v>
      </c>
      <c r="B28" s="6" t="s">
        <v>39</v>
      </c>
      <c r="C28" s="7" t="s">
        <v>40</v>
      </c>
      <c r="D28" s="98">
        <f t="shared" si="3"/>
        <v>26895572</v>
      </c>
      <c r="E28" s="98">
        <v>25402329</v>
      </c>
      <c r="F28" s="8">
        <v>1493243</v>
      </c>
      <c r="G28" s="8">
        <v>0</v>
      </c>
      <c r="J28" s="34"/>
      <c r="K28" s="101"/>
      <c r="L28" s="3">
        <v>26895572</v>
      </c>
      <c r="M28" s="101">
        <f t="shared" si="4"/>
        <v>0</v>
      </c>
    </row>
    <row r="29" spans="1:13" ht="12" customHeight="1" x14ac:dyDescent="0.2">
      <c r="A29" s="66">
        <v>20</v>
      </c>
      <c r="B29" s="6" t="s">
        <v>41</v>
      </c>
      <c r="C29" s="7" t="s">
        <v>42</v>
      </c>
      <c r="D29" s="98">
        <f t="shared" si="3"/>
        <v>128325589</v>
      </c>
      <c r="E29" s="98">
        <v>114330843</v>
      </c>
      <c r="F29" s="8">
        <v>13994746</v>
      </c>
      <c r="G29" s="8">
        <v>0</v>
      </c>
      <c r="J29" s="34"/>
      <c r="K29" s="101"/>
      <c r="L29" s="3">
        <v>128325589</v>
      </c>
      <c r="M29" s="101">
        <f t="shared" si="4"/>
        <v>0</v>
      </c>
    </row>
    <row r="30" spans="1:13" ht="12" customHeight="1" x14ac:dyDescent="0.2">
      <c r="A30" s="66">
        <v>21</v>
      </c>
      <c r="B30" s="6" t="s">
        <v>43</v>
      </c>
      <c r="C30" s="7" t="s">
        <v>44</v>
      </c>
      <c r="D30" s="98">
        <f t="shared" si="3"/>
        <v>115106972</v>
      </c>
      <c r="E30" s="98">
        <v>97930112</v>
      </c>
      <c r="F30" s="8">
        <v>17176860</v>
      </c>
      <c r="G30" s="8">
        <v>0</v>
      </c>
      <c r="J30" s="34"/>
      <c r="K30" s="101"/>
      <c r="L30" s="3">
        <v>115106972</v>
      </c>
      <c r="M30" s="101">
        <f t="shared" si="4"/>
        <v>0</v>
      </c>
    </row>
    <row r="31" spans="1:13" ht="12" customHeight="1" x14ac:dyDescent="0.2">
      <c r="A31" s="66">
        <v>22</v>
      </c>
      <c r="B31" s="10" t="s">
        <v>45</v>
      </c>
      <c r="C31" s="11" t="s">
        <v>46</v>
      </c>
      <c r="D31" s="98">
        <f t="shared" si="3"/>
        <v>53649121</v>
      </c>
      <c r="E31" s="98">
        <v>43796299</v>
      </c>
      <c r="F31" s="8">
        <v>9852822</v>
      </c>
      <c r="G31" s="8">
        <v>0</v>
      </c>
      <c r="J31" s="34"/>
      <c r="K31" s="101"/>
      <c r="L31" s="3">
        <v>53649121</v>
      </c>
      <c r="M31" s="101">
        <f t="shared" si="4"/>
        <v>0</v>
      </c>
    </row>
    <row r="32" spans="1:13" ht="12" customHeight="1" x14ac:dyDescent="0.2">
      <c r="A32" s="66">
        <v>23</v>
      </c>
      <c r="B32" s="10" t="s">
        <v>47</v>
      </c>
      <c r="C32" s="11" t="s">
        <v>48</v>
      </c>
      <c r="D32" s="98">
        <f t="shared" si="3"/>
        <v>0</v>
      </c>
      <c r="E32" s="98">
        <v>0</v>
      </c>
      <c r="F32" s="8">
        <v>0</v>
      </c>
      <c r="G32" s="8">
        <v>0</v>
      </c>
      <c r="J32" s="34"/>
      <c r="K32" s="101"/>
      <c r="L32" s="3">
        <v>0</v>
      </c>
      <c r="M32" s="101">
        <f t="shared" si="4"/>
        <v>0</v>
      </c>
    </row>
    <row r="33" spans="1:13" ht="12" customHeight="1" x14ac:dyDescent="0.2">
      <c r="A33" s="66">
        <v>24</v>
      </c>
      <c r="B33" s="10" t="s">
        <v>49</v>
      </c>
      <c r="C33" s="11" t="s">
        <v>50</v>
      </c>
      <c r="D33" s="98">
        <f t="shared" si="3"/>
        <v>0</v>
      </c>
      <c r="E33" s="98">
        <v>0</v>
      </c>
      <c r="F33" s="8">
        <v>0</v>
      </c>
      <c r="G33" s="8">
        <v>0</v>
      </c>
      <c r="J33" s="34"/>
      <c r="K33" s="101"/>
      <c r="L33" s="3">
        <v>0</v>
      </c>
      <c r="M33" s="101">
        <f t="shared" si="4"/>
        <v>0</v>
      </c>
    </row>
    <row r="34" spans="1:13" ht="12" customHeight="1" x14ac:dyDescent="0.2">
      <c r="A34" s="66">
        <v>25</v>
      </c>
      <c r="B34" s="6" t="s">
        <v>51</v>
      </c>
      <c r="C34" s="13" t="s">
        <v>52</v>
      </c>
      <c r="D34" s="98">
        <f t="shared" si="3"/>
        <v>179812006</v>
      </c>
      <c r="E34" s="98">
        <v>142865863</v>
      </c>
      <c r="F34" s="8">
        <v>36946143</v>
      </c>
      <c r="G34" s="8">
        <v>0</v>
      </c>
      <c r="J34" s="34"/>
      <c r="K34" s="101"/>
      <c r="L34" s="3">
        <v>179812006</v>
      </c>
      <c r="M34" s="101">
        <f t="shared" si="4"/>
        <v>0</v>
      </c>
    </row>
    <row r="35" spans="1:13" ht="12" customHeight="1" x14ac:dyDescent="0.2">
      <c r="A35" s="66">
        <v>26</v>
      </c>
      <c r="B35" s="10" t="s">
        <v>53</v>
      </c>
      <c r="C35" s="11" t="s">
        <v>54</v>
      </c>
      <c r="D35" s="98">
        <f t="shared" si="3"/>
        <v>253367155</v>
      </c>
      <c r="E35" s="98">
        <v>209503747</v>
      </c>
      <c r="F35" s="8">
        <v>12156866</v>
      </c>
      <c r="G35" s="8">
        <v>31706542</v>
      </c>
      <c r="J35" s="34"/>
      <c r="K35" s="101"/>
      <c r="L35" s="3">
        <v>253367155</v>
      </c>
      <c r="M35" s="101">
        <f t="shared" si="4"/>
        <v>0</v>
      </c>
    </row>
    <row r="36" spans="1:13" ht="12" customHeight="1" x14ac:dyDescent="0.2">
      <c r="A36" s="66">
        <v>27</v>
      </c>
      <c r="B36" s="10" t="s">
        <v>55</v>
      </c>
      <c r="C36" s="11" t="s">
        <v>56</v>
      </c>
      <c r="D36" s="98">
        <f t="shared" si="3"/>
        <v>133269035</v>
      </c>
      <c r="E36" s="98">
        <v>123774029</v>
      </c>
      <c r="F36" s="8">
        <v>9495006</v>
      </c>
      <c r="G36" s="8">
        <v>0</v>
      </c>
      <c r="J36" s="34"/>
      <c r="K36" s="101"/>
      <c r="L36" s="3">
        <v>133269035</v>
      </c>
      <c r="M36" s="101">
        <f t="shared" si="4"/>
        <v>0</v>
      </c>
    </row>
    <row r="37" spans="1:13" ht="12" customHeight="1" x14ac:dyDescent="0.2">
      <c r="A37" s="66">
        <v>28</v>
      </c>
      <c r="B37" s="9" t="s">
        <v>57</v>
      </c>
      <c r="C37" s="13" t="s">
        <v>58</v>
      </c>
      <c r="D37" s="98">
        <f t="shared" si="3"/>
        <v>9267257</v>
      </c>
      <c r="E37" s="98">
        <v>0</v>
      </c>
      <c r="F37" s="8">
        <v>9267257</v>
      </c>
      <c r="G37" s="8">
        <v>0</v>
      </c>
      <c r="J37" s="34"/>
      <c r="K37" s="101"/>
      <c r="L37" s="3">
        <v>9267257</v>
      </c>
      <c r="M37" s="101">
        <f t="shared" si="4"/>
        <v>0</v>
      </c>
    </row>
    <row r="38" spans="1:13" ht="12" customHeight="1" x14ac:dyDescent="0.2">
      <c r="A38" s="66">
        <v>29</v>
      </c>
      <c r="B38" s="6" t="s">
        <v>59</v>
      </c>
      <c r="C38" s="7" t="s">
        <v>60</v>
      </c>
      <c r="D38" s="98">
        <f t="shared" si="3"/>
        <v>0</v>
      </c>
      <c r="E38" s="98">
        <v>0</v>
      </c>
      <c r="F38" s="8">
        <v>0</v>
      </c>
      <c r="G38" s="8">
        <v>0</v>
      </c>
      <c r="J38" s="34"/>
      <c r="K38" s="101"/>
      <c r="L38" s="3">
        <v>0</v>
      </c>
      <c r="M38" s="101">
        <f t="shared" si="4"/>
        <v>0</v>
      </c>
    </row>
    <row r="39" spans="1:13" ht="12" customHeight="1" x14ac:dyDescent="0.2">
      <c r="A39" s="66">
        <v>30</v>
      </c>
      <c r="B39" s="10" t="s">
        <v>61</v>
      </c>
      <c r="C39" s="11" t="s">
        <v>62</v>
      </c>
      <c r="D39" s="98">
        <f t="shared" si="3"/>
        <v>10447037</v>
      </c>
      <c r="E39" s="98">
        <v>10159251</v>
      </c>
      <c r="F39" s="8">
        <v>287786</v>
      </c>
      <c r="G39" s="8">
        <v>0</v>
      </c>
      <c r="J39" s="34"/>
      <c r="K39" s="101"/>
      <c r="L39" s="3">
        <v>10447037</v>
      </c>
      <c r="M39" s="101">
        <f t="shared" si="4"/>
        <v>0</v>
      </c>
    </row>
    <row r="40" spans="1:13" ht="12" customHeight="1" x14ac:dyDescent="0.2">
      <c r="A40" s="66">
        <v>31</v>
      </c>
      <c r="B40" s="9" t="s">
        <v>63</v>
      </c>
      <c r="C40" s="7" t="s">
        <v>64</v>
      </c>
      <c r="D40" s="98">
        <f t="shared" si="3"/>
        <v>155377165</v>
      </c>
      <c r="E40" s="98">
        <v>134815585</v>
      </c>
      <c r="F40" s="8">
        <v>20561580</v>
      </c>
      <c r="G40" s="8">
        <v>0</v>
      </c>
      <c r="J40" s="34"/>
      <c r="K40" s="101"/>
      <c r="L40" s="3">
        <v>155377165</v>
      </c>
      <c r="M40" s="101">
        <f t="shared" si="4"/>
        <v>0</v>
      </c>
    </row>
    <row r="41" spans="1:13" ht="12" customHeight="1" x14ac:dyDescent="0.2">
      <c r="A41" s="66">
        <v>32</v>
      </c>
      <c r="B41" s="12" t="s">
        <v>65</v>
      </c>
      <c r="C41" s="13" t="s">
        <v>66</v>
      </c>
      <c r="D41" s="98">
        <f t="shared" si="3"/>
        <v>229519253</v>
      </c>
      <c r="E41" s="98">
        <v>197699575</v>
      </c>
      <c r="F41" s="8">
        <v>31819678</v>
      </c>
      <c r="G41" s="8">
        <v>0</v>
      </c>
      <c r="J41" s="34"/>
      <c r="K41" s="101"/>
      <c r="L41" s="3">
        <v>229519253</v>
      </c>
      <c r="M41" s="101">
        <f t="shared" si="4"/>
        <v>0</v>
      </c>
    </row>
    <row r="42" spans="1:13" ht="12" customHeight="1" x14ac:dyDescent="0.2">
      <c r="A42" s="66">
        <v>33</v>
      </c>
      <c r="B42" s="9" t="s">
        <v>67</v>
      </c>
      <c r="C42" s="7" t="s">
        <v>68</v>
      </c>
      <c r="D42" s="98">
        <f t="shared" si="3"/>
        <v>47494119</v>
      </c>
      <c r="E42" s="98">
        <v>41010892</v>
      </c>
      <c r="F42" s="8">
        <v>6483227</v>
      </c>
      <c r="G42" s="8">
        <v>0</v>
      </c>
      <c r="J42" s="34"/>
      <c r="K42" s="101"/>
      <c r="L42" s="3">
        <v>47494119</v>
      </c>
      <c r="M42" s="101">
        <f t="shared" si="4"/>
        <v>0</v>
      </c>
    </row>
    <row r="43" spans="1:13" ht="12" customHeight="1" x14ac:dyDescent="0.2">
      <c r="A43" s="66">
        <v>34</v>
      </c>
      <c r="B43" s="10" t="s">
        <v>69</v>
      </c>
      <c r="C43" s="11" t="s">
        <v>70</v>
      </c>
      <c r="D43" s="98">
        <f t="shared" si="3"/>
        <v>153913417</v>
      </c>
      <c r="E43" s="98">
        <v>134407848</v>
      </c>
      <c r="F43" s="8">
        <v>19505569</v>
      </c>
      <c r="G43" s="8">
        <v>0</v>
      </c>
      <c r="J43" s="34"/>
      <c r="K43" s="101"/>
      <c r="L43" s="3">
        <v>153913417</v>
      </c>
      <c r="M43" s="101">
        <f t="shared" si="4"/>
        <v>0</v>
      </c>
    </row>
    <row r="44" spans="1:13" ht="12" customHeight="1" x14ac:dyDescent="0.2">
      <c r="A44" s="66">
        <v>35</v>
      </c>
      <c r="B44" s="9" t="s">
        <v>71</v>
      </c>
      <c r="C44" s="7" t="s">
        <v>72</v>
      </c>
      <c r="D44" s="98">
        <f t="shared" si="3"/>
        <v>55625836</v>
      </c>
      <c r="E44" s="98">
        <v>52200887</v>
      </c>
      <c r="F44" s="8">
        <v>3424949</v>
      </c>
      <c r="G44" s="8">
        <v>0</v>
      </c>
      <c r="J44" s="34"/>
      <c r="K44" s="101"/>
      <c r="L44" s="3">
        <v>55625836</v>
      </c>
      <c r="M44" s="101">
        <f t="shared" si="4"/>
        <v>0</v>
      </c>
    </row>
    <row r="45" spans="1:13" ht="12" customHeight="1" x14ac:dyDescent="0.2">
      <c r="A45" s="66">
        <v>36</v>
      </c>
      <c r="B45" s="6" t="s">
        <v>73</v>
      </c>
      <c r="C45" s="7" t="s">
        <v>74</v>
      </c>
      <c r="D45" s="98">
        <f t="shared" si="3"/>
        <v>140653435</v>
      </c>
      <c r="E45" s="98">
        <v>129483168</v>
      </c>
      <c r="F45" s="8">
        <v>11170267</v>
      </c>
      <c r="G45" s="8">
        <v>0</v>
      </c>
      <c r="J45" s="34"/>
      <c r="K45" s="101"/>
      <c r="L45" s="3">
        <v>140653435</v>
      </c>
      <c r="M45" s="101">
        <f t="shared" si="4"/>
        <v>0</v>
      </c>
    </row>
    <row r="46" spans="1:13" ht="12" customHeight="1" x14ac:dyDescent="0.2">
      <c r="A46" s="66">
        <v>37</v>
      </c>
      <c r="B46" s="14" t="s">
        <v>75</v>
      </c>
      <c r="C46" s="15" t="s">
        <v>76</v>
      </c>
      <c r="D46" s="98">
        <f t="shared" si="3"/>
        <v>49023087</v>
      </c>
      <c r="E46" s="98">
        <v>45724535</v>
      </c>
      <c r="F46" s="8">
        <v>3298552</v>
      </c>
      <c r="G46" s="8">
        <v>0</v>
      </c>
      <c r="J46" s="34"/>
      <c r="K46" s="101"/>
      <c r="L46" s="3">
        <v>49023087</v>
      </c>
      <c r="M46" s="101">
        <f t="shared" si="4"/>
        <v>0</v>
      </c>
    </row>
    <row r="47" spans="1:13" ht="12" customHeight="1" x14ac:dyDescent="0.2">
      <c r="A47" s="66">
        <v>38</v>
      </c>
      <c r="B47" s="6" t="s">
        <v>77</v>
      </c>
      <c r="C47" s="7" t="s">
        <v>78</v>
      </c>
      <c r="D47" s="98">
        <f t="shared" si="3"/>
        <v>33139055</v>
      </c>
      <c r="E47" s="98">
        <v>29715072</v>
      </c>
      <c r="F47" s="8">
        <v>3423983</v>
      </c>
      <c r="G47" s="8">
        <v>0</v>
      </c>
      <c r="J47" s="34"/>
      <c r="K47" s="101"/>
      <c r="L47" s="3">
        <v>33139055</v>
      </c>
      <c r="M47" s="101">
        <f t="shared" si="4"/>
        <v>0</v>
      </c>
    </row>
    <row r="48" spans="1:13" ht="12" customHeight="1" x14ac:dyDescent="0.2">
      <c r="A48" s="66">
        <v>39</v>
      </c>
      <c r="B48" s="12" t="s">
        <v>79</v>
      </c>
      <c r="C48" s="13" t="s">
        <v>80</v>
      </c>
      <c r="D48" s="98">
        <f t="shared" si="3"/>
        <v>52740542</v>
      </c>
      <c r="E48" s="98">
        <v>49823067</v>
      </c>
      <c r="F48" s="8">
        <v>2917475</v>
      </c>
      <c r="G48" s="8">
        <v>0</v>
      </c>
      <c r="J48" s="34"/>
      <c r="K48" s="101"/>
      <c r="L48" s="3">
        <v>52740542</v>
      </c>
      <c r="M48" s="101">
        <f t="shared" si="4"/>
        <v>0</v>
      </c>
    </row>
    <row r="49" spans="1:13" ht="12" customHeight="1" x14ac:dyDescent="0.2">
      <c r="A49" s="66">
        <v>40</v>
      </c>
      <c r="B49" s="10" t="s">
        <v>81</v>
      </c>
      <c r="C49" s="11" t="s">
        <v>82</v>
      </c>
      <c r="D49" s="98">
        <f t="shared" si="3"/>
        <v>27696467</v>
      </c>
      <c r="E49" s="98">
        <v>25568994</v>
      </c>
      <c r="F49" s="8">
        <v>2127473</v>
      </c>
      <c r="G49" s="8">
        <v>0</v>
      </c>
      <c r="J49" s="34"/>
      <c r="K49" s="101"/>
      <c r="L49" s="3">
        <v>27696467</v>
      </c>
      <c r="M49" s="101">
        <f t="shared" si="4"/>
        <v>0</v>
      </c>
    </row>
    <row r="50" spans="1:13" ht="12" customHeight="1" x14ac:dyDescent="0.2">
      <c r="A50" s="66">
        <v>41</v>
      </c>
      <c r="B50" s="9" t="s">
        <v>83</v>
      </c>
      <c r="C50" s="7" t="s">
        <v>84</v>
      </c>
      <c r="D50" s="98">
        <f t="shared" si="3"/>
        <v>25796499</v>
      </c>
      <c r="E50" s="98">
        <v>24278712</v>
      </c>
      <c r="F50" s="8">
        <v>1517787</v>
      </c>
      <c r="G50" s="8">
        <v>0</v>
      </c>
      <c r="J50" s="34"/>
      <c r="K50" s="101"/>
      <c r="L50" s="3">
        <v>25796499</v>
      </c>
      <c r="M50" s="101">
        <f t="shared" si="4"/>
        <v>0</v>
      </c>
    </row>
    <row r="51" spans="1:13" ht="12" customHeight="1" x14ac:dyDescent="0.2">
      <c r="A51" s="66">
        <v>42</v>
      </c>
      <c r="B51" s="10" t="s">
        <v>85</v>
      </c>
      <c r="C51" s="11" t="s">
        <v>86</v>
      </c>
      <c r="D51" s="98">
        <f t="shared" si="3"/>
        <v>223292353</v>
      </c>
      <c r="E51" s="98">
        <v>172222094</v>
      </c>
      <c r="F51" s="8">
        <v>36827390</v>
      </c>
      <c r="G51" s="8">
        <v>14242869</v>
      </c>
      <c r="J51" s="34"/>
      <c r="K51" s="101"/>
      <c r="L51" s="3">
        <v>223292353</v>
      </c>
      <c r="M51" s="101">
        <f t="shared" si="4"/>
        <v>0</v>
      </c>
    </row>
    <row r="52" spans="1:13" ht="12" customHeight="1" x14ac:dyDescent="0.2">
      <c r="A52" s="66">
        <v>43</v>
      </c>
      <c r="B52" s="6" t="s">
        <v>87</v>
      </c>
      <c r="C52" s="7" t="s">
        <v>88</v>
      </c>
      <c r="D52" s="98">
        <f t="shared" si="3"/>
        <v>45638901</v>
      </c>
      <c r="E52" s="98">
        <v>42850514</v>
      </c>
      <c r="F52" s="8">
        <v>2788387</v>
      </c>
      <c r="G52" s="8">
        <v>0</v>
      </c>
      <c r="J52" s="34"/>
      <c r="K52" s="101"/>
      <c r="L52" s="3">
        <v>45638901</v>
      </c>
      <c r="M52" s="101">
        <f t="shared" si="4"/>
        <v>0</v>
      </c>
    </row>
    <row r="53" spans="1:13" ht="12" customHeight="1" x14ac:dyDescent="0.2">
      <c r="A53" s="66">
        <v>44</v>
      </c>
      <c r="B53" s="6" t="s">
        <v>89</v>
      </c>
      <c r="C53" s="7" t="s">
        <v>90</v>
      </c>
      <c r="D53" s="98">
        <f t="shared" si="3"/>
        <v>154566716</v>
      </c>
      <c r="E53" s="98">
        <v>145039145</v>
      </c>
      <c r="F53" s="8">
        <v>9527571</v>
      </c>
      <c r="G53" s="8">
        <v>0</v>
      </c>
      <c r="J53" s="34"/>
      <c r="K53" s="101"/>
      <c r="L53" s="3">
        <v>154566716</v>
      </c>
      <c r="M53" s="101">
        <f t="shared" si="4"/>
        <v>0</v>
      </c>
    </row>
    <row r="54" spans="1:13" ht="12" customHeight="1" x14ac:dyDescent="0.2">
      <c r="A54" s="66">
        <v>45</v>
      </c>
      <c r="B54" s="10" t="s">
        <v>91</v>
      </c>
      <c r="C54" s="11" t="s">
        <v>92</v>
      </c>
      <c r="D54" s="98">
        <f t="shared" si="3"/>
        <v>37939917</v>
      </c>
      <c r="E54" s="98">
        <v>35261401</v>
      </c>
      <c r="F54" s="8">
        <v>2678516</v>
      </c>
      <c r="G54" s="8">
        <v>0</v>
      </c>
      <c r="J54" s="34"/>
      <c r="K54" s="101"/>
      <c r="L54" s="3">
        <v>37939917</v>
      </c>
      <c r="M54" s="101">
        <f t="shared" si="4"/>
        <v>0</v>
      </c>
    </row>
    <row r="55" spans="1:13" ht="12" customHeight="1" x14ac:dyDescent="0.2">
      <c r="A55" s="66">
        <v>46</v>
      </c>
      <c r="B55" s="10" t="s">
        <v>93</v>
      </c>
      <c r="C55" s="11" t="s">
        <v>94</v>
      </c>
      <c r="D55" s="98">
        <f t="shared" si="3"/>
        <v>53557447</v>
      </c>
      <c r="E55" s="98">
        <v>48698104</v>
      </c>
      <c r="F55" s="8">
        <v>4859343</v>
      </c>
      <c r="G55" s="8">
        <v>0</v>
      </c>
      <c r="J55" s="34"/>
      <c r="K55" s="101"/>
      <c r="L55" s="3">
        <v>53557447</v>
      </c>
      <c r="M55" s="101">
        <f t="shared" si="4"/>
        <v>0</v>
      </c>
    </row>
    <row r="56" spans="1:13" ht="12" customHeight="1" x14ac:dyDescent="0.2">
      <c r="A56" s="66">
        <v>47</v>
      </c>
      <c r="B56" s="9" t="s">
        <v>95</v>
      </c>
      <c r="C56" s="7" t="s">
        <v>96</v>
      </c>
      <c r="D56" s="98">
        <f t="shared" si="3"/>
        <v>68575520</v>
      </c>
      <c r="E56" s="98">
        <v>63572023</v>
      </c>
      <c r="F56" s="8">
        <v>5003497</v>
      </c>
      <c r="G56" s="8">
        <v>0</v>
      </c>
      <c r="J56" s="34"/>
      <c r="K56" s="101"/>
      <c r="L56" s="3">
        <v>68575520</v>
      </c>
      <c r="M56" s="101">
        <f t="shared" si="4"/>
        <v>0</v>
      </c>
    </row>
    <row r="57" spans="1:13" ht="12" customHeight="1" x14ac:dyDescent="0.2">
      <c r="A57" s="66">
        <v>48</v>
      </c>
      <c r="B57" s="10" t="s">
        <v>97</v>
      </c>
      <c r="C57" s="11" t="s">
        <v>98</v>
      </c>
      <c r="D57" s="98">
        <f t="shared" si="3"/>
        <v>23676334</v>
      </c>
      <c r="E57" s="98">
        <v>22332315</v>
      </c>
      <c r="F57" s="8">
        <v>1344019</v>
      </c>
      <c r="G57" s="8">
        <v>0</v>
      </c>
      <c r="J57" s="34"/>
      <c r="K57" s="101"/>
      <c r="L57" s="3">
        <v>23676334</v>
      </c>
      <c r="M57" s="101">
        <f t="shared" si="4"/>
        <v>0</v>
      </c>
    </row>
    <row r="58" spans="1:13" ht="12" customHeight="1" x14ac:dyDescent="0.2">
      <c r="A58" s="66">
        <v>49</v>
      </c>
      <c r="B58" s="9" t="s">
        <v>99</v>
      </c>
      <c r="C58" s="7" t="s">
        <v>100</v>
      </c>
      <c r="D58" s="98">
        <f t="shared" si="3"/>
        <v>45740115</v>
      </c>
      <c r="E58" s="98">
        <v>42727596</v>
      </c>
      <c r="F58" s="8">
        <v>3012519</v>
      </c>
      <c r="G58" s="8">
        <v>0</v>
      </c>
      <c r="J58" s="34"/>
      <c r="K58" s="101"/>
      <c r="L58" s="3">
        <v>45740115</v>
      </c>
      <c r="M58" s="101">
        <f t="shared" si="4"/>
        <v>0</v>
      </c>
    </row>
    <row r="59" spans="1:13" ht="12" customHeight="1" x14ac:dyDescent="0.2">
      <c r="A59" s="66">
        <v>50</v>
      </c>
      <c r="B59" s="10" t="s">
        <v>101</v>
      </c>
      <c r="C59" s="11" t="s">
        <v>102</v>
      </c>
      <c r="D59" s="98">
        <f t="shared" si="3"/>
        <v>68022362</v>
      </c>
      <c r="E59" s="98">
        <v>64188087</v>
      </c>
      <c r="F59" s="8">
        <v>3834275</v>
      </c>
      <c r="G59" s="8">
        <v>0</v>
      </c>
      <c r="J59" s="34"/>
      <c r="K59" s="101"/>
      <c r="L59" s="3">
        <v>68022362</v>
      </c>
      <c r="M59" s="101">
        <f t="shared" si="4"/>
        <v>0</v>
      </c>
    </row>
    <row r="60" spans="1:13" ht="12" customHeight="1" x14ac:dyDescent="0.2">
      <c r="A60" s="66">
        <v>51</v>
      </c>
      <c r="B60" s="10" t="s">
        <v>103</v>
      </c>
      <c r="C60" s="11" t="s">
        <v>104</v>
      </c>
      <c r="D60" s="98">
        <f t="shared" si="3"/>
        <v>232511714</v>
      </c>
      <c r="E60" s="98">
        <v>211549314</v>
      </c>
      <c r="F60" s="8">
        <v>20962400</v>
      </c>
      <c r="G60" s="8">
        <v>0</v>
      </c>
      <c r="J60" s="34"/>
      <c r="K60" s="101"/>
      <c r="L60" s="3">
        <v>232511714</v>
      </c>
      <c r="M60" s="101">
        <f t="shared" si="4"/>
        <v>0</v>
      </c>
    </row>
    <row r="61" spans="1:13" ht="12" customHeight="1" x14ac:dyDescent="0.2">
      <c r="A61" s="66">
        <v>52</v>
      </c>
      <c r="B61" s="10" t="s">
        <v>105</v>
      </c>
      <c r="C61" s="11" t="s">
        <v>106</v>
      </c>
      <c r="D61" s="98">
        <f t="shared" si="3"/>
        <v>40789751</v>
      </c>
      <c r="E61" s="98">
        <v>35178991</v>
      </c>
      <c r="F61" s="8">
        <v>5610760</v>
      </c>
      <c r="G61" s="8">
        <v>0</v>
      </c>
      <c r="J61" s="34"/>
      <c r="K61" s="101"/>
      <c r="L61" s="3">
        <v>40789751</v>
      </c>
      <c r="M61" s="101">
        <f t="shared" si="4"/>
        <v>0</v>
      </c>
    </row>
    <row r="62" spans="1:13" ht="12" customHeight="1" x14ac:dyDescent="0.2">
      <c r="A62" s="66">
        <v>53</v>
      </c>
      <c r="B62" s="10" t="s">
        <v>107</v>
      </c>
      <c r="C62" s="11" t="s">
        <v>108</v>
      </c>
      <c r="D62" s="98">
        <f t="shared" si="3"/>
        <v>0</v>
      </c>
      <c r="E62" s="98">
        <v>0</v>
      </c>
      <c r="F62" s="8">
        <v>0</v>
      </c>
      <c r="G62" s="8">
        <v>0</v>
      </c>
      <c r="J62" s="34"/>
      <c r="K62" s="101"/>
      <c r="L62" s="3">
        <v>0</v>
      </c>
      <c r="M62" s="101">
        <f t="shared" si="4"/>
        <v>0</v>
      </c>
    </row>
    <row r="63" spans="1:13" ht="12" customHeight="1" x14ac:dyDescent="0.2">
      <c r="A63" s="66">
        <v>54</v>
      </c>
      <c r="B63" s="10" t="s">
        <v>109</v>
      </c>
      <c r="C63" s="11" t="s">
        <v>110</v>
      </c>
      <c r="D63" s="98">
        <f t="shared" si="3"/>
        <v>0</v>
      </c>
      <c r="E63" s="98">
        <v>0</v>
      </c>
      <c r="F63" s="8">
        <v>0</v>
      </c>
      <c r="G63" s="8">
        <v>0</v>
      </c>
      <c r="J63" s="34"/>
      <c r="K63" s="101"/>
      <c r="L63" s="3">
        <v>0</v>
      </c>
      <c r="M63" s="101">
        <f t="shared" si="4"/>
        <v>0</v>
      </c>
    </row>
    <row r="64" spans="1:13" ht="12" customHeight="1" x14ac:dyDescent="0.2">
      <c r="A64" s="66">
        <v>55</v>
      </c>
      <c r="B64" s="10" t="s">
        <v>111</v>
      </c>
      <c r="C64" s="11" t="s">
        <v>112</v>
      </c>
      <c r="D64" s="98">
        <f t="shared" si="3"/>
        <v>109762493</v>
      </c>
      <c r="E64" s="98">
        <v>107157647</v>
      </c>
      <c r="F64" s="8">
        <v>2604846</v>
      </c>
      <c r="G64" s="8">
        <v>0</v>
      </c>
      <c r="J64" s="34"/>
      <c r="K64" s="101"/>
      <c r="L64" s="3">
        <v>109762493</v>
      </c>
      <c r="M64" s="101">
        <f t="shared" si="4"/>
        <v>0</v>
      </c>
    </row>
    <row r="65" spans="1:13" ht="12" customHeight="1" x14ac:dyDescent="0.2">
      <c r="A65" s="66">
        <v>56</v>
      </c>
      <c r="B65" s="9" t="s">
        <v>113</v>
      </c>
      <c r="C65" s="11" t="s">
        <v>114</v>
      </c>
      <c r="D65" s="98">
        <f t="shared" si="3"/>
        <v>89663875</v>
      </c>
      <c r="E65" s="98">
        <v>88626879</v>
      </c>
      <c r="F65" s="8">
        <v>1036996</v>
      </c>
      <c r="G65" s="8">
        <v>0</v>
      </c>
      <c r="J65" s="34"/>
      <c r="K65" s="101"/>
      <c r="L65" s="3">
        <v>89663875</v>
      </c>
      <c r="M65" s="101">
        <f t="shared" si="4"/>
        <v>0</v>
      </c>
    </row>
    <row r="66" spans="1:13" ht="12" customHeight="1" x14ac:dyDescent="0.2">
      <c r="A66" s="66">
        <v>57</v>
      </c>
      <c r="B66" s="12" t="s">
        <v>115</v>
      </c>
      <c r="C66" s="13" t="s">
        <v>116</v>
      </c>
      <c r="D66" s="98">
        <f t="shared" si="3"/>
        <v>128398148</v>
      </c>
      <c r="E66" s="98">
        <v>122507710</v>
      </c>
      <c r="F66" s="8">
        <v>5890438</v>
      </c>
      <c r="G66" s="8">
        <v>0</v>
      </c>
      <c r="J66" s="34"/>
      <c r="K66" s="101"/>
      <c r="L66" s="3">
        <v>128398148</v>
      </c>
      <c r="M66" s="101">
        <f t="shared" si="4"/>
        <v>0</v>
      </c>
    </row>
    <row r="67" spans="1:13" ht="12" customHeight="1" x14ac:dyDescent="0.2">
      <c r="A67" s="66">
        <v>58</v>
      </c>
      <c r="B67" s="9" t="s">
        <v>117</v>
      </c>
      <c r="C67" s="11" t="s">
        <v>118</v>
      </c>
      <c r="D67" s="98">
        <f t="shared" si="3"/>
        <v>169641911</v>
      </c>
      <c r="E67" s="98">
        <v>153244575</v>
      </c>
      <c r="F67" s="8">
        <v>16397336</v>
      </c>
      <c r="G67" s="8">
        <v>0</v>
      </c>
      <c r="J67" s="34"/>
      <c r="K67" s="101"/>
      <c r="L67" s="3">
        <v>169641911</v>
      </c>
      <c r="M67" s="101">
        <f t="shared" si="4"/>
        <v>0</v>
      </c>
    </row>
    <row r="68" spans="1:13" ht="12" customHeight="1" x14ac:dyDescent="0.2">
      <c r="A68" s="66">
        <v>59</v>
      </c>
      <c r="B68" s="10" t="s">
        <v>119</v>
      </c>
      <c r="C68" s="11" t="s">
        <v>321</v>
      </c>
      <c r="D68" s="98">
        <f t="shared" si="3"/>
        <v>63208201</v>
      </c>
      <c r="E68" s="98">
        <v>59930549</v>
      </c>
      <c r="F68" s="8">
        <v>3277652</v>
      </c>
      <c r="G68" s="8">
        <v>0</v>
      </c>
      <c r="J68" s="34"/>
      <c r="K68" s="101"/>
      <c r="L68" s="3">
        <v>63208201</v>
      </c>
      <c r="M68" s="101">
        <f t="shared" si="4"/>
        <v>0</v>
      </c>
    </row>
    <row r="69" spans="1:13" ht="12" customHeight="1" x14ac:dyDescent="0.2">
      <c r="A69" s="66">
        <v>60</v>
      </c>
      <c r="B69" s="6" t="s">
        <v>120</v>
      </c>
      <c r="C69" s="11" t="s">
        <v>121</v>
      </c>
      <c r="D69" s="98">
        <f t="shared" si="3"/>
        <v>22916980</v>
      </c>
      <c r="E69" s="98">
        <v>0</v>
      </c>
      <c r="F69" s="8">
        <v>22916980</v>
      </c>
      <c r="G69" s="8">
        <v>0</v>
      </c>
      <c r="J69" s="34"/>
      <c r="K69" s="101"/>
      <c r="L69" s="3">
        <v>22916980</v>
      </c>
      <c r="M69" s="101">
        <f t="shared" si="4"/>
        <v>0</v>
      </c>
    </row>
    <row r="70" spans="1:13" ht="12" customHeight="1" x14ac:dyDescent="0.2">
      <c r="A70" s="66">
        <v>61</v>
      </c>
      <c r="B70" s="6" t="s">
        <v>122</v>
      </c>
      <c r="C70" s="11" t="s">
        <v>123</v>
      </c>
      <c r="D70" s="98">
        <f t="shared" si="3"/>
        <v>23854837</v>
      </c>
      <c r="E70" s="98">
        <v>0</v>
      </c>
      <c r="F70" s="8">
        <v>23854837</v>
      </c>
      <c r="G70" s="8">
        <v>0</v>
      </c>
      <c r="J70" s="34"/>
      <c r="K70" s="101"/>
      <c r="L70" s="3">
        <v>23854837</v>
      </c>
      <c r="M70" s="101">
        <f t="shared" si="4"/>
        <v>0</v>
      </c>
    </row>
    <row r="71" spans="1:13" ht="12" customHeight="1" x14ac:dyDescent="0.2">
      <c r="A71" s="66">
        <v>62</v>
      </c>
      <c r="B71" s="9" t="s">
        <v>124</v>
      </c>
      <c r="C71" s="11" t="s">
        <v>125</v>
      </c>
      <c r="D71" s="98">
        <f t="shared" si="3"/>
        <v>113052310</v>
      </c>
      <c r="E71" s="98">
        <v>105135446</v>
      </c>
      <c r="F71" s="8">
        <v>7916864</v>
      </c>
      <c r="G71" s="8">
        <v>0</v>
      </c>
      <c r="J71" s="34"/>
      <c r="K71" s="101"/>
      <c r="L71" s="3">
        <v>113052310</v>
      </c>
      <c r="M71" s="101">
        <f t="shared" si="4"/>
        <v>0</v>
      </c>
    </row>
    <row r="72" spans="1:13" ht="12" customHeight="1" x14ac:dyDescent="0.2">
      <c r="A72" s="66">
        <v>63</v>
      </c>
      <c r="B72" s="9" t="s">
        <v>126</v>
      </c>
      <c r="C72" s="7" t="s">
        <v>127</v>
      </c>
      <c r="D72" s="98">
        <f t="shared" si="3"/>
        <v>83661033</v>
      </c>
      <c r="E72" s="98">
        <v>66646908</v>
      </c>
      <c r="F72" s="8">
        <v>17014125</v>
      </c>
      <c r="G72" s="8">
        <v>0</v>
      </c>
      <c r="J72" s="34"/>
      <c r="K72" s="101"/>
      <c r="L72" s="3">
        <v>83661033</v>
      </c>
      <c r="M72" s="101">
        <f t="shared" si="4"/>
        <v>0</v>
      </c>
    </row>
    <row r="73" spans="1:13" ht="12" customHeight="1" x14ac:dyDescent="0.2">
      <c r="A73" s="66">
        <v>64</v>
      </c>
      <c r="B73" s="9" t="s">
        <v>128</v>
      </c>
      <c r="C73" s="11" t="s">
        <v>129</v>
      </c>
      <c r="D73" s="98">
        <f t="shared" si="3"/>
        <v>150136710</v>
      </c>
      <c r="E73" s="98">
        <v>141004886</v>
      </c>
      <c r="F73" s="8">
        <v>9131824</v>
      </c>
      <c r="G73" s="8">
        <v>0</v>
      </c>
      <c r="J73" s="34"/>
      <c r="K73" s="101"/>
      <c r="L73" s="3">
        <v>150136710</v>
      </c>
      <c r="M73" s="101">
        <f t="shared" si="4"/>
        <v>0</v>
      </c>
    </row>
    <row r="74" spans="1:13" ht="12" customHeight="1" x14ac:dyDescent="0.2">
      <c r="A74" s="66">
        <v>65</v>
      </c>
      <c r="B74" s="9" t="s">
        <v>130</v>
      </c>
      <c r="C74" s="11" t="s">
        <v>131</v>
      </c>
      <c r="D74" s="98">
        <f t="shared" ref="D74:D137" si="5">E74+F74+G74</f>
        <v>1736567</v>
      </c>
      <c r="E74" s="98">
        <v>0</v>
      </c>
      <c r="F74" s="8">
        <v>1736567</v>
      </c>
      <c r="G74" s="8">
        <v>0</v>
      </c>
      <c r="J74" s="34"/>
      <c r="K74" s="101"/>
      <c r="L74" s="3">
        <v>1736567</v>
      </c>
      <c r="M74" s="101">
        <f t="shared" ref="M74:M137" si="6">L74-D74</f>
        <v>0</v>
      </c>
    </row>
    <row r="75" spans="1:13" ht="12" customHeight="1" x14ac:dyDescent="0.2">
      <c r="A75" s="66">
        <v>66</v>
      </c>
      <c r="B75" s="6" t="s">
        <v>132</v>
      </c>
      <c r="C75" s="11" t="s">
        <v>133</v>
      </c>
      <c r="D75" s="98">
        <f t="shared" si="5"/>
        <v>2144271</v>
      </c>
      <c r="E75" s="98">
        <v>0</v>
      </c>
      <c r="F75" s="8">
        <v>2144271</v>
      </c>
      <c r="G75" s="8">
        <v>0</v>
      </c>
      <c r="J75" s="34"/>
      <c r="K75" s="101"/>
      <c r="L75" s="3">
        <v>2144271</v>
      </c>
      <c r="M75" s="101">
        <f t="shared" si="6"/>
        <v>0</v>
      </c>
    </row>
    <row r="76" spans="1:13" ht="12" customHeight="1" x14ac:dyDescent="0.2">
      <c r="A76" s="66">
        <v>67</v>
      </c>
      <c r="B76" s="9" t="s">
        <v>134</v>
      </c>
      <c r="C76" s="11" t="s">
        <v>135</v>
      </c>
      <c r="D76" s="98">
        <f t="shared" si="5"/>
        <v>2515796</v>
      </c>
      <c r="E76" s="98">
        <v>0</v>
      </c>
      <c r="F76" s="8">
        <v>2515796</v>
      </c>
      <c r="G76" s="8">
        <v>0</v>
      </c>
      <c r="J76" s="34"/>
      <c r="K76" s="101"/>
      <c r="L76" s="3">
        <v>2515796</v>
      </c>
      <c r="M76" s="101">
        <f t="shared" si="6"/>
        <v>0</v>
      </c>
    </row>
    <row r="77" spans="1:13" ht="12" customHeight="1" x14ac:dyDescent="0.2">
      <c r="A77" s="66">
        <v>68</v>
      </c>
      <c r="B77" s="9" t="s">
        <v>136</v>
      </c>
      <c r="C77" s="11" t="s">
        <v>137</v>
      </c>
      <c r="D77" s="98">
        <f t="shared" si="5"/>
        <v>2407261</v>
      </c>
      <c r="E77" s="98">
        <v>0</v>
      </c>
      <c r="F77" s="8">
        <v>2407261</v>
      </c>
      <c r="G77" s="8">
        <v>0</v>
      </c>
      <c r="J77" s="34"/>
      <c r="K77" s="101"/>
      <c r="L77" s="3">
        <v>2407261</v>
      </c>
      <c r="M77" s="101">
        <f t="shared" si="6"/>
        <v>0</v>
      </c>
    </row>
    <row r="78" spans="1:13" ht="12" customHeight="1" x14ac:dyDescent="0.2">
      <c r="A78" s="66">
        <v>69</v>
      </c>
      <c r="B78" s="6" t="s">
        <v>138</v>
      </c>
      <c r="C78" s="11" t="s">
        <v>139</v>
      </c>
      <c r="D78" s="98">
        <f t="shared" si="5"/>
        <v>9734098</v>
      </c>
      <c r="E78" s="98">
        <v>0</v>
      </c>
      <c r="F78" s="8">
        <v>9734098</v>
      </c>
      <c r="G78" s="8">
        <v>0</v>
      </c>
      <c r="J78" s="34"/>
      <c r="K78" s="101"/>
      <c r="L78" s="3">
        <v>9734098</v>
      </c>
      <c r="M78" s="101">
        <f t="shared" si="6"/>
        <v>0</v>
      </c>
    </row>
    <row r="79" spans="1:13" ht="12" customHeight="1" x14ac:dyDescent="0.2">
      <c r="A79" s="66">
        <v>70</v>
      </c>
      <c r="B79" s="6" t="s">
        <v>140</v>
      </c>
      <c r="C79" s="11" t="s">
        <v>141</v>
      </c>
      <c r="D79" s="98">
        <f t="shared" si="5"/>
        <v>1895196</v>
      </c>
      <c r="E79" s="98">
        <v>0</v>
      </c>
      <c r="F79" s="8">
        <v>1895196</v>
      </c>
      <c r="G79" s="8">
        <v>0</v>
      </c>
      <c r="J79" s="34"/>
      <c r="K79" s="101"/>
      <c r="L79" s="3">
        <v>1895196</v>
      </c>
      <c r="M79" s="101">
        <f t="shared" si="6"/>
        <v>0</v>
      </c>
    </row>
    <row r="80" spans="1:13" ht="12" customHeight="1" x14ac:dyDescent="0.2">
      <c r="A80" s="66">
        <v>71</v>
      </c>
      <c r="B80" s="6" t="s">
        <v>142</v>
      </c>
      <c r="C80" s="11" t="s">
        <v>143</v>
      </c>
      <c r="D80" s="98">
        <f t="shared" si="5"/>
        <v>1712912</v>
      </c>
      <c r="E80" s="98">
        <v>0</v>
      </c>
      <c r="F80" s="8">
        <v>1712912</v>
      </c>
      <c r="G80" s="8">
        <v>0</v>
      </c>
      <c r="J80" s="34"/>
      <c r="K80" s="101"/>
      <c r="L80" s="3">
        <v>1712912</v>
      </c>
      <c r="M80" s="101">
        <f t="shared" si="6"/>
        <v>0</v>
      </c>
    </row>
    <row r="81" spans="1:13" ht="12" customHeight="1" x14ac:dyDescent="0.2">
      <c r="A81" s="66">
        <v>72</v>
      </c>
      <c r="B81" s="10" t="s">
        <v>144</v>
      </c>
      <c r="C81" s="11" t="s">
        <v>145</v>
      </c>
      <c r="D81" s="98">
        <f t="shared" si="5"/>
        <v>148386011</v>
      </c>
      <c r="E81" s="98">
        <v>130890519</v>
      </c>
      <c r="F81" s="8">
        <v>17495492</v>
      </c>
      <c r="G81" s="8">
        <v>0</v>
      </c>
      <c r="J81" s="34"/>
      <c r="K81" s="101"/>
      <c r="L81" s="3">
        <v>148386011</v>
      </c>
      <c r="M81" s="101">
        <f t="shared" si="6"/>
        <v>0</v>
      </c>
    </row>
    <row r="82" spans="1:13" ht="12" customHeight="1" x14ac:dyDescent="0.2">
      <c r="A82" s="66">
        <v>73</v>
      </c>
      <c r="B82" s="6" t="s">
        <v>146</v>
      </c>
      <c r="C82" s="11" t="s">
        <v>147</v>
      </c>
      <c r="D82" s="98">
        <f t="shared" si="5"/>
        <v>221607377</v>
      </c>
      <c r="E82" s="98">
        <v>208798098</v>
      </c>
      <c r="F82" s="8">
        <v>12809279</v>
      </c>
      <c r="G82" s="8">
        <v>0</v>
      </c>
      <c r="J82" s="34"/>
      <c r="K82" s="101"/>
      <c r="L82" s="3">
        <v>221607377</v>
      </c>
      <c r="M82" s="101">
        <f t="shared" si="6"/>
        <v>0</v>
      </c>
    </row>
    <row r="83" spans="1:13" ht="12" customHeight="1" x14ac:dyDescent="0.2">
      <c r="A83" s="66">
        <v>74</v>
      </c>
      <c r="B83" s="10" t="s">
        <v>148</v>
      </c>
      <c r="C83" s="11" t="s">
        <v>149</v>
      </c>
      <c r="D83" s="98">
        <f t="shared" si="5"/>
        <v>135037769</v>
      </c>
      <c r="E83" s="98">
        <v>112169277</v>
      </c>
      <c r="F83" s="8">
        <v>22868492</v>
      </c>
      <c r="G83" s="8">
        <v>0</v>
      </c>
      <c r="J83" s="34"/>
      <c r="K83" s="101"/>
      <c r="L83" s="3">
        <v>135037769</v>
      </c>
      <c r="M83" s="101">
        <f t="shared" si="6"/>
        <v>0</v>
      </c>
    </row>
    <row r="84" spans="1:13" ht="12" customHeight="1" x14ac:dyDescent="0.2">
      <c r="A84" s="66">
        <v>75</v>
      </c>
      <c r="B84" s="12" t="s">
        <v>150</v>
      </c>
      <c r="C84" s="13" t="s">
        <v>151</v>
      </c>
      <c r="D84" s="98">
        <f t="shared" si="5"/>
        <v>36154478</v>
      </c>
      <c r="E84" s="98">
        <v>31403175</v>
      </c>
      <c r="F84" s="8">
        <v>4751303</v>
      </c>
      <c r="G84" s="8">
        <v>0</v>
      </c>
      <c r="J84" s="34"/>
      <c r="K84" s="101"/>
      <c r="L84" s="3">
        <v>36154478</v>
      </c>
      <c r="M84" s="101">
        <f t="shared" si="6"/>
        <v>0</v>
      </c>
    </row>
    <row r="85" spans="1:13" ht="12" customHeight="1" x14ac:dyDescent="0.2">
      <c r="A85" s="66">
        <v>76</v>
      </c>
      <c r="B85" s="6" t="s">
        <v>152</v>
      </c>
      <c r="C85" s="11" t="s">
        <v>153</v>
      </c>
      <c r="D85" s="98">
        <f t="shared" si="5"/>
        <v>209302877</v>
      </c>
      <c r="E85" s="98">
        <v>183141427</v>
      </c>
      <c r="F85" s="8">
        <v>26161450</v>
      </c>
      <c r="G85" s="8">
        <v>0</v>
      </c>
      <c r="J85" s="34"/>
      <c r="K85" s="101"/>
      <c r="L85" s="3">
        <v>209302877</v>
      </c>
      <c r="M85" s="101">
        <f t="shared" si="6"/>
        <v>0</v>
      </c>
    </row>
    <row r="86" spans="1:13" ht="12" customHeight="1" x14ac:dyDescent="0.2">
      <c r="A86" s="66">
        <v>77</v>
      </c>
      <c r="B86" s="12" t="s">
        <v>154</v>
      </c>
      <c r="C86" s="13" t="s">
        <v>155</v>
      </c>
      <c r="D86" s="98">
        <f t="shared" si="5"/>
        <v>100652010</v>
      </c>
      <c r="E86" s="98">
        <v>92524367</v>
      </c>
      <c r="F86" s="8">
        <v>8127643</v>
      </c>
      <c r="G86" s="8">
        <v>0</v>
      </c>
      <c r="J86" s="34"/>
      <c r="K86" s="101"/>
      <c r="L86" s="3">
        <v>100652010</v>
      </c>
      <c r="M86" s="101">
        <f t="shared" si="6"/>
        <v>0</v>
      </c>
    </row>
    <row r="87" spans="1:13" ht="12" customHeight="1" x14ac:dyDescent="0.2">
      <c r="A87" s="66">
        <v>78</v>
      </c>
      <c r="B87" s="6" t="s">
        <v>156</v>
      </c>
      <c r="C87" s="11" t="s">
        <v>157</v>
      </c>
      <c r="D87" s="98">
        <f t="shared" si="5"/>
        <v>247393550</v>
      </c>
      <c r="E87" s="98">
        <v>148516713</v>
      </c>
      <c r="F87" s="8">
        <v>53905822</v>
      </c>
      <c r="G87" s="8">
        <v>44971015</v>
      </c>
      <c r="J87" s="34"/>
      <c r="K87" s="101"/>
      <c r="L87" s="3">
        <v>247393550</v>
      </c>
      <c r="M87" s="101">
        <f t="shared" si="6"/>
        <v>0</v>
      </c>
    </row>
    <row r="88" spans="1:13" ht="12" customHeight="1" x14ac:dyDescent="0.2">
      <c r="A88" s="66">
        <v>79</v>
      </c>
      <c r="B88" s="12" t="s">
        <v>158</v>
      </c>
      <c r="C88" s="13" t="s">
        <v>159</v>
      </c>
      <c r="D88" s="98">
        <f t="shared" si="5"/>
        <v>12381748</v>
      </c>
      <c r="E88" s="98">
        <v>0</v>
      </c>
      <c r="F88" s="8">
        <v>12381748</v>
      </c>
      <c r="G88" s="8">
        <v>0</v>
      </c>
      <c r="J88" s="34"/>
      <c r="K88" s="101"/>
      <c r="L88" s="3">
        <v>12381748</v>
      </c>
      <c r="M88" s="101">
        <f t="shared" si="6"/>
        <v>0</v>
      </c>
    </row>
    <row r="89" spans="1:13" ht="12" customHeight="1" x14ac:dyDescent="0.2">
      <c r="A89" s="66">
        <v>80</v>
      </c>
      <c r="B89" s="9" t="s">
        <v>160</v>
      </c>
      <c r="C89" s="11" t="s">
        <v>161</v>
      </c>
      <c r="D89" s="98">
        <f t="shared" si="5"/>
        <v>0</v>
      </c>
      <c r="E89" s="98">
        <v>0</v>
      </c>
      <c r="F89" s="8">
        <v>0</v>
      </c>
      <c r="G89" s="8">
        <v>0</v>
      </c>
      <c r="J89" s="34"/>
      <c r="K89" s="101"/>
      <c r="L89" s="3">
        <v>0</v>
      </c>
      <c r="M89" s="101">
        <f t="shared" si="6"/>
        <v>0</v>
      </c>
    </row>
    <row r="90" spans="1:13" ht="12" customHeight="1" x14ac:dyDescent="0.2">
      <c r="A90" s="66">
        <v>81</v>
      </c>
      <c r="B90" s="10" t="s">
        <v>162</v>
      </c>
      <c r="C90" s="11" t="s">
        <v>163</v>
      </c>
      <c r="D90" s="98">
        <f t="shared" si="5"/>
        <v>10332476</v>
      </c>
      <c r="E90" s="98">
        <v>7538710</v>
      </c>
      <c r="F90" s="8">
        <v>2793766</v>
      </c>
      <c r="G90" s="8">
        <v>0</v>
      </c>
      <c r="J90" s="34"/>
      <c r="K90" s="101"/>
      <c r="L90" s="3">
        <v>10332476</v>
      </c>
      <c r="M90" s="101">
        <f t="shared" si="6"/>
        <v>0</v>
      </c>
    </row>
    <row r="91" spans="1:13" ht="12" customHeight="1" x14ac:dyDescent="0.2">
      <c r="A91" s="66">
        <v>82</v>
      </c>
      <c r="B91" s="9" t="s">
        <v>164</v>
      </c>
      <c r="C91" s="7" t="s">
        <v>165</v>
      </c>
      <c r="D91" s="98">
        <f t="shared" si="5"/>
        <v>1882141</v>
      </c>
      <c r="E91" s="98">
        <v>0</v>
      </c>
      <c r="F91" s="8">
        <v>1882141</v>
      </c>
      <c r="G91" s="8">
        <v>0</v>
      </c>
      <c r="J91" s="34"/>
      <c r="K91" s="101"/>
      <c r="L91" s="3">
        <v>1882141</v>
      </c>
      <c r="M91" s="101">
        <f t="shared" si="6"/>
        <v>0</v>
      </c>
    </row>
    <row r="92" spans="1:13" ht="12" customHeight="1" x14ac:dyDescent="0.2">
      <c r="A92" s="66">
        <v>83</v>
      </c>
      <c r="B92" s="9" t="s">
        <v>166</v>
      </c>
      <c r="C92" s="13" t="s">
        <v>167</v>
      </c>
      <c r="D92" s="98">
        <f t="shared" si="5"/>
        <v>8180729</v>
      </c>
      <c r="E92" s="98">
        <v>7681861</v>
      </c>
      <c r="F92" s="8">
        <v>498868</v>
      </c>
      <c r="G92" s="8">
        <v>0</v>
      </c>
      <c r="J92" s="34"/>
      <c r="K92" s="101"/>
      <c r="L92" s="3">
        <v>8180729</v>
      </c>
      <c r="M92" s="101">
        <f t="shared" si="6"/>
        <v>0</v>
      </c>
    </row>
    <row r="93" spans="1:13" ht="12" customHeight="1" x14ac:dyDescent="0.2">
      <c r="A93" s="66">
        <v>84</v>
      </c>
      <c r="B93" s="10" t="s">
        <v>168</v>
      </c>
      <c r="C93" s="11" t="s">
        <v>169</v>
      </c>
      <c r="D93" s="98">
        <f t="shared" si="5"/>
        <v>30866319</v>
      </c>
      <c r="E93" s="98">
        <v>28561311</v>
      </c>
      <c r="F93" s="8">
        <v>2305008</v>
      </c>
      <c r="G93" s="8">
        <v>0</v>
      </c>
      <c r="J93" s="34"/>
      <c r="K93" s="101"/>
      <c r="L93" s="3">
        <v>30866319</v>
      </c>
      <c r="M93" s="101">
        <f t="shared" si="6"/>
        <v>0</v>
      </c>
    </row>
    <row r="94" spans="1:13" ht="12" customHeight="1" x14ac:dyDescent="0.2">
      <c r="A94" s="66">
        <v>85</v>
      </c>
      <c r="B94" s="9" t="s">
        <v>170</v>
      </c>
      <c r="C94" s="7" t="s">
        <v>171</v>
      </c>
      <c r="D94" s="98">
        <f t="shared" si="5"/>
        <v>33765232</v>
      </c>
      <c r="E94" s="98">
        <v>30535492</v>
      </c>
      <c r="F94" s="8">
        <v>3229740</v>
      </c>
      <c r="G94" s="8">
        <v>0</v>
      </c>
      <c r="J94" s="34"/>
      <c r="K94" s="101"/>
      <c r="L94" s="3">
        <v>33765232</v>
      </c>
      <c r="M94" s="101">
        <f t="shared" si="6"/>
        <v>0</v>
      </c>
    </row>
    <row r="95" spans="1:13" ht="12" customHeight="1" x14ac:dyDescent="0.2">
      <c r="A95" s="66">
        <v>86</v>
      </c>
      <c r="B95" s="10" t="s">
        <v>172</v>
      </c>
      <c r="C95" s="11" t="s">
        <v>173</v>
      </c>
      <c r="D95" s="98">
        <f t="shared" si="5"/>
        <v>31586580</v>
      </c>
      <c r="E95" s="98">
        <v>30613137</v>
      </c>
      <c r="F95" s="8">
        <v>973443</v>
      </c>
      <c r="G95" s="8">
        <v>0</v>
      </c>
      <c r="J95" s="34"/>
      <c r="K95" s="101"/>
      <c r="L95" s="3">
        <v>31586580</v>
      </c>
      <c r="M95" s="101">
        <f t="shared" si="6"/>
        <v>0</v>
      </c>
    </row>
    <row r="96" spans="1:13" ht="12" customHeight="1" x14ac:dyDescent="0.2">
      <c r="A96" s="66">
        <v>87</v>
      </c>
      <c r="B96" s="10" t="s">
        <v>174</v>
      </c>
      <c r="C96" s="11" t="s">
        <v>175</v>
      </c>
      <c r="D96" s="98">
        <f t="shared" si="5"/>
        <v>89314461</v>
      </c>
      <c r="E96" s="98">
        <v>83836205</v>
      </c>
      <c r="F96" s="8">
        <v>5478256</v>
      </c>
      <c r="G96" s="8">
        <v>0</v>
      </c>
      <c r="J96" s="34"/>
      <c r="K96" s="101"/>
      <c r="L96" s="3">
        <v>89314461</v>
      </c>
      <c r="M96" s="101">
        <f t="shared" si="6"/>
        <v>0</v>
      </c>
    </row>
    <row r="97" spans="1:13" ht="12" customHeight="1" x14ac:dyDescent="0.2">
      <c r="A97" s="66">
        <v>88</v>
      </c>
      <c r="B97" s="9" t="s">
        <v>176</v>
      </c>
      <c r="C97" s="13" t="s">
        <v>177</v>
      </c>
      <c r="D97" s="98">
        <f t="shared" si="5"/>
        <v>38918076</v>
      </c>
      <c r="E97" s="98">
        <v>35928901</v>
      </c>
      <c r="F97" s="8">
        <v>2989175</v>
      </c>
      <c r="G97" s="8">
        <v>0</v>
      </c>
      <c r="J97" s="34"/>
      <c r="K97" s="101"/>
      <c r="L97" s="3">
        <v>38918076</v>
      </c>
      <c r="M97" s="101">
        <f t="shared" si="6"/>
        <v>0</v>
      </c>
    </row>
    <row r="98" spans="1:13" ht="12" customHeight="1" x14ac:dyDescent="0.2">
      <c r="A98" s="66">
        <v>89</v>
      </c>
      <c r="B98" s="9" t="s">
        <v>178</v>
      </c>
      <c r="C98" s="7" t="s">
        <v>179</v>
      </c>
      <c r="D98" s="98">
        <f t="shared" si="5"/>
        <v>49438786</v>
      </c>
      <c r="E98" s="98">
        <v>44173618</v>
      </c>
      <c r="F98" s="8">
        <v>5265168</v>
      </c>
      <c r="G98" s="8">
        <v>0</v>
      </c>
      <c r="J98" s="34"/>
      <c r="K98" s="101"/>
      <c r="L98" s="3">
        <v>49438786</v>
      </c>
      <c r="M98" s="101">
        <f t="shared" si="6"/>
        <v>0</v>
      </c>
    </row>
    <row r="99" spans="1:13" ht="12" customHeight="1" x14ac:dyDescent="0.2">
      <c r="A99" s="66">
        <v>90</v>
      </c>
      <c r="B99" s="6" t="s">
        <v>180</v>
      </c>
      <c r="C99" s="7" t="s">
        <v>181</v>
      </c>
      <c r="D99" s="98">
        <f t="shared" si="5"/>
        <v>94737782</v>
      </c>
      <c r="E99" s="98">
        <v>89690127</v>
      </c>
      <c r="F99" s="8">
        <v>5047655</v>
      </c>
      <c r="G99" s="8">
        <v>0</v>
      </c>
      <c r="J99" s="34"/>
      <c r="K99" s="101"/>
      <c r="L99" s="3">
        <v>94737782</v>
      </c>
      <c r="M99" s="101">
        <f t="shared" si="6"/>
        <v>0</v>
      </c>
    </row>
    <row r="100" spans="1:13" ht="12" customHeight="1" x14ac:dyDescent="0.2">
      <c r="A100" s="66">
        <v>91</v>
      </c>
      <c r="B100" s="6" t="s">
        <v>182</v>
      </c>
      <c r="C100" s="7" t="s">
        <v>183</v>
      </c>
      <c r="D100" s="98">
        <f t="shared" si="5"/>
        <v>82853599</v>
      </c>
      <c r="E100" s="98">
        <v>73419746</v>
      </c>
      <c r="F100" s="8">
        <v>9433853</v>
      </c>
      <c r="G100" s="8">
        <v>0</v>
      </c>
      <c r="J100" s="34"/>
      <c r="K100" s="101"/>
      <c r="L100" s="3">
        <v>82853599</v>
      </c>
      <c r="M100" s="101">
        <f t="shared" si="6"/>
        <v>0</v>
      </c>
    </row>
    <row r="101" spans="1:13" ht="12" customHeight="1" x14ac:dyDescent="0.2">
      <c r="A101" s="66">
        <v>92</v>
      </c>
      <c r="B101" s="10" t="s">
        <v>184</v>
      </c>
      <c r="C101" s="11" t="s">
        <v>185</v>
      </c>
      <c r="D101" s="98">
        <f t="shared" si="5"/>
        <v>30980416</v>
      </c>
      <c r="E101" s="98">
        <v>27285568</v>
      </c>
      <c r="F101" s="8">
        <v>3694848</v>
      </c>
      <c r="G101" s="8">
        <v>0</v>
      </c>
      <c r="J101" s="34"/>
      <c r="K101" s="101"/>
      <c r="L101" s="3">
        <v>30980416</v>
      </c>
      <c r="M101" s="101">
        <f t="shared" si="6"/>
        <v>0</v>
      </c>
    </row>
    <row r="102" spans="1:13" ht="12" customHeight="1" x14ac:dyDescent="0.2">
      <c r="A102" s="66">
        <v>93</v>
      </c>
      <c r="B102" s="12" t="s">
        <v>186</v>
      </c>
      <c r="C102" s="13" t="s">
        <v>187</v>
      </c>
      <c r="D102" s="98">
        <f t="shared" si="5"/>
        <v>45734145</v>
      </c>
      <c r="E102" s="98">
        <v>42788794</v>
      </c>
      <c r="F102" s="8">
        <v>2945351</v>
      </c>
      <c r="G102" s="8">
        <v>0</v>
      </c>
      <c r="J102" s="34"/>
      <c r="K102" s="101"/>
      <c r="L102" s="3">
        <v>45734145</v>
      </c>
      <c r="M102" s="101">
        <f t="shared" si="6"/>
        <v>0</v>
      </c>
    </row>
    <row r="103" spans="1:13" ht="12" customHeight="1" x14ac:dyDescent="0.2">
      <c r="A103" s="66">
        <v>94</v>
      </c>
      <c r="B103" s="6" t="s">
        <v>188</v>
      </c>
      <c r="C103" s="7" t="s">
        <v>189</v>
      </c>
      <c r="D103" s="98">
        <f t="shared" si="5"/>
        <v>44023483</v>
      </c>
      <c r="E103" s="98">
        <v>39324272</v>
      </c>
      <c r="F103" s="8">
        <v>4699211</v>
      </c>
      <c r="G103" s="8">
        <v>0</v>
      </c>
      <c r="J103" s="34"/>
      <c r="K103" s="101"/>
      <c r="L103" s="3">
        <v>44023483</v>
      </c>
      <c r="M103" s="101">
        <f t="shared" si="6"/>
        <v>0</v>
      </c>
    </row>
    <row r="104" spans="1:13" ht="12" customHeight="1" x14ac:dyDescent="0.2">
      <c r="A104" s="66">
        <v>95</v>
      </c>
      <c r="B104" s="9" t="s">
        <v>190</v>
      </c>
      <c r="C104" s="7" t="s">
        <v>191</v>
      </c>
      <c r="D104" s="98">
        <f t="shared" si="5"/>
        <v>62601701</v>
      </c>
      <c r="E104" s="98">
        <v>48739818</v>
      </c>
      <c r="F104" s="8">
        <v>13861883</v>
      </c>
      <c r="G104" s="8">
        <v>0</v>
      </c>
      <c r="J104" s="34"/>
      <c r="K104" s="101"/>
      <c r="L104" s="3">
        <v>62601701</v>
      </c>
      <c r="M104" s="101">
        <f t="shared" si="6"/>
        <v>0</v>
      </c>
    </row>
    <row r="105" spans="1:13" ht="12" customHeight="1" x14ac:dyDescent="0.2">
      <c r="A105" s="66">
        <v>96</v>
      </c>
      <c r="B105" s="10" t="s">
        <v>192</v>
      </c>
      <c r="C105" s="11" t="s">
        <v>193</v>
      </c>
      <c r="D105" s="98">
        <f t="shared" si="5"/>
        <v>38974254</v>
      </c>
      <c r="E105" s="98">
        <v>33256323</v>
      </c>
      <c r="F105" s="8">
        <v>5717931</v>
      </c>
      <c r="G105" s="8">
        <v>0</v>
      </c>
      <c r="J105" s="34"/>
      <c r="K105" s="101"/>
      <c r="L105" s="3">
        <v>38974254</v>
      </c>
      <c r="M105" s="101">
        <f t="shared" si="6"/>
        <v>0</v>
      </c>
    </row>
    <row r="106" spans="1:13" ht="12" customHeight="1" x14ac:dyDescent="0.2">
      <c r="A106" s="66">
        <v>97</v>
      </c>
      <c r="B106" s="10" t="s">
        <v>194</v>
      </c>
      <c r="C106" s="11" t="s">
        <v>195</v>
      </c>
      <c r="D106" s="98">
        <f t="shared" si="5"/>
        <v>51622062</v>
      </c>
      <c r="E106" s="98">
        <v>46716246</v>
      </c>
      <c r="F106" s="8">
        <v>4905816</v>
      </c>
      <c r="G106" s="8">
        <v>0</v>
      </c>
      <c r="J106" s="34"/>
      <c r="K106" s="101"/>
      <c r="L106" s="3">
        <v>51622062</v>
      </c>
      <c r="M106" s="101">
        <f t="shared" si="6"/>
        <v>0</v>
      </c>
    </row>
    <row r="107" spans="1:13" ht="12" customHeight="1" x14ac:dyDescent="0.2">
      <c r="A107" s="66">
        <v>98</v>
      </c>
      <c r="B107" s="6" t="s">
        <v>196</v>
      </c>
      <c r="C107" s="7" t="s">
        <v>197</v>
      </c>
      <c r="D107" s="98">
        <f t="shared" si="5"/>
        <v>85341661</v>
      </c>
      <c r="E107" s="98">
        <v>78243481</v>
      </c>
      <c r="F107" s="8">
        <v>7098180</v>
      </c>
      <c r="G107" s="8">
        <v>0</v>
      </c>
      <c r="J107" s="34"/>
      <c r="K107" s="101"/>
      <c r="L107" s="3">
        <v>85341661</v>
      </c>
      <c r="M107" s="101">
        <f t="shared" si="6"/>
        <v>0</v>
      </c>
    </row>
    <row r="108" spans="1:13" ht="12" customHeight="1" x14ac:dyDescent="0.2">
      <c r="A108" s="66">
        <v>99</v>
      </c>
      <c r="B108" s="9" t="s">
        <v>198</v>
      </c>
      <c r="C108" s="7" t="s">
        <v>199</v>
      </c>
      <c r="D108" s="98">
        <f t="shared" si="5"/>
        <v>39730442</v>
      </c>
      <c r="E108" s="98">
        <v>36277318</v>
      </c>
      <c r="F108" s="8">
        <v>3453124</v>
      </c>
      <c r="G108" s="8">
        <v>0</v>
      </c>
      <c r="J108" s="34"/>
      <c r="K108" s="101"/>
      <c r="L108" s="3">
        <v>39730442</v>
      </c>
      <c r="M108" s="101">
        <f t="shared" si="6"/>
        <v>0</v>
      </c>
    </row>
    <row r="109" spans="1:13" ht="12" customHeight="1" x14ac:dyDescent="0.2">
      <c r="A109" s="66">
        <v>100</v>
      </c>
      <c r="B109" s="6" t="s">
        <v>200</v>
      </c>
      <c r="C109" s="11" t="s">
        <v>201</v>
      </c>
      <c r="D109" s="98">
        <f t="shared" si="5"/>
        <v>1169722</v>
      </c>
      <c r="E109" s="98">
        <v>0</v>
      </c>
      <c r="F109" s="8">
        <v>1169722</v>
      </c>
      <c r="G109" s="8">
        <v>0</v>
      </c>
      <c r="J109" s="34"/>
      <c r="K109" s="101"/>
      <c r="L109" s="3">
        <v>1169722</v>
      </c>
      <c r="M109" s="101">
        <f t="shared" si="6"/>
        <v>0</v>
      </c>
    </row>
    <row r="110" spans="1:13" ht="12" customHeight="1" x14ac:dyDescent="0.2">
      <c r="A110" s="66">
        <v>101</v>
      </c>
      <c r="B110" s="6" t="s">
        <v>202</v>
      </c>
      <c r="C110" s="7" t="s">
        <v>203</v>
      </c>
      <c r="D110" s="98">
        <f t="shared" si="5"/>
        <v>0</v>
      </c>
      <c r="E110" s="98">
        <v>0</v>
      </c>
      <c r="F110" s="8">
        <v>0</v>
      </c>
      <c r="G110" s="8">
        <v>0</v>
      </c>
      <c r="J110" s="34"/>
      <c r="K110" s="101"/>
      <c r="L110" s="3">
        <v>0</v>
      </c>
      <c r="M110" s="101">
        <f t="shared" si="6"/>
        <v>0</v>
      </c>
    </row>
    <row r="111" spans="1:13" ht="12" customHeight="1" x14ac:dyDescent="0.2">
      <c r="A111" s="66">
        <v>102</v>
      </c>
      <c r="B111" s="10" t="s">
        <v>204</v>
      </c>
      <c r="C111" s="11" t="s">
        <v>205</v>
      </c>
      <c r="D111" s="98">
        <f t="shared" si="5"/>
        <v>394971</v>
      </c>
      <c r="E111" s="98">
        <v>0</v>
      </c>
      <c r="F111" s="8">
        <v>394971</v>
      </c>
      <c r="G111" s="8">
        <v>0</v>
      </c>
      <c r="J111" s="34"/>
      <c r="K111" s="101"/>
      <c r="L111" s="3">
        <v>394971</v>
      </c>
      <c r="M111" s="101">
        <f t="shared" si="6"/>
        <v>0</v>
      </c>
    </row>
    <row r="112" spans="1:13" ht="12" customHeight="1" x14ac:dyDescent="0.2">
      <c r="A112" s="66">
        <v>103</v>
      </c>
      <c r="B112" s="10" t="s">
        <v>206</v>
      </c>
      <c r="C112" s="11" t="s">
        <v>207</v>
      </c>
      <c r="D112" s="98">
        <f t="shared" si="5"/>
        <v>0</v>
      </c>
      <c r="E112" s="98">
        <v>0</v>
      </c>
      <c r="F112" s="8">
        <v>0</v>
      </c>
      <c r="G112" s="8">
        <v>0</v>
      </c>
      <c r="J112" s="34"/>
      <c r="K112" s="101"/>
      <c r="L112" s="3">
        <v>0</v>
      </c>
      <c r="M112" s="101">
        <f t="shared" si="6"/>
        <v>0</v>
      </c>
    </row>
    <row r="113" spans="1:13" ht="12" customHeight="1" x14ac:dyDescent="0.2">
      <c r="A113" s="66">
        <v>104</v>
      </c>
      <c r="B113" s="10" t="s">
        <v>208</v>
      </c>
      <c r="C113" s="11" t="s">
        <v>209</v>
      </c>
      <c r="D113" s="98">
        <f t="shared" si="5"/>
        <v>0</v>
      </c>
      <c r="E113" s="98">
        <v>0</v>
      </c>
      <c r="F113" s="8">
        <v>0</v>
      </c>
      <c r="G113" s="8">
        <v>0</v>
      </c>
      <c r="J113" s="34"/>
      <c r="K113" s="101"/>
      <c r="L113" s="3">
        <v>0</v>
      </c>
      <c r="M113" s="101">
        <f t="shared" si="6"/>
        <v>0</v>
      </c>
    </row>
    <row r="114" spans="1:13" ht="12" customHeight="1" x14ac:dyDescent="0.2">
      <c r="A114" s="66">
        <v>105</v>
      </c>
      <c r="B114" s="10" t="s">
        <v>210</v>
      </c>
      <c r="C114" s="11" t="s">
        <v>211</v>
      </c>
      <c r="D114" s="98">
        <f t="shared" si="5"/>
        <v>0</v>
      </c>
      <c r="E114" s="98">
        <v>0</v>
      </c>
      <c r="F114" s="8">
        <v>0</v>
      </c>
      <c r="G114" s="8">
        <v>0</v>
      </c>
      <c r="J114" s="34"/>
      <c r="K114" s="101"/>
      <c r="L114" s="3">
        <v>0</v>
      </c>
      <c r="M114" s="101">
        <f t="shared" si="6"/>
        <v>0</v>
      </c>
    </row>
    <row r="115" spans="1:13" ht="12" customHeight="1" x14ac:dyDescent="0.2">
      <c r="A115" s="66">
        <v>106</v>
      </c>
      <c r="B115" s="10" t="s">
        <v>212</v>
      </c>
      <c r="C115" s="11" t="s">
        <v>213</v>
      </c>
      <c r="D115" s="98">
        <f t="shared" si="5"/>
        <v>0</v>
      </c>
      <c r="E115" s="98">
        <v>0</v>
      </c>
      <c r="F115" s="8">
        <v>0</v>
      </c>
      <c r="G115" s="8">
        <v>0</v>
      </c>
      <c r="J115" s="34"/>
      <c r="K115" s="101"/>
      <c r="L115" s="3">
        <v>0</v>
      </c>
      <c r="M115" s="101">
        <f t="shared" si="6"/>
        <v>0</v>
      </c>
    </row>
    <row r="116" spans="1:13" ht="12" customHeight="1" x14ac:dyDescent="0.2">
      <c r="A116" s="66">
        <v>107</v>
      </c>
      <c r="B116" s="10" t="s">
        <v>214</v>
      </c>
      <c r="C116" s="11" t="s">
        <v>215</v>
      </c>
      <c r="D116" s="98">
        <f t="shared" si="5"/>
        <v>4921949</v>
      </c>
      <c r="E116" s="98">
        <v>0</v>
      </c>
      <c r="F116" s="8">
        <v>4921949</v>
      </c>
      <c r="G116" s="8">
        <v>0</v>
      </c>
      <c r="J116" s="34"/>
      <c r="K116" s="101"/>
      <c r="L116" s="3">
        <v>4921949</v>
      </c>
      <c r="M116" s="101">
        <f t="shared" si="6"/>
        <v>0</v>
      </c>
    </row>
    <row r="117" spans="1:13" ht="12" customHeight="1" x14ac:dyDescent="0.2">
      <c r="A117" s="66">
        <v>108</v>
      </c>
      <c r="B117" s="16" t="s">
        <v>216</v>
      </c>
      <c r="C117" s="17" t="s">
        <v>217</v>
      </c>
      <c r="D117" s="98">
        <f t="shared" si="5"/>
        <v>0</v>
      </c>
      <c r="E117" s="98">
        <v>0</v>
      </c>
      <c r="F117" s="8">
        <v>0</v>
      </c>
      <c r="G117" s="8">
        <v>0</v>
      </c>
      <c r="J117" s="34"/>
      <c r="K117" s="101"/>
      <c r="L117" s="3">
        <v>0</v>
      </c>
      <c r="M117" s="101">
        <f t="shared" si="6"/>
        <v>0</v>
      </c>
    </row>
    <row r="118" spans="1:13" ht="12" customHeight="1" x14ac:dyDescent="0.2">
      <c r="A118" s="66">
        <v>109</v>
      </c>
      <c r="B118" s="16"/>
      <c r="C118" s="17" t="s">
        <v>322</v>
      </c>
      <c r="D118" s="98">
        <f t="shared" si="5"/>
        <v>200001</v>
      </c>
      <c r="E118" s="98">
        <v>0</v>
      </c>
      <c r="F118" s="8">
        <v>200001</v>
      </c>
      <c r="G118" s="8">
        <v>0</v>
      </c>
      <c r="J118" s="34"/>
      <c r="K118" s="101"/>
      <c r="L118" s="3">
        <v>200001</v>
      </c>
      <c r="M118" s="101">
        <f t="shared" si="6"/>
        <v>0</v>
      </c>
    </row>
    <row r="119" spans="1:13" ht="12" customHeight="1" x14ac:dyDescent="0.2">
      <c r="A119" s="66">
        <v>110</v>
      </c>
      <c r="B119" s="9" t="s">
        <v>218</v>
      </c>
      <c r="C119" s="7" t="s">
        <v>219</v>
      </c>
      <c r="D119" s="98">
        <f t="shared" si="5"/>
        <v>0</v>
      </c>
      <c r="E119" s="98">
        <v>0</v>
      </c>
      <c r="F119" s="8">
        <v>0</v>
      </c>
      <c r="G119" s="8">
        <v>0</v>
      </c>
      <c r="J119" s="34"/>
      <c r="K119" s="101"/>
      <c r="L119" s="3">
        <v>0</v>
      </c>
      <c r="M119" s="101">
        <f t="shared" si="6"/>
        <v>0</v>
      </c>
    </row>
    <row r="120" spans="1:13" ht="12" customHeight="1" x14ac:dyDescent="0.2">
      <c r="A120" s="66">
        <v>111</v>
      </c>
      <c r="B120" s="10" t="s">
        <v>220</v>
      </c>
      <c r="C120" s="11" t="s">
        <v>221</v>
      </c>
      <c r="D120" s="98">
        <f t="shared" si="5"/>
        <v>0</v>
      </c>
      <c r="E120" s="98">
        <v>0</v>
      </c>
      <c r="F120" s="8">
        <v>0</v>
      </c>
      <c r="G120" s="8">
        <v>0</v>
      </c>
      <c r="J120" s="34"/>
      <c r="K120" s="101"/>
      <c r="L120" s="3">
        <v>0</v>
      </c>
      <c r="M120" s="101">
        <f t="shared" si="6"/>
        <v>0</v>
      </c>
    </row>
    <row r="121" spans="1:13" ht="12" customHeight="1" x14ac:dyDescent="0.2">
      <c r="A121" s="66">
        <v>112</v>
      </c>
      <c r="B121" s="6" t="s">
        <v>222</v>
      </c>
      <c r="C121" s="18" t="s">
        <v>223</v>
      </c>
      <c r="D121" s="98">
        <f t="shared" si="5"/>
        <v>0</v>
      </c>
      <c r="E121" s="98">
        <v>0</v>
      </c>
      <c r="F121" s="8">
        <v>0</v>
      </c>
      <c r="G121" s="8">
        <v>0</v>
      </c>
      <c r="J121" s="34"/>
      <c r="K121" s="101"/>
      <c r="L121" s="3">
        <v>0</v>
      </c>
      <c r="M121" s="101">
        <f t="shared" si="6"/>
        <v>0</v>
      </c>
    </row>
    <row r="122" spans="1:13" ht="12" customHeight="1" x14ac:dyDescent="0.2">
      <c r="A122" s="66">
        <v>113</v>
      </c>
      <c r="B122" s="10" t="s">
        <v>224</v>
      </c>
      <c r="C122" s="11" t="s">
        <v>225</v>
      </c>
      <c r="D122" s="98">
        <f t="shared" si="5"/>
        <v>0</v>
      </c>
      <c r="E122" s="98">
        <v>0</v>
      </c>
      <c r="F122" s="8">
        <v>0</v>
      </c>
      <c r="G122" s="8">
        <v>0</v>
      </c>
      <c r="J122" s="34"/>
      <c r="K122" s="101"/>
      <c r="L122" s="3">
        <v>0</v>
      </c>
      <c r="M122" s="101">
        <f t="shared" si="6"/>
        <v>0</v>
      </c>
    </row>
    <row r="123" spans="1:13" ht="12" customHeight="1" x14ac:dyDescent="0.2">
      <c r="A123" s="66">
        <v>114</v>
      </c>
      <c r="B123" s="10" t="s">
        <v>226</v>
      </c>
      <c r="C123" s="11" t="s">
        <v>227</v>
      </c>
      <c r="D123" s="98">
        <f t="shared" si="5"/>
        <v>0</v>
      </c>
      <c r="E123" s="98">
        <v>0</v>
      </c>
      <c r="F123" s="8">
        <v>0</v>
      </c>
      <c r="G123" s="8">
        <v>0</v>
      </c>
      <c r="J123" s="34"/>
      <c r="K123" s="101"/>
      <c r="L123" s="3">
        <v>0</v>
      </c>
      <c r="M123" s="101">
        <f t="shared" si="6"/>
        <v>0</v>
      </c>
    </row>
    <row r="124" spans="1:13" ht="12" customHeight="1" x14ac:dyDescent="0.2">
      <c r="A124" s="66">
        <v>115</v>
      </c>
      <c r="B124" s="9" t="s">
        <v>228</v>
      </c>
      <c r="C124" s="11" t="s">
        <v>229</v>
      </c>
      <c r="D124" s="98">
        <f t="shared" si="5"/>
        <v>0</v>
      </c>
      <c r="E124" s="98">
        <v>0</v>
      </c>
      <c r="F124" s="8">
        <v>0</v>
      </c>
      <c r="G124" s="8">
        <v>0</v>
      </c>
      <c r="J124" s="34"/>
      <c r="K124" s="101"/>
      <c r="L124" s="3">
        <v>0</v>
      </c>
      <c r="M124" s="101">
        <f t="shared" si="6"/>
        <v>0</v>
      </c>
    </row>
    <row r="125" spans="1:13" ht="12" customHeight="1" x14ac:dyDescent="0.2">
      <c r="A125" s="66">
        <v>116</v>
      </c>
      <c r="B125" s="9" t="s">
        <v>230</v>
      </c>
      <c r="C125" s="11" t="s">
        <v>231</v>
      </c>
      <c r="D125" s="98">
        <f t="shared" si="5"/>
        <v>0</v>
      </c>
      <c r="E125" s="98">
        <v>0</v>
      </c>
      <c r="F125" s="8">
        <v>0</v>
      </c>
      <c r="G125" s="8">
        <v>0</v>
      </c>
      <c r="J125" s="34"/>
      <c r="K125" s="101"/>
      <c r="L125" s="3">
        <v>0</v>
      </c>
      <c r="M125" s="101">
        <f t="shared" si="6"/>
        <v>0</v>
      </c>
    </row>
    <row r="126" spans="1:13" ht="12" customHeight="1" x14ac:dyDescent="0.2">
      <c r="A126" s="66">
        <v>117</v>
      </c>
      <c r="B126" s="9" t="s">
        <v>232</v>
      </c>
      <c r="C126" s="11" t="s">
        <v>233</v>
      </c>
      <c r="D126" s="98">
        <f t="shared" si="5"/>
        <v>0</v>
      </c>
      <c r="E126" s="98">
        <v>0</v>
      </c>
      <c r="F126" s="8">
        <v>0</v>
      </c>
      <c r="G126" s="8">
        <v>0</v>
      </c>
      <c r="J126" s="34"/>
      <c r="K126" s="101"/>
      <c r="L126" s="3">
        <v>0</v>
      </c>
      <c r="M126" s="101">
        <f t="shared" si="6"/>
        <v>0</v>
      </c>
    </row>
    <row r="127" spans="1:13" ht="12" customHeight="1" x14ac:dyDescent="0.2">
      <c r="A127" s="66">
        <v>118</v>
      </c>
      <c r="B127" s="6" t="s">
        <v>234</v>
      </c>
      <c r="C127" s="7" t="s">
        <v>235</v>
      </c>
      <c r="D127" s="98">
        <f t="shared" si="5"/>
        <v>417758</v>
      </c>
      <c r="E127" s="98">
        <v>0</v>
      </c>
      <c r="F127" s="8">
        <v>417758</v>
      </c>
      <c r="G127" s="8">
        <v>0</v>
      </c>
      <c r="J127" s="34"/>
      <c r="K127" s="101"/>
      <c r="L127" s="3">
        <v>417758</v>
      </c>
      <c r="M127" s="101">
        <f t="shared" si="6"/>
        <v>0</v>
      </c>
    </row>
    <row r="128" spans="1:13" ht="12" customHeight="1" x14ac:dyDescent="0.2">
      <c r="A128" s="66">
        <v>119</v>
      </c>
      <c r="B128" s="9" t="s">
        <v>236</v>
      </c>
      <c r="C128" s="7" t="s">
        <v>237</v>
      </c>
      <c r="D128" s="98">
        <f t="shared" si="5"/>
        <v>0</v>
      </c>
      <c r="E128" s="98">
        <v>0</v>
      </c>
      <c r="F128" s="8">
        <v>0</v>
      </c>
      <c r="G128" s="8">
        <v>0</v>
      </c>
      <c r="J128" s="34"/>
      <c r="K128" s="101"/>
      <c r="L128" s="3">
        <v>0</v>
      </c>
      <c r="M128" s="101">
        <f t="shared" si="6"/>
        <v>0</v>
      </c>
    </row>
    <row r="129" spans="1:13" ht="12" customHeight="1" x14ac:dyDescent="0.2">
      <c r="A129" s="66">
        <v>120</v>
      </c>
      <c r="B129" s="10" t="s">
        <v>238</v>
      </c>
      <c r="C129" s="11" t="s">
        <v>239</v>
      </c>
      <c r="D129" s="98">
        <f t="shared" si="5"/>
        <v>1845731</v>
      </c>
      <c r="E129" s="98">
        <v>0</v>
      </c>
      <c r="F129" s="8">
        <v>1845731</v>
      </c>
      <c r="G129" s="8">
        <v>0</v>
      </c>
      <c r="J129" s="34"/>
      <c r="K129" s="101"/>
      <c r="L129" s="3">
        <v>1845731</v>
      </c>
      <c r="M129" s="101">
        <f t="shared" si="6"/>
        <v>0</v>
      </c>
    </row>
    <row r="130" spans="1:13" ht="12" customHeight="1" x14ac:dyDescent="0.2">
      <c r="A130" s="66">
        <v>121</v>
      </c>
      <c r="B130" s="10" t="s">
        <v>240</v>
      </c>
      <c r="C130" s="11" t="s">
        <v>241</v>
      </c>
      <c r="D130" s="98">
        <f t="shared" si="5"/>
        <v>0</v>
      </c>
      <c r="E130" s="98">
        <v>0</v>
      </c>
      <c r="F130" s="8">
        <v>0</v>
      </c>
      <c r="G130" s="8">
        <v>0</v>
      </c>
      <c r="J130" s="34"/>
      <c r="K130" s="101"/>
      <c r="L130" s="3">
        <v>0</v>
      </c>
      <c r="M130" s="101">
        <f t="shared" si="6"/>
        <v>0</v>
      </c>
    </row>
    <row r="131" spans="1:13" ht="12" customHeight="1" x14ac:dyDescent="0.2">
      <c r="A131" s="66">
        <v>122</v>
      </c>
      <c r="B131" s="10" t="s">
        <v>242</v>
      </c>
      <c r="C131" s="11" t="s">
        <v>323</v>
      </c>
      <c r="D131" s="98">
        <f t="shared" si="5"/>
        <v>94514039</v>
      </c>
      <c r="E131" s="98">
        <v>0</v>
      </c>
      <c r="F131" s="8">
        <v>94514039</v>
      </c>
      <c r="G131" s="8">
        <v>0</v>
      </c>
      <c r="J131" s="34"/>
      <c r="K131" s="101"/>
      <c r="L131" s="3">
        <v>94514039</v>
      </c>
      <c r="M131" s="101">
        <f t="shared" si="6"/>
        <v>0</v>
      </c>
    </row>
    <row r="132" spans="1:13" ht="12" customHeight="1" x14ac:dyDescent="0.2">
      <c r="A132" s="66">
        <v>123</v>
      </c>
      <c r="B132" s="10" t="s">
        <v>243</v>
      </c>
      <c r="C132" s="11" t="s">
        <v>244</v>
      </c>
      <c r="D132" s="98">
        <f t="shared" si="5"/>
        <v>208512482</v>
      </c>
      <c r="E132" s="98">
        <v>0</v>
      </c>
      <c r="F132" s="8">
        <v>168907700</v>
      </c>
      <c r="G132" s="8">
        <v>39604782</v>
      </c>
      <c r="J132" s="34"/>
      <c r="K132" s="101"/>
      <c r="L132" s="3">
        <v>208512482</v>
      </c>
      <c r="M132" s="101">
        <f t="shared" si="6"/>
        <v>0</v>
      </c>
    </row>
    <row r="133" spans="1:13" ht="12" customHeight="1" x14ac:dyDescent="0.2">
      <c r="A133" s="66">
        <v>124</v>
      </c>
      <c r="B133" s="10" t="s">
        <v>245</v>
      </c>
      <c r="C133" s="11" t="s">
        <v>246</v>
      </c>
      <c r="D133" s="98">
        <f t="shared" si="5"/>
        <v>31213210</v>
      </c>
      <c r="E133" s="98">
        <v>0</v>
      </c>
      <c r="F133" s="8">
        <v>31213210</v>
      </c>
      <c r="G133" s="8">
        <v>0</v>
      </c>
      <c r="J133" s="34"/>
      <c r="K133" s="101"/>
      <c r="L133" s="3">
        <v>31213210</v>
      </c>
      <c r="M133" s="101">
        <f t="shared" si="6"/>
        <v>0</v>
      </c>
    </row>
    <row r="134" spans="1:13" ht="12" customHeight="1" x14ac:dyDescent="0.2">
      <c r="A134" s="66">
        <v>125</v>
      </c>
      <c r="B134" s="6" t="s">
        <v>247</v>
      </c>
      <c r="C134" s="7" t="s">
        <v>248</v>
      </c>
      <c r="D134" s="98">
        <f t="shared" si="5"/>
        <v>49349524</v>
      </c>
      <c r="E134" s="98">
        <v>0</v>
      </c>
      <c r="F134" s="8">
        <v>49349524</v>
      </c>
      <c r="G134" s="8">
        <v>0</v>
      </c>
      <c r="J134" s="34"/>
      <c r="K134" s="101"/>
      <c r="L134" s="3">
        <v>49349524</v>
      </c>
      <c r="M134" s="101">
        <f t="shared" si="6"/>
        <v>0</v>
      </c>
    </row>
    <row r="135" spans="1:13" ht="12" customHeight="1" x14ac:dyDescent="0.2">
      <c r="A135" s="66">
        <v>126</v>
      </c>
      <c r="B135" s="10" t="s">
        <v>249</v>
      </c>
      <c r="C135" s="11" t="s">
        <v>250</v>
      </c>
      <c r="D135" s="98">
        <f t="shared" si="5"/>
        <v>1844640</v>
      </c>
      <c r="E135" s="98">
        <v>0</v>
      </c>
      <c r="F135" s="8">
        <v>1844640</v>
      </c>
      <c r="G135" s="8">
        <v>0</v>
      </c>
      <c r="J135" s="34"/>
      <c r="K135" s="101"/>
      <c r="L135" s="3">
        <v>1844640</v>
      </c>
      <c r="M135" s="101">
        <f t="shared" si="6"/>
        <v>0</v>
      </c>
    </row>
    <row r="136" spans="1:13" ht="12" customHeight="1" x14ac:dyDescent="0.2">
      <c r="A136" s="66">
        <v>127</v>
      </c>
      <c r="B136" s="6" t="s">
        <v>251</v>
      </c>
      <c r="C136" s="11" t="s">
        <v>324</v>
      </c>
      <c r="D136" s="98">
        <f t="shared" si="5"/>
        <v>21804946</v>
      </c>
      <c r="E136" s="98">
        <v>0</v>
      </c>
      <c r="F136" s="8">
        <v>21804946</v>
      </c>
      <c r="G136" s="8">
        <v>0</v>
      </c>
      <c r="J136" s="34"/>
      <c r="K136" s="101"/>
      <c r="L136" s="3">
        <v>21804946</v>
      </c>
      <c r="M136" s="101">
        <f t="shared" si="6"/>
        <v>0</v>
      </c>
    </row>
    <row r="137" spans="1:13" ht="12" customHeight="1" x14ac:dyDescent="0.2">
      <c r="A137" s="66">
        <v>128</v>
      </c>
      <c r="B137" s="12" t="s">
        <v>252</v>
      </c>
      <c r="C137" s="13" t="s">
        <v>253</v>
      </c>
      <c r="D137" s="98">
        <f t="shared" si="5"/>
        <v>15337651</v>
      </c>
      <c r="E137" s="98">
        <v>0</v>
      </c>
      <c r="F137" s="8">
        <v>15337651</v>
      </c>
      <c r="G137" s="8">
        <v>0</v>
      </c>
      <c r="J137" s="34"/>
      <c r="K137" s="101"/>
      <c r="L137" s="3">
        <v>15337651</v>
      </c>
      <c r="M137" s="101">
        <f t="shared" si="6"/>
        <v>0</v>
      </c>
    </row>
    <row r="138" spans="1:13" ht="12" customHeight="1" x14ac:dyDescent="0.2">
      <c r="A138" s="66">
        <v>129</v>
      </c>
      <c r="B138" s="10" t="s">
        <v>254</v>
      </c>
      <c r="C138" s="11" t="s">
        <v>255</v>
      </c>
      <c r="D138" s="98">
        <f t="shared" ref="D138:D145" si="7">E138+F138+G138</f>
        <v>34594684</v>
      </c>
      <c r="E138" s="98">
        <v>0</v>
      </c>
      <c r="F138" s="8">
        <v>34594684</v>
      </c>
      <c r="G138" s="8">
        <v>0</v>
      </c>
      <c r="J138" s="34"/>
      <c r="K138" s="101"/>
      <c r="L138" s="3">
        <v>34594684</v>
      </c>
      <c r="M138" s="101">
        <f t="shared" ref="M138:M145" si="8">L138-D138</f>
        <v>0</v>
      </c>
    </row>
    <row r="139" spans="1:13" ht="12" customHeight="1" x14ac:dyDescent="0.2">
      <c r="A139" s="66">
        <v>130</v>
      </c>
      <c r="B139" s="10" t="s">
        <v>256</v>
      </c>
      <c r="C139" s="11" t="s">
        <v>257</v>
      </c>
      <c r="D139" s="98">
        <f t="shared" si="7"/>
        <v>13871086</v>
      </c>
      <c r="E139" s="98">
        <v>0</v>
      </c>
      <c r="F139" s="8">
        <v>13871086</v>
      </c>
      <c r="G139" s="8">
        <v>0</v>
      </c>
      <c r="J139" s="34"/>
      <c r="K139" s="101"/>
      <c r="L139" s="3">
        <v>13871086</v>
      </c>
      <c r="M139" s="101">
        <f t="shared" si="8"/>
        <v>0</v>
      </c>
    </row>
    <row r="140" spans="1:13" ht="12" customHeight="1" x14ac:dyDescent="0.2">
      <c r="A140" s="66">
        <v>131</v>
      </c>
      <c r="B140" s="10" t="s">
        <v>258</v>
      </c>
      <c r="C140" s="11" t="s">
        <v>259</v>
      </c>
      <c r="D140" s="98">
        <f t="shared" si="7"/>
        <v>22153360</v>
      </c>
      <c r="E140" s="98">
        <v>0</v>
      </c>
      <c r="F140" s="8">
        <v>22153360</v>
      </c>
      <c r="G140" s="8">
        <v>0</v>
      </c>
      <c r="J140" s="34"/>
      <c r="K140" s="101"/>
      <c r="L140" s="3">
        <v>22153360</v>
      </c>
      <c r="M140" s="101">
        <f t="shared" si="8"/>
        <v>0</v>
      </c>
    </row>
    <row r="141" spans="1:13" ht="12" customHeight="1" x14ac:dyDescent="0.2">
      <c r="A141" s="66">
        <v>132</v>
      </c>
      <c r="B141" s="12" t="s">
        <v>260</v>
      </c>
      <c r="C141" s="13" t="s">
        <v>325</v>
      </c>
      <c r="D141" s="98">
        <f t="shared" si="7"/>
        <v>87538578</v>
      </c>
      <c r="E141" s="98">
        <v>83634456</v>
      </c>
      <c r="F141" s="8">
        <v>3904122</v>
      </c>
      <c r="G141" s="8">
        <v>0</v>
      </c>
      <c r="J141" s="34"/>
      <c r="K141" s="101"/>
      <c r="L141" s="3">
        <v>87538578</v>
      </c>
      <c r="M141" s="101">
        <f t="shared" si="8"/>
        <v>0</v>
      </c>
    </row>
    <row r="142" spans="1:13" ht="12" customHeight="1" x14ac:dyDescent="0.2">
      <c r="A142" s="66">
        <v>133</v>
      </c>
      <c r="B142" s="9" t="s">
        <v>261</v>
      </c>
      <c r="C142" s="13" t="s">
        <v>262</v>
      </c>
      <c r="D142" s="98">
        <f t="shared" si="7"/>
        <v>197854775</v>
      </c>
      <c r="E142" s="98">
        <v>183102526</v>
      </c>
      <c r="F142" s="8">
        <v>14752249</v>
      </c>
      <c r="G142" s="8">
        <v>0</v>
      </c>
      <c r="J142" s="34"/>
      <c r="K142" s="101"/>
      <c r="L142" s="3">
        <v>197854775</v>
      </c>
      <c r="M142" s="101">
        <f t="shared" si="8"/>
        <v>0</v>
      </c>
    </row>
    <row r="143" spans="1:13" ht="12" customHeight="1" x14ac:dyDescent="0.2">
      <c r="A143" s="66">
        <v>134</v>
      </c>
      <c r="B143" s="10" t="s">
        <v>263</v>
      </c>
      <c r="C143" s="11" t="s">
        <v>264</v>
      </c>
      <c r="D143" s="98">
        <f t="shared" si="7"/>
        <v>8706688</v>
      </c>
      <c r="E143" s="98">
        <v>0</v>
      </c>
      <c r="F143" s="8">
        <v>8706688</v>
      </c>
      <c r="G143" s="8">
        <v>0</v>
      </c>
      <c r="J143" s="34"/>
      <c r="K143" s="101"/>
      <c r="L143" s="3">
        <v>8706688</v>
      </c>
      <c r="M143" s="101">
        <f t="shared" si="8"/>
        <v>0</v>
      </c>
    </row>
    <row r="144" spans="1:13" ht="12" customHeight="1" x14ac:dyDescent="0.2">
      <c r="A144" s="66">
        <v>135</v>
      </c>
      <c r="B144" s="6" t="s">
        <v>265</v>
      </c>
      <c r="C144" s="7" t="s">
        <v>266</v>
      </c>
      <c r="D144" s="98">
        <f t="shared" si="7"/>
        <v>10616237</v>
      </c>
      <c r="E144" s="98">
        <v>0</v>
      </c>
      <c r="F144" s="8">
        <v>10616237</v>
      </c>
      <c r="G144" s="8">
        <v>0</v>
      </c>
      <c r="J144" s="34"/>
      <c r="K144" s="101"/>
      <c r="L144" s="3">
        <v>10616237</v>
      </c>
      <c r="M144" s="101">
        <f t="shared" si="8"/>
        <v>0</v>
      </c>
    </row>
    <row r="145" spans="1:13" ht="12" customHeight="1" x14ac:dyDescent="0.2">
      <c r="A145" s="66">
        <v>136</v>
      </c>
      <c r="B145" s="86" t="s">
        <v>267</v>
      </c>
      <c r="C145" s="77" t="s">
        <v>268</v>
      </c>
      <c r="D145" s="98">
        <f t="shared" si="7"/>
        <v>0</v>
      </c>
      <c r="E145" s="98">
        <v>0</v>
      </c>
      <c r="F145" s="8">
        <v>0</v>
      </c>
      <c r="G145" s="8">
        <v>0</v>
      </c>
      <c r="J145" s="34"/>
      <c r="K145" s="101"/>
      <c r="L145" s="3">
        <v>0</v>
      </c>
      <c r="M145" s="101">
        <f t="shared" si="8"/>
        <v>0</v>
      </c>
    </row>
  </sheetData>
  <mergeCells count="12">
    <mergeCell ref="A7:C7"/>
    <mergeCell ref="A8:C8"/>
    <mergeCell ref="A9:C9"/>
    <mergeCell ref="A1:G1"/>
    <mergeCell ref="E5:E6"/>
    <mergeCell ref="A3:A6"/>
    <mergeCell ref="B3:B6"/>
    <mergeCell ref="C3:C6"/>
    <mergeCell ref="D3:G3"/>
    <mergeCell ref="D4:D6"/>
    <mergeCell ref="E4:G4"/>
    <mergeCell ref="F5:F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4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22" sqref="F22"/>
    </sheetView>
  </sheetViews>
  <sheetFormatPr defaultRowHeight="12" x14ac:dyDescent="0.2"/>
  <cols>
    <col min="1" max="1" width="4.7109375" style="58" customWidth="1"/>
    <col min="2" max="2" width="9.28515625" style="58" customWidth="1"/>
    <col min="3" max="3" width="33.42578125" style="90" customWidth="1"/>
    <col min="4" max="4" width="17.7109375" style="3" customWidth="1"/>
    <col min="5" max="16384" width="9.140625" style="3"/>
  </cols>
  <sheetData>
    <row r="2" spans="1:4" ht="47.25" customHeight="1" x14ac:dyDescent="0.2">
      <c r="A2" s="116" t="s">
        <v>330</v>
      </c>
      <c r="B2" s="116"/>
      <c r="C2" s="116"/>
      <c r="D2" s="116"/>
    </row>
    <row r="3" spans="1:4" x14ac:dyDescent="0.2">
      <c r="C3" s="4"/>
      <c r="D3" s="3" t="s">
        <v>293</v>
      </c>
    </row>
    <row r="4" spans="1:4" s="5" customFormat="1" ht="24.75" customHeight="1" x14ac:dyDescent="0.2">
      <c r="A4" s="117" t="s">
        <v>0</v>
      </c>
      <c r="B4" s="117" t="s">
        <v>1</v>
      </c>
      <c r="C4" s="119" t="s">
        <v>2</v>
      </c>
      <c r="D4" s="153" t="s">
        <v>292</v>
      </c>
    </row>
    <row r="5" spans="1:4" ht="51.75" customHeight="1" x14ac:dyDescent="0.2">
      <c r="A5" s="118"/>
      <c r="B5" s="118"/>
      <c r="C5" s="120"/>
      <c r="D5" s="154"/>
    </row>
    <row r="6" spans="1:4" ht="12" customHeight="1" x14ac:dyDescent="0.2">
      <c r="A6" s="140" t="s">
        <v>270</v>
      </c>
      <c r="B6" s="140"/>
      <c r="C6" s="140"/>
      <c r="D6" s="37">
        <f>D7+D8</f>
        <v>1557000794.0199995</v>
      </c>
    </row>
    <row r="7" spans="1:4" ht="12" customHeight="1" x14ac:dyDescent="0.2">
      <c r="A7" s="123" t="s">
        <v>269</v>
      </c>
      <c r="B7" s="124"/>
      <c r="C7" s="125"/>
      <c r="D7" s="22">
        <v>39965537</v>
      </c>
    </row>
    <row r="8" spans="1:4" ht="12" customHeight="1" x14ac:dyDescent="0.2">
      <c r="A8" s="123" t="s">
        <v>313</v>
      </c>
      <c r="B8" s="124"/>
      <c r="C8" s="125"/>
      <c r="D8" s="37">
        <f>SUM(D9:D144)</f>
        <v>1517035257.0199995</v>
      </c>
    </row>
    <row r="9" spans="1:4" ht="12" customHeight="1" x14ac:dyDescent="0.2">
      <c r="A9" s="66">
        <v>1</v>
      </c>
      <c r="B9" s="6" t="s">
        <v>3</v>
      </c>
      <c r="C9" s="7" t="s">
        <v>4</v>
      </c>
      <c r="D9" s="22">
        <v>8057951.9399999995</v>
      </c>
    </row>
    <row r="10" spans="1:4" x14ac:dyDescent="0.2">
      <c r="A10" s="66">
        <v>2</v>
      </c>
      <c r="B10" s="9" t="s">
        <v>5</v>
      </c>
      <c r="C10" s="7" t="s">
        <v>6</v>
      </c>
      <c r="D10" s="8">
        <v>8087703.7799999993</v>
      </c>
    </row>
    <row r="11" spans="1:4" x14ac:dyDescent="0.2">
      <c r="A11" s="66">
        <v>3</v>
      </c>
      <c r="B11" s="10" t="s">
        <v>7</v>
      </c>
      <c r="C11" s="11" t="s">
        <v>8</v>
      </c>
      <c r="D11" s="8">
        <v>21910546.860000003</v>
      </c>
    </row>
    <row r="12" spans="1:4" ht="14.25" customHeight="1" x14ac:dyDescent="0.2">
      <c r="A12" s="66">
        <v>4</v>
      </c>
      <c r="B12" s="6" t="s">
        <v>9</v>
      </c>
      <c r="C12" s="7" t="s">
        <v>10</v>
      </c>
      <c r="D12" s="8">
        <v>8509044.9600000009</v>
      </c>
    </row>
    <row r="13" spans="1:4" x14ac:dyDescent="0.2">
      <c r="A13" s="66">
        <v>5</v>
      </c>
      <c r="B13" s="6" t="s">
        <v>11</v>
      </c>
      <c r="C13" s="7" t="s">
        <v>12</v>
      </c>
      <c r="D13" s="8">
        <v>9247796.7400000002</v>
      </c>
    </row>
    <row r="14" spans="1:4" x14ac:dyDescent="0.2">
      <c r="A14" s="66">
        <v>6</v>
      </c>
      <c r="B14" s="10" t="s">
        <v>13</v>
      </c>
      <c r="C14" s="11" t="s">
        <v>14</v>
      </c>
      <c r="D14" s="8">
        <v>61534297.819999993</v>
      </c>
    </row>
    <row r="15" spans="1:4" x14ac:dyDescent="0.2">
      <c r="A15" s="66">
        <v>7</v>
      </c>
      <c r="B15" s="12" t="s">
        <v>15</v>
      </c>
      <c r="C15" s="13" t="s">
        <v>16</v>
      </c>
      <c r="D15" s="8">
        <v>23022387.289999999</v>
      </c>
    </row>
    <row r="16" spans="1:4" x14ac:dyDescent="0.2">
      <c r="A16" s="66">
        <v>8</v>
      </c>
      <c r="B16" s="10" t="s">
        <v>17</v>
      </c>
      <c r="C16" s="11" t="s">
        <v>18</v>
      </c>
      <c r="D16" s="8">
        <v>9819023.8499999996</v>
      </c>
    </row>
    <row r="17" spans="1:4" x14ac:dyDescent="0.2">
      <c r="A17" s="66">
        <v>9</v>
      </c>
      <c r="B17" s="10" t="s">
        <v>19</v>
      </c>
      <c r="C17" s="11" t="s">
        <v>20</v>
      </c>
      <c r="D17" s="8">
        <v>8931250.9700000007</v>
      </c>
    </row>
    <row r="18" spans="1:4" x14ac:dyDescent="0.2">
      <c r="A18" s="66">
        <v>10</v>
      </c>
      <c r="B18" s="10" t="s">
        <v>21</v>
      </c>
      <c r="C18" s="11" t="s">
        <v>22</v>
      </c>
      <c r="D18" s="8">
        <v>10678168.380000001</v>
      </c>
    </row>
    <row r="19" spans="1:4" x14ac:dyDescent="0.2">
      <c r="A19" s="66">
        <v>11</v>
      </c>
      <c r="B19" s="10" t="s">
        <v>23</v>
      </c>
      <c r="C19" s="11" t="s">
        <v>24</v>
      </c>
      <c r="D19" s="8">
        <v>9087347.3200000003</v>
      </c>
    </row>
    <row r="20" spans="1:4" x14ac:dyDescent="0.2">
      <c r="A20" s="66">
        <v>12</v>
      </c>
      <c r="B20" s="10" t="s">
        <v>25</v>
      </c>
      <c r="C20" s="11" t="s">
        <v>26</v>
      </c>
      <c r="D20" s="8">
        <v>17382780.039999999</v>
      </c>
    </row>
    <row r="21" spans="1:4" x14ac:dyDescent="0.2">
      <c r="A21" s="66">
        <v>13</v>
      </c>
      <c r="B21" s="6" t="s">
        <v>27</v>
      </c>
      <c r="C21" s="11" t="s">
        <v>28</v>
      </c>
      <c r="D21" s="8"/>
    </row>
    <row r="22" spans="1:4" x14ac:dyDescent="0.2">
      <c r="A22" s="66">
        <v>14</v>
      </c>
      <c r="B22" s="10" t="s">
        <v>29</v>
      </c>
      <c r="C22" s="11" t="s">
        <v>30</v>
      </c>
      <c r="D22" s="8">
        <v>10988473.770000001</v>
      </c>
    </row>
    <row r="23" spans="1:4" x14ac:dyDescent="0.2">
      <c r="A23" s="66">
        <v>15</v>
      </c>
      <c r="B23" s="10" t="s">
        <v>31</v>
      </c>
      <c r="C23" s="11" t="s">
        <v>32</v>
      </c>
      <c r="D23" s="8">
        <v>16251488.429999998</v>
      </c>
    </row>
    <row r="24" spans="1:4" x14ac:dyDescent="0.2">
      <c r="A24" s="66">
        <v>16</v>
      </c>
      <c r="B24" s="10" t="s">
        <v>33</v>
      </c>
      <c r="C24" s="11" t="s">
        <v>34</v>
      </c>
      <c r="D24" s="8">
        <v>21959065.800000001</v>
      </c>
    </row>
    <row r="25" spans="1:4" x14ac:dyDescent="0.2">
      <c r="A25" s="66">
        <v>17</v>
      </c>
      <c r="B25" s="10" t="s">
        <v>35</v>
      </c>
      <c r="C25" s="11" t="s">
        <v>36</v>
      </c>
      <c r="D25" s="8">
        <v>31178161.18</v>
      </c>
    </row>
    <row r="26" spans="1:4" x14ac:dyDescent="0.2">
      <c r="A26" s="66">
        <v>18</v>
      </c>
      <c r="B26" s="6" t="s">
        <v>37</v>
      </c>
      <c r="C26" s="7" t="s">
        <v>38</v>
      </c>
      <c r="D26" s="8">
        <v>6543546.4400000004</v>
      </c>
    </row>
    <row r="27" spans="1:4" x14ac:dyDescent="0.2">
      <c r="A27" s="66">
        <v>19</v>
      </c>
      <c r="B27" s="6" t="s">
        <v>39</v>
      </c>
      <c r="C27" s="7" t="s">
        <v>40</v>
      </c>
      <c r="D27" s="8">
        <v>6038405.2799999993</v>
      </c>
    </row>
    <row r="28" spans="1:4" x14ac:dyDescent="0.2">
      <c r="A28" s="66">
        <v>20</v>
      </c>
      <c r="B28" s="6" t="s">
        <v>41</v>
      </c>
      <c r="C28" s="7" t="s">
        <v>42</v>
      </c>
      <c r="D28" s="8">
        <v>24780553.189999998</v>
      </c>
    </row>
    <row r="29" spans="1:4" x14ac:dyDescent="0.2">
      <c r="A29" s="66">
        <v>21</v>
      </c>
      <c r="B29" s="6" t="s">
        <v>43</v>
      </c>
      <c r="C29" s="7" t="s">
        <v>44</v>
      </c>
      <c r="D29" s="8">
        <v>22314314.449999999</v>
      </c>
    </row>
    <row r="30" spans="1:4" x14ac:dyDescent="0.2">
      <c r="A30" s="66">
        <v>22</v>
      </c>
      <c r="B30" s="10" t="s">
        <v>45</v>
      </c>
      <c r="C30" s="11" t="s">
        <v>46</v>
      </c>
      <c r="D30" s="8">
        <v>10470377.09</v>
      </c>
    </row>
    <row r="31" spans="1:4" ht="12" customHeight="1" x14ac:dyDescent="0.2">
      <c r="A31" s="66">
        <v>23</v>
      </c>
      <c r="B31" s="10" t="s">
        <v>47</v>
      </c>
      <c r="C31" s="11" t="s">
        <v>48</v>
      </c>
      <c r="D31" s="8"/>
    </row>
    <row r="32" spans="1:4" ht="24" x14ac:dyDescent="0.2">
      <c r="A32" s="66">
        <v>24</v>
      </c>
      <c r="B32" s="10" t="s">
        <v>49</v>
      </c>
      <c r="C32" s="11" t="s">
        <v>50</v>
      </c>
      <c r="D32" s="8"/>
    </row>
    <row r="33" spans="1:4" x14ac:dyDescent="0.2">
      <c r="A33" s="66">
        <v>25</v>
      </c>
      <c r="B33" s="6" t="s">
        <v>51</v>
      </c>
      <c r="C33" s="13" t="s">
        <v>52</v>
      </c>
      <c r="D33" s="8">
        <v>41837209.009999998</v>
      </c>
    </row>
    <row r="34" spans="1:4" x14ac:dyDescent="0.2">
      <c r="A34" s="66">
        <v>26</v>
      </c>
      <c r="B34" s="10" t="s">
        <v>53</v>
      </c>
      <c r="C34" s="11" t="s">
        <v>54</v>
      </c>
      <c r="D34" s="8">
        <v>29436024</v>
      </c>
    </row>
    <row r="35" spans="1:4" ht="24" customHeight="1" x14ac:dyDescent="0.2">
      <c r="A35" s="66">
        <v>27</v>
      </c>
      <c r="B35" s="10" t="s">
        <v>55</v>
      </c>
      <c r="C35" s="11" t="s">
        <v>56</v>
      </c>
      <c r="D35" s="8">
        <v>19223801.27</v>
      </c>
    </row>
    <row r="36" spans="1:4" ht="12" customHeight="1" x14ac:dyDescent="0.2">
      <c r="A36" s="66">
        <v>28</v>
      </c>
      <c r="B36" s="9" t="s">
        <v>57</v>
      </c>
      <c r="C36" s="13" t="s">
        <v>58</v>
      </c>
      <c r="D36" s="8">
        <v>7609140</v>
      </c>
    </row>
    <row r="37" spans="1:4" ht="24" x14ac:dyDescent="0.2">
      <c r="A37" s="66">
        <v>29</v>
      </c>
      <c r="B37" s="6" t="s">
        <v>59</v>
      </c>
      <c r="C37" s="7" t="s">
        <v>60</v>
      </c>
      <c r="D37" s="8"/>
    </row>
    <row r="38" spans="1:4" x14ac:dyDescent="0.2">
      <c r="A38" s="66">
        <v>30</v>
      </c>
      <c r="B38" s="10" t="s">
        <v>61</v>
      </c>
      <c r="C38" s="11" t="s">
        <v>62</v>
      </c>
      <c r="D38" s="8">
        <v>2199797.6599999997</v>
      </c>
    </row>
    <row r="39" spans="1:4" x14ac:dyDescent="0.2">
      <c r="A39" s="66">
        <v>31</v>
      </c>
      <c r="B39" s="9" t="s">
        <v>63</v>
      </c>
      <c r="C39" s="7" t="s">
        <v>64</v>
      </c>
      <c r="D39" s="8">
        <v>32475037.879999999</v>
      </c>
    </row>
    <row r="40" spans="1:4" x14ac:dyDescent="0.2">
      <c r="A40" s="66">
        <v>32</v>
      </c>
      <c r="B40" s="12" t="s">
        <v>65</v>
      </c>
      <c r="C40" s="13" t="s">
        <v>66</v>
      </c>
      <c r="D40" s="8">
        <v>37528337.479999989</v>
      </c>
    </row>
    <row r="41" spans="1:4" x14ac:dyDescent="0.2">
      <c r="A41" s="66">
        <v>33</v>
      </c>
      <c r="B41" s="9" t="s">
        <v>67</v>
      </c>
      <c r="C41" s="7" t="s">
        <v>68</v>
      </c>
      <c r="D41" s="8">
        <v>10050196.08</v>
      </c>
    </row>
    <row r="42" spans="1:4" x14ac:dyDescent="0.2">
      <c r="A42" s="66">
        <v>34</v>
      </c>
      <c r="B42" s="10" t="s">
        <v>69</v>
      </c>
      <c r="C42" s="11" t="s">
        <v>70</v>
      </c>
      <c r="D42" s="8">
        <v>30493660.929999996</v>
      </c>
    </row>
    <row r="43" spans="1:4" x14ac:dyDescent="0.2">
      <c r="A43" s="66">
        <v>35</v>
      </c>
      <c r="B43" s="9" t="s">
        <v>71</v>
      </c>
      <c r="C43" s="7" t="s">
        <v>72</v>
      </c>
      <c r="D43" s="8">
        <v>10628761.389999999</v>
      </c>
    </row>
    <row r="44" spans="1:4" x14ac:dyDescent="0.2">
      <c r="A44" s="66">
        <v>36</v>
      </c>
      <c r="B44" s="6" t="s">
        <v>73</v>
      </c>
      <c r="C44" s="7" t="s">
        <v>74</v>
      </c>
      <c r="D44" s="8">
        <v>32153792.890000001</v>
      </c>
    </row>
    <row r="45" spans="1:4" x14ac:dyDescent="0.2">
      <c r="A45" s="66">
        <v>37</v>
      </c>
      <c r="B45" s="14" t="s">
        <v>75</v>
      </c>
      <c r="C45" s="15" t="s">
        <v>76</v>
      </c>
      <c r="D45" s="8">
        <v>10497928.729999999</v>
      </c>
    </row>
    <row r="46" spans="1:4" x14ac:dyDescent="0.2">
      <c r="A46" s="66">
        <v>38</v>
      </c>
      <c r="B46" s="6" t="s">
        <v>77</v>
      </c>
      <c r="C46" s="7" t="s">
        <v>78</v>
      </c>
      <c r="D46" s="8">
        <v>7430289.3399999989</v>
      </c>
    </row>
    <row r="47" spans="1:4" x14ac:dyDescent="0.2">
      <c r="A47" s="66">
        <v>39</v>
      </c>
      <c r="B47" s="12" t="s">
        <v>79</v>
      </c>
      <c r="C47" s="13" t="s">
        <v>80</v>
      </c>
      <c r="D47" s="8">
        <v>12373504.200000001</v>
      </c>
    </row>
    <row r="48" spans="1:4" x14ac:dyDescent="0.2">
      <c r="A48" s="66">
        <v>40</v>
      </c>
      <c r="B48" s="10" t="s">
        <v>81</v>
      </c>
      <c r="C48" s="11" t="s">
        <v>82</v>
      </c>
      <c r="D48" s="8">
        <v>5409482.5899999999</v>
      </c>
    </row>
    <row r="49" spans="1:4" x14ac:dyDescent="0.2">
      <c r="A49" s="66">
        <v>41</v>
      </c>
      <c r="B49" s="9" t="s">
        <v>83</v>
      </c>
      <c r="C49" s="7" t="s">
        <v>84</v>
      </c>
      <c r="D49" s="8">
        <v>5170279.6499999994</v>
      </c>
    </row>
    <row r="50" spans="1:4" x14ac:dyDescent="0.2">
      <c r="A50" s="66">
        <v>42</v>
      </c>
      <c r="B50" s="10" t="s">
        <v>85</v>
      </c>
      <c r="C50" s="11" t="s">
        <v>86</v>
      </c>
      <c r="D50" s="8">
        <v>40094692.809999995</v>
      </c>
    </row>
    <row r="51" spans="1:4" x14ac:dyDescent="0.2">
      <c r="A51" s="66">
        <v>43</v>
      </c>
      <c r="B51" s="6" t="s">
        <v>87</v>
      </c>
      <c r="C51" s="7" t="s">
        <v>88</v>
      </c>
      <c r="D51" s="8">
        <v>10291847.089999998</v>
      </c>
    </row>
    <row r="52" spans="1:4" x14ac:dyDescent="0.2">
      <c r="A52" s="66">
        <v>44</v>
      </c>
      <c r="B52" s="6" t="s">
        <v>89</v>
      </c>
      <c r="C52" s="7" t="s">
        <v>90</v>
      </c>
      <c r="D52" s="8">
        <v>27836807.630000003</v>
      </c>
    </row>
    <row r="53" spans="1:4" x14ac:dyDescent="0.2">
      <c r="A53" s="66">
        <v>45</v>
      </c>
      <c r="B53" s="10" t="s">
        <v>91</v>
      </c>
      <c r="C53" s="11" t="s">
        <v>92</v>
      </c>
      <c r="D53" s="8">
        <v>8481957.5999999996</v>
      </c>
    </row>
    <row r="54" spans="1:4" ht="10.5" customHeight="1" x14ac:dyDescent="0.2">
      <c r="A54" s="66">
        <v>46</v>
      </c>
      <c r="B54" s="10" t="s">
        <v>93</v>
      </c>
      <c r="C54" s="11" t="s">
        <v>94</v>
      </c>
      <c r="D54" s="8">
        <v>11661755.669999998</v>
      </c>
    </row>
    <row r="55" spans="1:4" x14ac:dyDescent="0.2">
      <c r="A55" s="66">
        <v>47</v>
      </c>
      <c r="B55" s="9" t="s">
        <v>95</v>
      </c>
      <c r="C55" s="7" t="s">
        <v>96</v>
      </c>
      <c r="D55" s="8">
        <v>15509109.810000002</v>
      </c>
    </row>
    <row r="56" spans="1:4" x14ac:dyDescent="0.2">
      <c r="A56" s="66">
        <v>48</v>
      </c>
      <c r="B56" s="10" t="s">
        <v>97</v>
      </c>
      <c r="C56" s="11" t="s">
        <v>98</v>
      </c>
      <c r="D56" s="8">
        <v>5517774.6899999995</v>
      </c>
    </row>
    <row r="57" spans="1:4" x14ac:dyDescent="0.2">
      <c r="A57" s="66">
        <v>49</v>
      </c>
      <c r="B57" s="9" t="s">
        <v>99</v>
      </c>
      <c r="C57" s="7" t="s">
        <v>100</v>
      </c>
      <c r="D57" s="8">
        <v>10798930.549999997</v>
      </c>
    </row>
    <row r="58" spans="1:4" ht="10.5" customHeight="1" x14ac:dyDescent="0.2">
      <c r="A58" s="66">
        <v>50</v>
      </c>
      <c r="B58" s="10" t="s">
        <v>101</v>
      </c>
      <c r="C58" s="11" t="s">
        <v>102</v>
      </c>
      <c r="D58" s="8">
        <v>15618368.239999998</v>
      </c>
    </row>
    <row r="59" spans="1:4" x14ac:dyDescent="0.2">
      <c r="A59" s="66">
        <v>51</v>
      </c>
      <c r="B59" s="10" t="s">
        <v>103</v>
      </c>
      <c r="C59" s="11" t="s">
        <v>104</v>
      </c>
      <c r="D59" s="8">
        <v>48853415.409999989</v>
      </c>
    </row>
    <row r="60" spans="1:4" x14ac:dyDescent="0.2">
      <c r="A60" s="66">
        <v>52</v>
      </c>
      <c r="B60" s="10" t="s">
        <v>105</v>
      </c>
      <c r="C60" s="11" t="s">
        <v>106</v>
      </c>
      <c r="D60" s="8">
        <v>8372081.9900000002</v>
      </c>
    </row>
    <row r="61" spans="1:4" x14ac:dyDescent="0.2">
      <c r="A61" s="66">
        <v>53</v>
      </c>
      <c r="B61" s="10" t="s">
        <v>107</v>
      </c>
      <c r="C61" s="11" t="s">
        <v>108</v>
      </c>
      <c r="D61" s="8"/>
    </row>
    <row r="62" spans="1:4" x14ac:dyDescent="0.2">
      <c r="A62" s="66">
        <v>54</v>
      </c>
      <c r="B62" s="10" t="s">
        <v>109</v>
      </c>
      <c r="C62" s="11" t="s">
        <v>110</v>
      </c>
      <c r="D62" s="8"/>
    </row>
    <row r="63" spans="1:4" x14ac:dyDescent="0.2">
      <c r="A63" s="66">
        <v>55</v>
      </c>
      <c r="B63" s="10" t="s">
        <v>111</v>
      </c>
      <c r="C63" s="11" t="s">
        <v>112</v>
      </c>
      <c r="D63" s="8">
        <v>6944468.9699999997</v>
      </c>
    </row>
    <row r="64" spans="1:4" x14ac:dyDescent="0.2">
      <c r="A64" s="66">
        <v>56</v>
      </c>
      <c r="B64" s="9" t="s">
        <v>113</v>
      </c>
      <c r="C64" s="11" t="s">
        <v>114</v>
      </c>
      <c r="D64" s="8">
        <v>5685939.0299999993</v>
      </c>
    </row>
    <row r="65" spans="1:4" ht="17.25" customHeight="1" x14ac:dyDescent="0.2">
      <c r="A65" s="66">
        <v>57</v>
      </c>
      <c r="B65" s="12" t="s">
        <v>115</v>
      </c>
      <c r="C65" s="13" t="s">
        <v>116</v>
      </c>
      <c r="D65" s="8">
        <v>19714713.629999999</v>
      </c>
    </row>
    <row r="66" spans="1:4" ht="15" customHeight="1" x14ac:dyDescent="0.2">
      <c r="A66" s="66">
        <v>58</v>
      </c>
      <c r="B66" s="9" t="s">
        <v>117</v>
      </c>
      <c r="C66" s="11" t="s">
        <v>118</v>
      </c>
      <c r="D66" s="8">
        <v>21177735.889999997</v>
      </c>
    </row>
    <row r="67" spans="1:4" ht="16.5" customHeight="1" x14ac:dyDescent="0.2">
      <c r="A67" s="66">
        <v>59</v>
      </c>
      <c r="B67" s="10" t="s">
        <v>119</v>
      </c>
      <c r="C67" s="11" t="s">
        <v>321</v>
      </c>
      <c r="D67" s="8">
        <v>3864255.3699999996</v>
      </c>
    </row>
    <row r="68" spans="1:4" ht="17.25" customHeight="1" x14ac:dyDescent="0.2">
      <c r="A68" s="66">
        <v>60</v>
      </c>
      <c r="B68" s="6" t="s">
        <v>120</v>
      </c>
      <c r="C68" s="11" t="s">
        <v>121</v>
      </c>
      <c r="D68" s="8"/>
    </row>
    <row r="69" spans="1:4" ht="12.75" customHeight="1" x14ac:dyDescent="0.2">
      <c r="A69" s="66">
        <v>61</v>
      </c>
      <c r="B69" s="6" t="s">
        <v>122</v>
      </c>
      <c r="C69" s="11" t="s">
        <v>123</v>
      </c>
      <c r="D69" s="8">
        <v>6727171.5</v>
      </c>
    </row>
    <row r="70" spans="1:4" ht="27.75" customHeight="1" x14ac:dyDescent="0.2">
      <c r="A70" s="66">
        <v>62</v>
      </c>
      <c r="B70" s="9" t="s">
        <v>124</v>
      </c>
      <c r="C70" s="11" t="s">
        <v>125</v>
      </c>
      <c r="D70" s="8">
        <v>18643031.620000001</v>
      </c>
    </row>
    <row r="71" spans="1:4" x14ac:dyDescent="0.2">
      <c r="A71" s="66">
        <v>63</v>
      </c>
      <c r="B71" s="9" t="s">
        <v>126</v>
      </c>
      <c r="C71" s="7" t="s">
        <v>127</v>
      </c>
      <c r="D71" s="8">
        <v>12155264.079999998</v>
      </c>
    </row>
    <row r="72" spans="1:4" x14ac:dyDescent="0.2">
      <c r="A72" s="66">
        <v>64</v>
      </c>
      <c r="B72" s="9" t="s">
        <v>128</v>
      </c>
      <c r="C72" s="11" t="s">
        <v>129</v>
      </c>
      <c r="D72" s="8">
        <v>27544820.779999997</v>
      </c>
    </row>
    <row r="73" spans="1:4" ht="24" x14ac:dyDescent="0.2">
      <c r="A73" s="66">
        <v>65</v>
      </c>
      <c r="B73" s="9" t="s">
        <v>130</v>
      </c>
      <c r="C73" s="11" t="s">
        <v>131</v>
      </c>
      <c r="D73" s="8"/>
    </row>
    <row r="74" spans="1:4" ht="24" x14ac:dyDescent="0.2">
      <c r="A74" s="66">
        <v>66</v>
      </c>
      <c r="B74" s="6" t="s">
        <v>132</v>
      </c>
      <c r="C74" s="11" t="s">
        <v>133</v>
      </c>
      <c r="D74" s="8">
        <v>15910711.74</v>
      </c>
    </row>
    <row r="75" spans="1:4" ht="24" x14ac:dyDescent="0.2">
      <c r="A75" s="66">
        <v>67</v>
      </c>
      <c r="B75" s="9" t="s">
        <v>134</v>
      </c>
      <c r="C75" s="11" t="s">
        <v>135</v>
      </c>
      <c r="D75" s="8"/>
    </row>
    <row r="76" spans="1:4" ht="24" x14ac:dyDescent="0.2">
      <c r="A76" s="66">
        <v>68</v>
      </c>
      <c r="B76" s="9" t="s">
        <v>136</v>
      </c>
      <c r="C76" s="11" t="s">
        <v>137</v>
      </c>
      <c r="D76" s="8"/>
    </row>
    <row r="77" spans="1:4" ht="24" x14ac:dyDescent="0.2">
      <c r="A77" s="66">
        <v>69</v>
      </c>
      <c r="B77" s="6" t="s">
        <v>138</v>
      </c>
      <c r="C77" s="11" t="s">
        <v>139</v>
      </c>
      <c r="D77" s="8"/>
    </row>
    <row r="78" spans="1:4" ht="24" x14ac:dyDescent="0.2">
      <c r="A78" s="66">
        <v>70</v>
      </c>
      <c r="B78" s="6" t="s">
        <v>140</v>
      </c>
      <c r="C78" s="11" t="s">
        <v>141</v>
      </c>
      <c r="D78" s="8"/>
    </row>
    <row r="79" spans="1:4" ht="24" x14ac:dyDescent="0.2">
      <c r="A79" s="66">
        <v>71</v>
      </c>
      <c r="B79" s="6" t="s">
        <v>142</v>
      </c>
      <c r="C79" s="11" t="s">
        <v>143</v>
      </c>
      <c r="D79" s="8"/>
    </row>
    <row r="80" spans="1:4" x14ac:dyDescent="0.2">
      <c r="A80" s="66">
        <v>72</v>
      </c>
      <c r="B80" s="10" t="s">
        <v>144</v>
      </c>
      <c r="C80" s="11" t="s">
        <v>145</v>
      </c>
      <c r="D80" s="8">
        <v>25826005.419999994</v>
      </c>
    </row>
    <row r="81" spans="1:4" x14ac:dyDescent="0.2">
      <c r="A81" s="66">
        <v>73</v>
      </c>
      <c r="B81" s="6" t="s">
        <v>146</v>
      </c>
      <c r="C81" s="11" t="s">
        <v>147</v>
      </c>
      <c r="D81" s="8">
        <v>55203912.43</v>
      </c>
    </row>
    <row r="82" spans="1:4" x14ac:dyDescent="0.2">
      <c r="A82" s="66">
        <v>74</v>
      </c>
      <c r="B82" s="10" t="s">
        <v>148</v>
      </c>
      <c r="C82" s="11" t="s">
        <v>149</v>
      </c>
      <c r="D82" s="8">
        <v>50311259.379999995</v>
      </c>
    </row>
    <row r="83" spans="1:4" x14ac:dyDescent="0.2">
      <c r="A83" s="66">
        <v>75</v>
      </c>
      <c r="B83" s="12" t="s">
        <v>150</v>
      </c>
      <c r="C83" s="13" t="s">
        <v>151</v>
      </c>
      <c r="D83" s="8">
        <v>6103193.5800000001</v>
      </c>
    </row>
    <row r="84" spans="1:4" x14ac:dyDescent="0.2">
      <c r="A84" s="66">
        <v>76</v>
      </c>
      <c r="B84" s="6" t="s">
        <v>152</v>
      </c>
      <c r="C84" s="11" t="s">
        <v>153</v>
      </c>
      <c r="D84" s="8">
        <v>33716171.289999999</v>
      </c>
    </row>
    <row r="85" spans="1:4" x14ac:dyDescent="0.2">
      <c r="A85" s="66">
        <v>77</v>
      </c>
      <c r="B85" s="12" t="s">
        <v>154</v>
      </c>
      <c r="C85" s="13" t="s">
        <v>155</v>
      </c>
      <c r="D85" s="8">
        <v>21170969.600000001</v>
      </c>
    </row>
    <row r="86" spans="1:4" x14ac:dyDescent="0.2">
      <c r="A86" s="66">
        <v>78</v>
      </c>
      <c r="B86" s="6" t="s">
        <v>156</v>
      </c>
      <c r="C86" s="11" t="s">
        <v>157</v>
      </c>
      <c r="D86" s="8">
        <v>28798034.91</v>
      </c>
    </row>
    <row r="87" spans="1:4" x14ac:dyDescent="0.2">
      <c r="A87" s="66">
        <v>79</v>
      </c>
      <c r="B87" s="12" t="s">
        <v>158</v>
      </c>
      <c r="C87" s="13" t="s">
        <v>159</v>
      </c>
      <c r="D87" s="8"/>
    </row>
    <row r="88" spans="1:4" x14ac:dyDescent="0.2">
      <c r="A88" s="66">
        <v>80</v>
      </c>
      <c r="B88" s="9" t="s">
        <v>160</v>
      </c>
      <c r="C88" s="11" t="s">
        <v>161</v>
      </c>
      <c r="D88" s="8"/>
    </row>
    <row r="89" spans="1:4" x14ac:dyDescent="0.2">
      <c r="A89" s="66">
        <v>81</v>
      </c>
      <c r="B89" s="10" t="s">
        <v>162</v>
      </c>
      <c r="C89" s="11" t="s">
        <v>163</v>
      </c>
      <c r="D89" s="8">
        <v>2535103.62</v>
      </c>
    </row>
    <row r="90" spans="1:4" ht="24" x14ac:dyDescent="0.2">
      <c r="A90" s="66">
        <v>82</v>
      </c>
      <c r="B90" s="9" t="s">
        <v>164</v>
      </c>
      <c r="C90" s="7" t="s">
        <v>165</v>
      </c>
      <c r="D90" s="8"/>
    </row>
    <row r="91" spans="1:4" x14ac:dyDescent="0.2">
      <c r="A91" s="66">
        <v>83</v>
      </c>
      <c r="B91" s="9" t="s">
        <v>166</v>
      </c>
      <c r="C91" s="13" t="s">
        <v>167</v>
      </c>
      <c r="D91" s="8">
        <v>2182586.71</v>
      </c>
    </row>
    <row r="92" spans="1:4" x14ac:dyDescent="0.2">
      <c r="A92" s="66">
        <v>84</v>
      </c>
      <c r="B92" s="10" t="s">
        <v>168</v>
      </c>
      <c r="C92" s="11" t="s">
        <v>169</v>
      </c>
      <c r="D92" s="8">
        <v>5340234.41</v>
      </c>
    </row>
    <row r="93" spans="1:4" x14ac:dyDescent="0.2">
      <c r="A93" s="66">
        <v>85</v>
      </c>
      <c r="B93" s="9" t="s">
        <v>170</v>
      </c>
      <c r="C93" s="7" t="s">
        <v>171</v>
      </c>
      <c r="D93" s="8">
        <v>6974754.5500000007</v>
      </c>
    </row>
    <row r="94" spans="1:4" x14ac:dyDescent="0.2">
      <c r="A94" s="66">
        <v>86</v>
      </c>
      <c r="B94" s="10" t="s">
        <v>172</v>
      </c>
      <c r="C94" s="11" t="s">
        <v>173</v>
      </c>
      <c r="D94" s="8">
        <v>7338271.1299999999</v>
      </c>
    </row>
    <row r="95" spans="1:4" x14ac:dyDescent="0.2">
      <c r="A95" s="66">
        <v>87</v>
      </c>
      <c r="B95" s="10" t="s">
        <v>174</v>
      </c>
      <c r="C95" s="11" t="s">
        <v>175</v>
      </c>
      <c r="D95" s="8">
        <v>19859885.439999998</v>
      </c>
    </row>
    <row r="96" spans="1:4" ht="13.5" customHeight="1" x14ac:dyDescent="0.2">
      <c r="A96" s="66">
        <v>88</v>
      </c>
      <c r="B96" s="9" t="s">
        <v>176</v>
      </c>
      <c r="C96" s="13" t="s">
        <v>177</v>
      </c>
      <c r="D96" s="8">
        <v>8390541.339999998</v>
      </c>
    </row>
    <row r="97" spans="1:4" ht="14.25" customHeight="1" x14ac:dyDescent="0.2">
      <c r="A97" s="66">
        <v>89</v>
      </c>
      <c r="B97" s="9" t="s">
        <v>178</v>
      </c>
      <c r="C97" s="7" t="s">
        <v>179</v>
      </c>
      <c r="D97" s="8">
        <v>10567669.960000001</v>
      </c>
    </row>
    <row r="98" spans="1:4" x14ac:dyDescent="0.2">
      <c r="A98" s="66">
        <v>90</v>
      </c>
      <c r="B98" s="6" t="s">
        <v>180</v>
      </c>
      <c r="C98" s="7" t="s">
        <v>181</v>
      </c>
      <c r="D98" s="8">
        <v>21296751.269999996</v>
      </c>
    </row>
    <row r="99" spans="1:4" x14ac:dyDescent="0.2">
      <c r="A99" s="66">
        <v>91</v>
      </c>
      <c r="B99" s="6" t="s">
        <v>182</v>
      </c>
      <c r="C99" s="7" t="s">
        <v>183</v>
      </c>
      <c r="D99" s="8">
        <v>18099283.609999999</v>
      </c>
    </row>
    <row r="100" spans="1:4" x14ac:dyDescent="0.2">
      <c r="A100" s="66">
        <v>92</v>
      </c>
      <c r="B100" s="10" t="s">
        <v>184</v>
      </c>
      <c r="C100" s="11" t="s">
        <v>185</v>
      </c>
      <c r="D100" s="8">
        <v>6386627.0499999998</v>
      </c>
    </row>
    <row r="101" spans="1:4" x14ac:dyDescent="0.2">
      <c r="A101" s="66">
        <v>93</v>
      </c>
      <c r="B101" s="12" t="s">
        <v>186</v>
      </c>
      <c r="C101" s="13" t="s">
        <v>187</v>
      </c>
      <c r="D101" s="8">
        <v>10632189.929999998</v>
      </c>
    </row>
    <row r="102" spans="1:4" x14ac:dyDescent="0.2">
      <c r="A102" s="66">
        <v>94</v>
      </c>
      <c r="B102" s="6" t="s">
        <v>188</v>
      </c>
      <c r="C102" s="7" t="s">
        <v>189</v>
      </c>
      <c r="D102" s="8">
        <v>9823249.1299999971</v>
      </c>
    </row>
    <row r="103" spans="1:4" x14ac:dyDescent="0.2">
      <c r="A103" s="66">
        <v>95</v>
      </c>
      <c r="B103" s="9" t="s">
        <v>190</v>
      </c>
      <c r="C103" s="7" t="s">
        <v>191</v>
      </c>
      <c r="D103" s="8">
        <v>10410824.309999999</v>
      </c>
    </row>
    <row r="104" spans="1:4" x14ac:dyDescent="0.2">
      <c r="A104" s="66">
        <v>96</v>
      </c>
      <c r="B104" s="10" t="s">
        <v>192</v>
      </c>
      <c r="C104" s="11" t="s">
        <v>193</v>
      </c>
      <c r="D104" s="8">
        <v>7958043.7699999986</v>
      </c>
    </row>
    <row r="105" spans="1:4" x14ac:dyDescent="0.2">
      <c r="A105" s="66">
        <v>97</v>
      </c>
      <c r="B105" s="10" t="s">
        <v>194</v>
      </c>
      <c r="C105" s="11" t="s">
        <v>195</v>
      </c>
      <c r="D105" s="8">
        <v>11387816.259999998</v>
      </c>
    </row>
    <row r="106" spans="1:4" x14ac:dyDescent="0.2">
      <c r="A106" s="66">
        <v>98</v>
      </c>
      <c r="B106" s="6" t="s">
        <v>196</v>
      </c>
      <c r="C106" s="7" t="s">
        <v>197</v>
      </c>
      <c r="D106" s="8">
        <v>17365985.750000004</v>
      </c>
    </row>
    <row r="107" spans="1:4" x14ac:dyDescent="0.2">
      <c r="A107" s="66">
        <v>99</v>
      </c>
      <c r="B107" s="9" t="s">
        <v>198</v>
      </c>
      <c r="C107" s="7" t="s">
        <v>199</v>
      </c>
      <c r="D107" s="8">
        <v>8822214.3100000005</v>
      </c>
    </row>
    <row r="108" spans="1:4" x14ac:dyDescent="0.2">
      <c r="A108" s="66">
        <v>100</v>
      </c>
      <c r="B108" s="6" t="s">
        <v>200</v>
      </c>
      <c r="C108" s="11" t="s">
        <v>201</v>
      </c>
      <c r="D108" s="8"/>
    </row>
    <row r="109" spans="1:4" x14ac:dyDescent="0.2">
      <c r="A109" s="66">
        <v>101</v>
      </c>
      <c r="B109" s="6" t="s">
        <v>202</v>
      </c>
      <c r="C109" s="7" t="s">
        <v>203</v>
      </c>
      <c r="D109" s="8"/>
    </row>
    <row r="110" spans="1:4" x14ac:dyDescent="0.2">
      <c r="A110" s="66">
        <v>102</v>
      </c>
      <c r="B110" s="10" t="s">
        <v>204</v>
      </c>
      <c r="C110" s="11" t="s">
        <v>205</v>
      </c>
      <c r="D110" s="8"/>
    </row>
    <row r="111" spans="1:4" x14ac:dyDescent="0.2">
      <c r="A111" s="66">
        <v>103</v>
      </c>
      <c r="B111" s="10" t="s">
        <v>206</v>
      </c>
      <c r="C111" s="11" t="s">
        <v>207</v>
      </c>
      <c r="D111" s="8"/>
    </row>
    <row r="112" spans="1:4" x14ac:dyDescent="0.2">
      <c r="A112" s="66">
        <v>104</v>
      </c>
      <c r="B112" s="10" t="s">
        <v>208</v>
      </c>
      <c r="C112" s="11" t="s">
        <v>209</v>
      </c>
      <c r="D112" s="8"/>
    </row>
    <row r="113" spans="1:4" x14ac:dyDescent="0.2">
      <c r="A113" s="66">
        <v>105</v>
      </c>
      <c r="B113" s="10" t="s">
        <v>210</v>
      </c>
      <c r="C113" s="11" t="s">
        <v>211</v>
      </c>
      <c r="D113" s="8"/>
    </row>
    <row r="114" spans="1:4" x14ac:dyDescent="0.2">
      <c r="A114" s="66">
        <v>106</v>
      </c>
      <c r="B114" s="10" t="s">
        <v>212</v>
      </c>
      <c r="C114" s="11" t="s">
        <v>213</v>
      </c>
      <c r="D114" s="8"/>
    </row>
    <row r="115" spans="1:4" x14ac:dyDescent="0.2">
      <c r="A115" s="66">
        <v>107</v>
      </c>
      <c r="B115" s="10" t="s">
        <v>214</v>
      </c>
      <c r="C115" s="11" t="s">
        <v>215</v>
      </c>
      <c r="D115" s="8"/>
    </row>
    <row r="116" spans="1:4" ht="12" customHeight="1" x14ac:dyDescent="0.2">
      <c r="A116" s="66">
        <v>108</v>
      </c>
      <c r="B116" s="16" t="s">
        <v>216</v>
      </c>
      <c r="C116" s="17" t="s">
        <v>217</v>
      </c>
      <c r="D116" s="8"/>
    </row>
    <row r="117" spans="1:4" x14ac:dyDescent="0.2">
      <c r="A117" s="66">
        <v>109</v>
      </c>
      <c r="B117" s="16"/>
      <c r="C117" s="17" t="s">
        <v>322</v>
      </c>
      <c r="D117" s="8"/>
    </row>
    <row r="118" spans="1:4" x14ac:dyDescent="0.2">
      <c r="A118" s="66">
        <v>110</v>
      </c>
      <c r="B118" s="9" t="s">
        <v>218</v>
      </c>
      <c r="C118" s="7" t="s">
        <v>219</v>
      </c>
      <c r="D118" s="8"/>
    </row>
    <row r="119" spans="1:4" x14ac:dyDescent="0.2">
      <c r="A119" s="66">
        <v>111</v>
      </c>
      <c r="B119" s="10" t="s">
        <v>220</v>
      </c>
      <c r="C119" s="11" t="s">
        <v>221</v>
      </c>
      <c r="D119" s="8"/>
    </row>
    <row r="120" spans="1:4" x14ac:dyDescent="0.2">
      <c r="A120" s="66">
        <v>112</v>
      </c>
      <c r="B120" s="6" t="s">
        <v>222</v>
      </c>
      <c r="C120" s="18" t="s">
        <v>223</v>
      </c>
      <c r="D120" s="8"/>
    </row>
    <row r="121" spans="1:4" ht="24" x14ac:dyDescent="0.2">
      <c r="A121" s="66">
        <v>113</v>
      </c>
      <c r="B121" s="10" t="s">
        <v>224</v>
      </c>
      <c r="C121" s="11" t="s">
        <v>225</v>
      </c>
      <c r="D121" s="8"/>
    </row>
    <row r="122" spans="1:4" ht="13.5" customHeight="1" x14ac:dyDescent="0.2">
      <c r="A122" s="66">
        <v>114</v>
      </c>
      <c r="B122" s="10" t="s">
        <v>226</v>
      </c>
      <c r="C122" s="11" t="s">
        <v>227</v>
      </c>
      <c r="D122" s="8"/>
    </row>
    <row r="123" spans="1:4" x14ac:dyDescent="0.2">
      <c r="A123" s="66">
        <v>115</v>
      </c>
      <c r="B123" s="9" t="s">
        <v>228</v>
      </c>
      <c r="C123" s="11" t="s">
        <v>229</v>
      </c>
      <c r="D123" s="8"/>
    </row>
    <row r="124" spans="1:4" x14ac:dyDescent="0.2">
      <c r="A124" s="66">
        <v>116</v>
      </c>
      <c r="B124" s="9" t="s">
        <v>230</v>
      </c>
      <c r="C124" s="11" t="s">
        <v>231</v>
      </c>
      <c r="D124" s="8"/>
    </row>
    <row r="125" spans="1:4" x14ac:dyDescent="0.2">
      <c r="A125" s="66">
        <v>117</v>
      </c>
      <c r="B125" s="9" t="s">
        <v>232</v>
      </c>
      <c r="C125" s="11" t="s">
        <v>233</v>
      </c>
      <c r="D125" s="8"/>
    </row>
    <row r="126" spans="1:4" ht="12.75" customHeight="1" x14ac:dyDescent="0.2">
      <c r="A126" s="66">
        <v>118</v>
      </c>
      <c r="B126" s="6" t="s">
        <v>234</v>
      </c>
      <c r="C126" s="7" t="s">
        <v>235</v>
      </c>
      <c r="D126" s="8"/>
    </row>
    <row r="127" spans="1:4" x14ac:dyDescent="0.2">
      <c r="A127" s="66">
        <v>119</v>
      </c>
      <c r="B127" s="9" t="s">
        <v>236</v>
      </c>
      <c r="C127" s="7" t="s">
        <v>237</v>
      </c>
      <c r="D127" s="8"/>
    </row>
    <row r="128" spans="1:4" x14ac:dyDescent="0.2">
      <c r="A128" s="66">
        <v>120</v>
      </c>
      <c r="B128" s="10" t="s">
        <v>238</v>
      </c>
      <c r="C128" s="11" t="s">
        <v>239</v>
      </c>
      <c r="D128" s="8"/>
    </row>
    <row r="129" spans="1:4" x14ac:dyDescent="0.2">
      <c r="A129" s="66">
        <v>121</v>
      </c>
      <c r="B129" s="10" t="s">
        <v>240</v>
      </c>
      <c r="C129" s="11" t="s">
        <v>241</v>
      </c>
      <c r="D129" s="8"/>
    </row>
    <row r="130" spans="1:4" x14ac:dyDescent="0.2">
      <c r="A130" s="66">
        <v>122</v>
      </c>
      <c r="B130" s="10" t="s">
        <v>242</v>
      </c>
      <c r="C130" s="11" t="s">
        <v>323</v>
      </c>
      <c r="D130" s="8"/>
    </row>
    <row r="131" spans="1:4" x14ac:dyDescent="0.2">
      <c r="A131" s="66">
        <v>123</v>
      </c>
      <c r="B131" s="10" t="s">
        <v>243</v>
      </c>
      <c r="C131" s="11" t="s">
        <v>244</v>
      </c>
      <c r="D131" s="8"/>
    </row>
    <row r="132" spans="1:4" ht="21.75" customHeight="1" x14ac:dyDescent="0.2">
      <c r="A132" s="66">
        <v>124</v>
      </c>
      <c r="B132" s="10" t="s">
        <v>245</v>
      </c>
      <c r="C132" s="11" t="s">
        <v>246</v>
      </c>
      <c r="D132" s="8">
        <v>375905</v>
      </c>
    </row>
    <row r="133" spans="1:4" x14ac:dyDescent="0.2">
      <c r="A133" s="66">
        <v>125</v>
      </c>
      <c r="B133" s="6" t="s">
        <v>247</v>
      </c>
      <c r="C133" s="7" t="s">
        <v>248</v>
      </c>
      <c r="D133" s="8">
        <v>21285244.719999999</v>
      </c>
    </row>
    <row r="134" spans="1:4" x14ac:dyDescent="0.2">
      <c r="A134" s="66">
        <v>126</v>
      </c>
      <c r="B134" s="10" t="s">
        <v>249</v>
      </c>
      <c r="C134" s="11" t="s">
        <v>250</v>
      </c>
      <c r="D134" s="8">
        <v>8993151.2199999988</v>
      </c>
    </row>
    <row r="135" spans="1:4" x14ac:dyDescent="0.2">
      <c r="A135" s="66">
        <v>127</v>
      </c>
      <c r="B135" s="6" t="s">
        <v>251</v>
      </c>
      <c r="C135" s="11" t="s">
        <v>324</v>
      </c>
      <c r="D135" s="8"/>
    </row>
    <row r="136" spans="1:4" ht="24" customHeight="1" x14ac:dyDescent="0.2">
      <c r="A136" s="66">
        <v>128</v>
      </c>
      <c r="B136" s="12" t="s">
        <v>252</v>
      </c>
      <c r="C136" s="13" t="s">
        <v>253</v>
      </c>
      <c r="D136" s="8"/>
    </row>
    <row r="137" spans="1:4" x14ac:dyDescent="0.2">
      <c r="A137" s="66">
        <v>129</v>
      </c>
      <c r="B137" s="10" t="s">
        <v>254</v>
      </c>
      <c r="C137" s="11" t="s">
        <v>255</v>
      </c>
      <c r="D137" s="8"/>
    </row>
    <row r="138" spans="1:4" x14ac:dyDescent="0.2">
      <c r="A138" s="66">
        <v>130</v>
      </c>
      <c r="B138" s="10" t="s">
        <v>256</v>
      </c>
      <c r="C138" s="11" t="s">
        <v>257</v>
      </c>
      <c r="D138" s="8"/>
    </row>
    <row r="139" spans="1:4" x14ac:dyDescent="0.2">
      <c r="A139" s="66">
        <v>131</v>
      </c>
      <c r="B139" s="10" t="s">
        <v>258</v>
      </c>
      <c r="C139" s="11" t="s">
        <v>259</v>
      </c>
      <c r="D139" s="8"/>
    </row>
    <row r="140" spans="1:4" ht="13.5" customHeight="1" x14ac:dyDescent="0.2">
      <c r="A140" s="66">
        <v>132</v>
      </c>
      <c r="B140" s="12" t="s">
        <v>260</v>
      </c>
      <c r="C140" s="13" t="s">
        <v>325</v>
      </c>
      <c r="D140" s="8">
        <v>38431023.579999998</v>
      </c>
    </row>
    <row r="141" spans="1:4" x14ac:dyDescent="0.2">
      <c r="A141" s="66">
        <v>133</v>
      </c>
      <c r="B141" s="9" t="s">
        <v>261</v>
      </c>
      <c r="C141" s="13" t="s">
        <v>262</v>
      </c>
      <c r="D141" s="8">
        <v>55726330.559999987</v>
      </c>
    </row>
    <row r="142" spans="1:4" x14ac:dyDescent="0.2">
      <c r="A142" s="66">
        <v>134</v>
      </c>
      <c r="B142" s="10" t="s">
        <v>263</v>
      </c>
      <c r="C142" s="11" t="s">
        <v>264</v>
      </c>
      <c r="D142" s="8">
        <v>3007240</v>
      </c>
    </row>
    <row r="143" spans="1:4" x14ac:dyDescent="0.2">
      <c r="A143" s="66">
        <v>135</v>
      </c>
      <c r="B143" s="6" t="s">
        <v>265</v>
      </c>
      <c r="C143" s="7" t="s">
        <v>266</v>
      </c>
      <c r="D143" s="8"/>
    </row>
    <row r="144" spans="1:4" ht="10.5" customHeight="1" x14ac:dyDescent="0.2">
      <c r="A144" s="66">
        <v>136</v>
      </c>
      <c r="B144" s="86" t="s">
        <v>267</v>
      </c>
      <c r="C144" s="77" t="s">
        <v>268</v>
      </c>
      <c r="D144" s="8"/>
    </row>
  </sheetData>
  <mergeCells count="8">
    <mergeCell ref="A7:C7"/>
    <mergeCell ref="A8:C8"/>
    <mergeCell ref="A2:D2"/>
    <mergeCell ref="A4:A5"/>
    <mergeCell ref="B4:B5"/>
    <mergeCell ref="C4:C5"/>
    <mergeCell ref="A6:C6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zoomScale="110" zoomScaleNormal="110" workbookViewId="0">
      <pane xSplit="3" ySplit="6" topLeftCell="D136" activePane="bottomRight" state="frozen"/>
      <selection pane="topRight" activeCell="D1" sqref="D1"/>
      <selection pane="bottomLeft" activeCell="A7" sqref="A7"/>
      <selection pane="bottomRight" activeCell="K137" sqref="K137"/>
    </sheetView>
  </sheetViews>
  <sheetFormatPr defaultRowHeight="12" x14ac:dyDescent="0.2"/>
  <cols>
    <col min="1" max="1" width="4.7109375" style="58" customWidth="1"/>
    <col min="2" max="2" width="6.42578125" style="58" customWidth="1"/>
    <col min="3" max="3" width="31.28515625" style="90" customWidth="1"/>
    <col min="4" max="4" width="14.28515625" style="3" customWidth="1"/>
    <col min="5" max="5" width="16.28515625" style="3" customWidth="1"/>
    <col min="6" max="7" width="13" style="3" customWidth="1"/>
    <col min="8" max="8" width="14.28515625" style="3" customWidth="1"/>
    <col min="9" max="16384" width="9.140625" style="3"/>
  </cols>
  <sheetData>
    <row r="1" spans="1:8" x14ac:dyDescent="0.2">
      <c r="D1" s="34"/>
      <c r="E1" s="34"/>
      <c r="F1" s="34"/>
      <c r="G1" s="34"/>
      <c r="H1" s="34"/>
    </row>
    <row r="2" spans="1:8" ht="26.25" customHeight="1" x14ac:dyDescent="0.2">
      <c r="A2" s="116" t="s">
        <v>334</v>
      </c>
      <c r="B2" s="116"/>
      <c r="C2" s="116"/>
      <c r="D2" s="116"/>
      <c r="E2" s="116"/>
      <c r="F2" s="116"/>
      <c r="G2" s="116"/>
      <c r="H2" s="116"/>
    </row>
    <row r="3" spans="1:8" x14ac:dyDescent="0.2">
      <c r="C3" s="4"/>
    </row>
    <row r="4" spans="1:8" s="5" customFormat="1" ht="24.75" customHeight="1" x14ac:dyDescent="0.2">
      <c r="A4" s="117" t="s">
        <v>0</v>
      </c>
      <c r="B4" s="117" t="s">
        <v>1</v>
      </c>
      <c r="C4" s="117" t="s">
        <v>2</v>
      </c>
      <c r="D4" s="115" t="s">
        <v>294</v>
      </c>
      <c r="E4" s="115"/>
      <c r="F4" s="115"/>
      <c r="G4" s="115"/>
      <c r="H4" s="115"/>
    </row>
    <row r="5" spans="1:8" ht="61.5" customHeight="1" x14ac:dyDescent="0.2">
      <c r="A5" s="138"/>
      <c r="B5" s="138"/>
      <c r="C5" s="138"/>
      <c r="D5" s="115" t="s">
        <v>290</v>
      </c>
      <c r="E5" s="153" t="s">
        <v>349</v>
      </c>
      <c r="F5" s="155" t="s">
        <v>333</v>
      </c>
      <c r="G5" s="156"/>
      <c r="H5" s="115" t="s">
        <v>348</v>
      </c>
    </row>
    <row r="6" spans="1:8" ht="44.25" customHeight="1" x14ac:dyDescent="0.2">
      <c r="A6" s="118"/>
      <c r="B6" s="118"/>
      <c r="C6" s="118"/>
      <c r="D6" s="115"/>
      <c r="E6" s="154"/>
      <c r="F6" s="85" t="s">
        <v>331</v>
      </c>
      <c r="G6" s="102" t="s">
        <v>332</v>
      </c>
      <c r="H6" s="115"/>
    </row>
    <row r="7" spans="1:8" ht="12.75" customHeight="1" x14ac:dyDescent="0.2">
      <c r="A7" s="140" t="s">
        <v>270</v>
      </c>
      <c r="B7" s="140"/>
      <c r="C7" s="140"/>
      <c r="D7" s="37">
        <f>D8+D9</f>
        <v>8747301307</v>
      </c>
      <c r="E7" s="37">
        <f>E8+E9</f>
        <v>930607582.71000016</v>
      </c>
      <c r="F7" s="37">
        <f t="shared" ref="F7:H7" si="0">F8+F9</f>
        <v>2859738604.6399994</v>
      </c>
      <c r="G7" s="37">
        <f t="shared" si="0"/>
        <v>4723708878</v>
      </c>
      <c r="H7" s="37">
        <f t="shared" si="0"/>
        <v>233246241</v>
      </c>
    </row>
    <row r="8" spans="1:8" ht="12.75" customHeight="1" x14ac:dyDescent="0.2">
      <c r="A8" s="123" t="s">
        <v>269</v>
      </c>
      <c r="B8" s="124"/>
      <c r="C8" s="125"/>
      <c r="D8" s="36">
        <f>ROUND(E8+F8+G8+H8,0)</f>
        <v>190501057</v>
      </c>
      <c r="E8" s="36"/>
      <c r="F8" s="36">
        <v>27603481</v>
      </c>
      <c r="G8" s="36"/>
      <c r="H8" s="36">
        <v>162897576</v>
      </c>
    </row>
    <row r="9" spans="1:8" ht="12.75" customHeight="1" x14ac:dyDescent="0.2">
      <c r="A9" s="123" t="s">
        <v>313</v>
      </c>
      <c r="B9" s="124"/>
      <c r="C9" s="125"/>
      <c r="D9" s="37">
        <f>SUM(D10:D145)</f>
        <v>8556800250</v>
      </c>
      <c r="E9" s="37">
        <f>SUM(E10:E145)</f>
        <v>930607582.71000016</v>
      </c>
      <c r="F9" s="37">
        <f>SUM(F10:F145)</f>
        <v>2832135123.6399994</v>
      </c>
      <c r="G9" s="37">
        <f>SUM(G10:G145)</f>
        <v>4723708878</v>
      </c>
      <c r="H9" s="37">
        <f>SUM(H10:H145)</f>
        <v>70348665</v>
      </c>
    </row>
    <row r="10" spans="1:8" ht="12" customHeight="1" x14ac:dyDescent="0.2">
      <c r="A10" s="66">
        <v>1</v>
      </c>
      <c r="B10" s="6" t="s">
        <v>3</v>
      </c>
      <c r="C10" s="7" t="s">
        <v>4</v>
      </c>
      <c r="D10" s="36">
        <f t="shared" ref="D10:D72" si="1">ROUND(E10+F10+G10+H10,0)</f>
        <v>36977899</v>
      </c>
      <c r="E10" s="27">
        <v>0</v>
      </c>
      <c r="F10" s="27">
        <v>12865607.949999999</v>
      </c>
      <c r="G10" s="27">
        <v>24112291</v>
      </c>
      <c r="H10" s="36"/>
    </row>
    <row r="11" spans="1:8" x14ac:dyDescent="0.2">
      <c r="A11" s="66">
        <v>2</v>
      </c>
      <c r="B11" s="9" t="s">
        <v>5</v>
      </c>
      <c r="C11" s="7" t="s">
        <v>6</v>
      </c>
      <c r="D11" s="36">
        <f t="shared" si="1"/>
        <v>41240043</v>
      </c>
      <c r="E11" s="27">
        <v>0</v>
      </c>
      <c r="F11" s="27">
        <v>16143130.550000001</v>
      </c>
      <c r="G11" s="27">
        <v>25096912</v>
      </c>
      <c r="H11" s="36"/>
    </row>
    <row r="12" spans="1:8" x14ac:dyDescent="0.2">
      <c r="A12" s="66">
        <v>3</v>
      </c>
      <c r="B12" s="10" t="s">
        <v>7</v>
      </c>
      <c r="C12" s="11" t="s">
        <v>8</v>
      </c>
      <c r="D12" s="36">
        <f t="shared" si="1"/>
        <v>133967058</v>
      </c>
      <c r="E12" s="27">
        <v>6465204.7199999997</v>
      </c>
      <c r="F12" s="27">
        <v>59879609.010000005</v>
      </c>
      <c r="G12" s="27">
        <v>67622244</v>
      </c>
      <c r="H12" s="36"/>
    </row>
    <row r="13" spans="1:8" ht="14.25" customHeight="1" x14ac:dyDescent="0.2">
      <c r="A13" s="66">
        <v>4</v>
      </c>
      <c r="B13" s="6" t="s">
        <v>9</v>
      </c>
      <c r="C13" s="7" t="s">
        <v>10</v>
      </c>
      <c r="D13" s="36">
        <f t="shared" si="1"/>
        <v>42987500</v>
      </c>
      <c r="E13" s="27">
        <v>0</v>
      </c>
      <c r="F13" s="27">
        <v>15878462.239999998</v>
      </c>
      <c r="G13" s="27">
        <v>27109038</v>
      </c>
      <c r="H13" s="36"/>
    </row>
    <row r="14" spans="1:8" x14ac:dyDescent="0.2">
      <c r="A14" s="66">
        <v>5</v>
      </c>
      <c r="B14" s="6" t="s">
        <v>11</v>
      </c>
      <c r="C14" s="7" t="s">
        <v>12</v>
      </c>
      <c r="D14" s="36">
        <f t="shared" si="1"/>
        <v>46015441</v>
      </c>
      <c r="E14" s="27">
        <v>0</v>
      </c>
      <c r="F14" s="27">
        <v>18024153.269999996</v>
      </c>
      <c r="G14" s="27">
        <v>27991288</v>
      </c>
      <c r="H14" s="36"/>
    </row>
    <row r="15" spans="1:8" x14ac:dyDescent="0.2">
      <c r="A15" s="66">
        <v>6</v>
      </c>
      <c r="B15" s="10" t="s">
        <v>13</v>
      </c>
      <c r="C15" s="11" t="s">
        <v>14</v>
      </c>
      <c r="D15" s="36">
        <f t="shared" si="1"/>
        <v>307637636</v>
      </c>
      <c r="E15" s="27">
        <v>10671502.140000001</v>
      </c>
      <c r="F15" s="27">
        <v>117316479.20999999</v>
      </c>
      <c r="G15" s="27">
        <v>179649655</v>
      </c>
      <c r="H15" s="36"/>
    </row>
    <row r="16" spans="1:8" x14ac:dyDescent="0.2">
      <c r="A16" s="66">
        <v>7</v>
      </c>
      <c r="B16" s="12" t="s">
        <v>15</v>
      </c>
      <c r="C16" s="13" t="s">
        <v>16</v>
      </c>
      <c r="D16" s="36">
        <f t="shared" si="1"/>
        <v>124479324</v>
      </c>
      <c r="E16" s="27">
        <v>0</v>
      </c>
      <c r="F16" s="27">
        <v>56736417.669999987</v>
      </c>
      <c r="G16" s="27">
        <v>67742906</v>
      </c>
      <c r="H16" s="36"/>
    </row>
    <row r="17" spans="1:8" x14ac:dyDescent="0.2">
      <c r="A17" s="66">
        <v>8</v>
      </c>
      <c r="B17" s="10" t="s">
        <v>17</v>
      </c>
      <c r="C17" s="11" t="s">
        <v>18</v>
      </c>
      <c r="D17" s="36">
        <f t="shared" si="1"/>
        <v>56631885</v>
      </c>
      <c r="E17" s="27">
        <v>0</v>
      </c>
      <c r="F17" s="27">
        <v>26837546</v>
      </c>
      <c r="G17" s="27">
        <v>29794339</v>
      </c>
      <c r="H17" s="36"/>
    </row>
    <row r="18" spans="1:8" x14ac:dyDescent="0.2">
      <c r="A18" s="66">
        <v>9</v>
      </c>
      <c r="B18" s="10" t="s">
        <v>19</v>
      </c>
      <c r="C18" s="11" t="s">
        <v>20</v>
      </c>
      <c r="D18" s="36">
        <f t="shared" si="1"/>
        <v>45178286</v>
      </c>
      <c r="E18" s="27">
        <v>0</v>
      </c>
      <c r="F18" s="27">
        <v>17358380.84</v>
      </c>
      <c r="G18" s="27">
        <v>27819905</v>
      </c>
      <c r="H18" s="36"/>
    </row>
    <row r="19" spans="1:8" x14ac:dyDescent="0.2">
      <c r="A19" s="66">
        <v>10</v>
      </c>
      <c r="B19" s="10" t="s">
        <v>21</v>
      </c>
      <c r="C19" s="11" t="s">
        <v>22</v>
      </c>
      <c r="D19" s="36">
        <f t="shared" si="1"/>
        <v>52373546</v>
      </c>
      <c r="E19" s="27">
        <v>0</v>
      </c>
      <c r="F19" s="27">
        <v>20076189.579999998</v>
      </c>
      <c r="G19" s="27">
        <v>32297356</v>
      </c>
      <c r="H19" s="36"/>
    </row>
    <row r="20" spans="1:8" x14ac:dyDescent="0.2">
      <c r="A20" s="66">
        <v>11</v>
      </c>
      <c r="B20" s="10" t="s">
        <v>23</v>
      </c>
      <c r="C20" s="11" t="s">
        <v>24</v>
      </c>
      <c r="D20" s="36">
        <f t="shared" si="1"/>
        <v>42846877</v>
      </c>
      <c r="E20" s="27">
        <v>0</v>
      </c>
      <c r="F20" s="27">
        <v>14952071.880000001</v>
      </c>
      <c r="G20" s="27">
        <v>27894805</v>
      </c>
      <c r="H20" s="36"/>
    </row>
    <row r="21" spans="1:8" x14ac:dyDescent="0.2">
      <c r="A21" s="66">
        <v>12</v>
      </c>
      <c r="B21" s="10" t="s">
        <v>25</v>
      </c>
      <c r="C21" s="11" t="s">
        <v>26</v>
      </c>
      <c r="D21" s="36">
        <f t="shared" si="1"/>
        <v>96210019</v>
      </c>
      <c r="E21" s="27">
        <v>0</v>
      </c>
      <c r="F21" s="27">
        <v>43106844.269999996</v>
      </c>
      <c r="G21" s="27">
        <v>53103175</v>
      </c>
      <c r="H21" s="36"/>
    </row>
    <row r="22" spans="1:8" x14ac:dyDescent="0.2">
      <c r="A22" s="66">
        <v>13</v>
      </c>
      <c r="B22" s="6" t="s">
        <v>27</v>
      </c>
      <c r="C22" s="11" t="s">
        <v>28</v>
      </c>
      <c r="D22" s="36">
        <f t="shared" si="1"/>
        <v>80966</v>
      </c>
      <c r="E22" s="27">
        <v>80966</v>
      </c>
      <c r="F22" s="27">
        <v>0</v>
      </c>
      <c r="G22" s="27">
        <v>0</v>
      </c>
      <c r="H22" s="36"/>
    </row>
    <row r="23" spans="1:8" x14ac:dyDescent="0.2">
      <c r="A23" s="66">
        <v>14</v>
      </c>
      <c r="B23" s="10" t="s">
        <v>29</v>
      </c>
      <c r="C23" s="11" t="s">
        <v>30</v>
      </c>
      <c r="D23" s="36">
        <f t="shared" si="1"/>
        <v>54794442</v>
      </c>
      <c r="E23" s="27">
        <v>0</v>
      </c>
      <c r="F23" s="27">
        <v>19385978.079999998</v>
      </c>
      <c r="G23" s="27">
        <v>35408464</v>
      </c>
      <c r="H23" s="36"/>
    </row>
    <row r="24" spans="1:8" x14ac:dyDescent="0.2">
      <c r="A24" s="66">
        <v>15</v>
      </c>
      <c r="B24" s="10" t="s">
        <v>31</v>
      </c>
      <c r="C24" s="11" t="s">
        <v>32</v>
      </c>
      <c r="D24" s="36">
        <f t="shared" si="1"/>
        <v>64776709</v>
      </c>
      <c r="E24" s="27">
        <v>0</v>
      </c>
      <c r="F24" s="27">
        <v>16521311.73</v>
      </c>
      <c r="G24" s="27">
        <v>48255397</v>
      </c>
      <c r="H24" s="36"/>
    </row>
    <row r="25" spans="1:8" x14ac:dyDescent="0.2">
      <c r="A25" s="66">
        <v>16</v>
      </c>
      <c r="B25" s="10" t="s">
        <v>33</v>
      </c>
      <c r="C25" s="11" t="s">
        <v>34</v>
      </c>
      <c r="D25" s="36">
        <f t="shared" si="1"/>
        <v>108752238</v>
      </c>
      <c r="E25" s="27">
        <v>0</v>
      </c>
      <c r="F25" s="27">
        <v>42624255.879999995</v>
      </c>
      <c r="G25" s="27">
        <v>66127982</v>
      </c>
      <c r="H25" s="36"/>
    </row>
    <row r="26" spans="1:8" x14ac:dyDescent="0.2">
      <c r="A26" s="66">
        <v>17</v>
      </c>
      <c r="B26" s="10" t="s">
        <v>35</v>
      </c>
      <c r="C26" s="11" t="s">
        <v>36</v>
      </c>
      <c r="D26" s="36">
        <f t="shared" si="1"/>
        <v>215292019</v>
      </c>
      <c r="E26" s="27">
        <v>9164476.6199999992</v>
      </c>
      <c r="F26" s="27">
        <v>87613544.399999991</v>
      </c>
      <c r="G26" s="27">
        <v>118513998</v>
      </c>
      <c r="H26" s="36"/>
    </row>
    <row r="27" spans="1:8" x14ac:dyDescent="0.2">
      <c r="A27" s="66">
        <v>18</v>
      </c>
      <c r="B27" s="6" t="s">
        <v>37</v>
      </c>
      <c r="C27" s="7" t="s">
        <v>38</v>
      </c>
      <c r="D27" s="36">
        <f t="shared" si="1"/>
        <v>41276463</v>
      </c>
      <c r="E27" s="27">
        <v>0</v>
      </c>
      <c r="F27" s="27">
        <v>19814747.649999999</v>
      </c>
      <c r="G27" s="27">
        <v>21461715</v>
      </c>
      <c r="H27" s="36"/>
    </row>
    <row r="28" spans="1:8" x14ac:dyDescent="0.2">
      <c r="A28" s="66">
        <v>19</v>
      </c>
      <c r="B28" s="6" t="s">
        <v>39</v>
      </c>
      <c r="C28" s="7" t="s">
        <v>40</v>
      </c>
      <c r="D28" s="36">
        <f t="shared" si="1"/>
        <v>26389248</v>
      </c>
      <c r="E28" s="27">
        <v>0</v>
      </c>
      <c r="F28" s="27">
        <v>6916240.1500000004</v>
      </c>
      <c r="G28" s="27">
        <v>19473008</v>
      </c>
      <c r="H28" s="36"/>
    </row>
    <row r="29" spans="1:8" x14ac:dyDescent="0.2">
      <c r="A29" s="66">
        <v>20</v>
      </c>
      <c r="B29" s="6" t="s">
        <v>41</v>
      </c>
      <c r="C29" s="7" t="s">
        <v>42</v>
      </c>
      <c r="D29" s="36">
        <f t="shared" si="1"/>
        <v>158710337</v>
      </c>
      <c r="E29" s="27">
        <v>0</v>
      </c>
      <c r="F29" s="27">
        <v>77468375.379999995</v>
      </c>
      <c r="G29" s="27">
        <v>81241962</v>
      </c>
      <c r="H29" s="36"/>
    </row>
    <row r="30" spans="1:8" x14ac:dyDescent="0.2">
      <c r="A30" s="66">
        <v>21</v>
      </c>
      <c r="B30" s="6" t="s">
        <v>43</v>
      </c>
      <c r="C30" s="7" t="s">
        <v>44</v>
      </c>
      <c r="D30" s="36">
        <f t="shared" si="1"/>
        <v>133738699</v>
      </c>
      <c r="E30" s="27">
        <v>5992220.5200000005</v>
      </c>
      <c r="F30" s="27">
        <v>60573411.25</v>
      </c>
      <c r="G30" s="27">
        <v>67173067</v>
      </c>
      <c r="H30" s="36"/>
    </row>
    <row r="31" spans="1:8" x14ac:dyDescent="0.2">
      <c r="A31" s="66">
        <v>22</v>
      </c>
      <c r="B31" s="10" t="s">
        <v>45</v>
      </c>
      <c r="C31" s="11" t="s">
        <v>46</v>
      </c>
      <c r="D31" s="36">
        <f t="shared" si="1"/>
        <v>61081168</v>
      </c>
      <c r="E31" s="27">
        <v>0</v>
      </c>
      <c r="F31" s="27">
        <v>26427473.82</v>
      </c>
      <c r="G31" s="27">
        <v>34653694</v>
      </c>
      <c r="H31" s="36"/>
    </row>
    <row r="32" spans="1:8" ht="12" customHeight="1" x14ac:dyDescent="0.2">
      <c r="A32" s="66">
        <v>23</v>
      </c>
      <c r="B32" s="10" t="s">
        <v>47</v>
      </c>
      <c r="C32" s="11" t="s">
        <v>48</v>
      </c>
      <c r="D32" s="36">
        <f t="shared" si="1"/>
        <v>0</v>
      </c>
      <c r="E32" s="27">
        <v>0</v>
      </c>
      <c r="F32" s="27"/>
      <c r="G32" s="27">
        <v>0</v>
      </c>
      <c r="H32" s="36"/>
    </row>
    <row r="33" spans="1:8" ht="24" x14ac:dyDescent="0.2">
      <c r="A33" s="66">
        <v>24</v>
      </c>
      <c r="B33" s="10" t="s">
        <v>49</v>
      </c>
      <c r="C33" s="11" t="s">
        <v>50</v>
      </c>
      <c r="D33" s="36">
        <f t="shared" si="1"/>
        <v>0</v>
      </c>
      <c r="E33" s="27">
        <v>0</v>
      </c>
      <c r="F33" s="27"/>
      <c r="G33" s="27">
        <v>0</v>
      </c>
      <c r="H33" s="36"/>
    </row>
    <row r="34" spans="1:8" x14ac:dyDescent="0.2">
      <c r="A34" s="66">
        <v>25</v>
      </c>
      <c r="B34" s="6" t="s">
        <v>51</v>
      </c>
      <c r="C34" s="13" t="s">
        <v>52</v>
      </c>
      <c r="D34" s="36">
        <f t="shared" si="1"/>
        <v>216081367</v>
      </c>
      <c r="E34" s="27">
        <v>23348753.280000001</v>
      </c>
      <c r="F34" s="27">
        <v>59807646.75</v>
      </c>
      <c r="G34" s="27">
        <v>132924967</v>
      </c>
      <c r="H34" s="36"/>
    </row>
    <row r="35" spans="1:8" x14ac:dyDescent="0.2">
      <c r="A35" s="66">
        <v>26</v>
      </c>
      <c r="B35" s="10" t="s">
        <v>53</v>
      </c>
      <c r="C35" s="11" t="s">
        <v>54</v>
      </c>
      <c r="D35" s="36">
        <f t="shared" si="1"/>
        <v>223256378</v>
      </c>
      <c r="E35" s="27">
        <v>0</v>
      </c>
      <c r="F35" s="27">
        <v>67448629.440000013</v>
      </c>
      <c r="G35" s="27">
        <v>155807749</v>
      </c>
      <c r="H35" s="36"/>
    </row>
    <row r="36" spans="1:8" ht="24" customHeight="1" x14ac:dyDescent="0.2">
      <c r="A36" s="66">
        <v>27</v>
      </c>
      <c r="B36" s="10" t="s">
        <v>55</v>
      </c>
      <c r="C36" s="11" t="s">
        <v>56</v>
      </c>
      <c r="D36" s="36">
        <f t="shared" si="1"/>
        <v>62426215</v>
      </c>
      <c r="E36" s="27">
        <v>3447942.44</v>
      </c>
      <c r="F36" s="27">
        <v>10113053.379999999</v>
      </c>
      <c r="G36" s="27">
        <v>48865219</v>
      </c>
      <c r="H36" s="36"/>
    </row>
    <row r="37" spans="1:8" ht="12" customHeight="1" x14ac:dyDescent="0.2">
      <c r="A37" s="66">
        <v>28</v>
      </c>
      <c r="B37" s="9" t="s">
        <v>57</v>
      </c>
      <c r="C37" s="13" t="s">
        <v>58</v>
      </c>
      <c r="D37" s="36">
        <f t="shared" si="1"/>
        <v>129710625</v>
      </c>
      <c r="E37" s="27">
        <v>129710624.94</v>
      </c>
      <c r="F37" s="27">
        <v>0</v>
      </c>
      <c r="G37" s="27"/>
      <c r="H37" s="36"/>
    </row>
    <row r="38" spans="1:8" ht="24" x14ac:dyDescent="0.2">
      <c r="A38" s="66">
        <v>29</v>
      </c>
      <c r="B38" s="6" t="s">
        <v>59</v>
      </c>
      <c r="C38" s="7" t="s">
        <v>60</v>
      </c>
      <c r="D38" s="36">
        <f t="shared" si="1"/>
        <v>0</v>
      </c>
      <c r="E38" s="27">
        <v>0</v>
      </c>
      <c r="F38" s="27"/>
      <c r="G38" s="27"/>
      <c r="H38" s="36"/>
    </row>
    <row r="39" spans="1:8" x14ac:dyDescent="0.2">
      <c r="A39" s="66">
        <v>30</v>
      </c>
      <c r="B39" s="10" t="s">
        <v>61</v>
      </c>
      <c r="C39" s="11" t="s">
        <v>62</v>
      </c>
      <c r="D39" s="36">
        <f t="shared" si="1"/>
        <v>17508030</v>
      </c>
      <c r="E39" s="27">
        <v>0</v>
      </c>
      <c r="F39" s="27">
        <v>8419089.2699999996</v>
      </c>
      <c r="G39" s="27">
        <v>9088941</v>
      </c>
      <c r="H39" s="36"/>
    </row>
    <row r="40" spans="1:8" x14ac:dyDescent="0.2">
      <c r="A40" s="66">
        <v>31</v>
      </c>
      <c r="B40" s="9" t="s">
        <v>63</v>
      </c>
      <c r="C40" s="7" t="s">
        <v>64</v>
      </c>
      <c r="D40" s="36">
        <f t="shared" si="1"/>
        <v>185313446</v>
      </c>
      <c r="E40" s="27">
        <v>9241132.6799999997</v>
      </c>
      <c r="F40" s="27">
        <v>76834234.300000012</v>
      </c>
      <c r="G40" s="27">
        <v>99238079</v>
      </c>
      <c r="H40" s="36"/>
    </row>
    <row r="41" spans="1:8" x14ac:dyDescent="0.2">
      <c r="A41" s="66">
        <v>32</v>
      </c>
      <c r="B41" s="12" t="s">
        <v>65</v>
      </c>
      <c r="C41" s="13" t="s">
        <v>66</v>
      </c>
      <c r="D41" s="36">
        <f t="shared" si="1"/>
        <v>266963596</v>
      </c>
      <c r="E41" s="27">
        <v>5501295.54</v>
      </c>
      <c r="F41" s="27">
        <v>121771085.41999999</v>
      </c>
      <c r="G41" s="27">
        <v>139691215</v>
      </c>
      <c r="H41" s="36"/>
    </row>
    <row r="42" spans="1:8" x14ac:dyDescent="0.2">
      <c r="A42" s="66">
        <v>33</v>
      </c>
      <c r="B42" s="9" t="s">
        <v>67</v>
      </c>
      <c r="C42" s="7" t="s">
        <v>68</v>
      </c>
      <c r="D42" s="36">
        <f t="shared" si="1"/>
        <v>52977983</v>
      </c>
      <c r="E42" s="27">
        <v>0</v>
      </c>
      <c r="F42" s="27">
        <v>22831915.559999999</v>
      </c>
      <c r="G42" s="27">
        <v>30146067</v>
      </c>
      <c r="H42" s="36"/>
    </row>
    <row r="43" spans="1:8" x14ac:dyDescent="0.2">
      <c r="A43" s="66">
        <v>34</v>
      </c>
      <c r="B43" s="10" t="s">
        <v>69</v>
      </c>
      <c r="C43" s="11" t="s">
        <v>70</v>
      </c>
      <c r="D43" s="36">
        <f t="shared" si="1"/>
        <v>164011240</v>
      </c>
      <c r="E43" s="27">
        <v>0</v>
      </c>
      <c r="F43" s="27">
        <v>66470143.859999999</v>
      </c>
      <c r="G43" s="27">
        <v>97541096</v>
      </c>
      <c r="H43" s="36"/>
    </row>
    <row r="44" spans="1:8" x14ac:dyDescent="0.2">
      <c r="A44" s="66">
        <v>35</v>
      </c>
      <c r="B44" s="9" t="s">
        <v>71</v>
      </c>
      <c r="C44" s="7" t="s">
        <v>72</v>
      </c>
      <c r="D44" s="36">
        <f t="shared" si="1"/>
        <v>69001894</v>
      </c>
      <c r="E44" s="27">
        <v>0</v>
      </c>
      <c r="F44" s="27">
        <v>30346162.220000003</v>
      </c>
      <c r="G44" s="27">
        <v>38655732</v>
      </c>
      <c r="H44" s="36"/>
    </row>
    <row r="45" spans="1:8" x14ac:dyDescent="0.2">
      <c r="A45" s="66">
        <v>36</v>
      </c>
      <c r="B45" s="6" t="s">
        <v>73</v>
      </c>
      <c r="C45" s="7" t="s">
        <v>74</v>
      </c>
      <c r="D45" s="36">
        <f t="shared" si="1"/>
        <v>148584872</v>
      </c>
      <c r="E45" s="27">
        <v>0</v>
      </c>
      <c r="F45" s="27">
        <v>54785018.829999998</v>
      </c>
      <c r="G45" s="27">
        <v>93799853</v>
      </c>
      <c r="H45" s="36"/>
    </row>
    <row r="46" spans="1:8" x14ac:dyDescent="0.2">
      <c r="A46" s="66">
        <v>37</v>
      </c>
      <c r="B46" s="14" t="s">
        <v>75</v>
      </c>
      <c r="C46" s="15" t="s">
        <v>76</v>
      </c>
      <c r="D46" s="36">
        <f t="shared" si="1"/>
        <v>61455003</v>
      </c>
      <c r="E46" s="27">
        <v>0</v>
      </c>
      <c r="F46" s="27">
        <v>26313979.520000003</v>
      </c>
      <c r="G46" s="27">
        <v>35141023</v>
      </c>
      <c r="H46" s="36"/>
    </row>
    <row r="47" spans="1:8" x14ac:dyDescent="0.2">
      <c r="A47" s="66">
        <v>38</v>
      </c>
      <c r="B47" s="6" t="s">
        <v>77</v>
      </c>
      <c r="C47" s="7" t="s">
        <v>78</v>
      </c>
      <c r="D47" s="36">
        <f t="shared" si="1"/>
        <v>44734529</v>
      </c>
      <c r="E47" s="27">
        <v>0</v>
      </c>
      <c r="F47" s="27">
        <v>20158122.059999999</v>
      </c>
      <c r="G47" s="27">
        <v>24576407</v>
      </c>
      <c r="H47" s="36"/>
    </row>
    <row r="48" spans="1:8" x14ac:dyDescent="0.2">
      <c r="A48" s="66">
        <v>39</v>
      </c>
      <c r="B48" s="12" t="s">
        <v>79</v>
      </c>
      <c r="C48" s="13" t="s">
        <v>80</v>
      </c>
      <c r="D48" s="36">
        <f t="shared" si="1"/>
        <v>64119075</v>
      </c>
      <c r="E48" s="27">
        <v>0</v>
      </c>
      <c r="F48" s="27">
        <v>26002906.16</v>
      </c>
      <c r="G48" s="27">
        <v>38116169</v>
      </c>
      <c r="H48" s="36"/>
    </row>
    <row r="49" spans="1:8" x14ac:dyDescent="0.2">
      <c r="A49" s="66">
        <v>40</v>
      </c>
      <c r="B49" s="10" t="s">
        <v>81</v>
      </c>
      <c r="C49" s="11" t="s">
        <v>82</v>
      </c>
      <c r="D49" s="36">
        <f t="shared" si="1"/>
        <v>32730987</v>
      </c>
      <c r="E49" s="27">
        <v>0</v>
      </c>
      <c r="F49" s="27">
        <v>12218330.249999998</v>
      </c>
      <c r="G49" s="27">
        <v>20512657</v>
      </c>
      <c r="H49" s="36"/>
    </row>
    <row r="50" spans="1:8" x14ac:dyDescent="0.2">
      <c r="A50" s="66">
        <v>41</v>
      </c>
      <c r="B50" s="9" t="s">
        <v>83</v>
      </c>
      <c r="C50" s="7" t="s">
        <v>84</v>
      </c>
      <c r="D50" s="36">
        <f t="shared" si="1"/>
        <v>29664530</v>
      </c>
      <c r="E50" s="27">
        <v>0</v>
      </c>
      <c r="F50" s="27">
        <v>8334899.0800000001</v>
      </c>
      <c r="G50" s="27">
        <v>21329631</v>
      </c>
      <c r="H50" s="36"/>
    </row>
    <row r="51" spans="1:8" x14ac:dyDescent="0.2">
      <c r="A51" s="66">
        <v>42</v>
      </c>
      <c r="B51" s="10" t="s">
        <v>85</v>
      </c>
      <c r="C51" s="11" t="s">
        <v>86</v>
      </c>
      <c r="D51" s="36">
        <f t="shared" si="1"/>
        <v>228972346</v>
      </c>
      <c r="E51" s="27">
        <v>11328787.08</v>
      </c>
      <c r="F51" s="27">
        <v>93874344.060000017</v>
      </c>
      <c r="G51" s="27">
        <v>123769215</v>
      </c>
      <c r="H51" s="36"/>
    </row>
    <row r="52" spans="1:8" x14ac:dyDescent="0.2">
      <c r="A52" s="66">
        <v>43</v>
      </c>
      <c r="B52" s="6" t="s">
        <v>87</v>
      </c>
      <c r="C52" s="7" t="s">
        <v>88</v>
      </c>
      <c r="D52" s="36">
        <f t="shared" si="1"/>
        <v>49778913</v>
      </c>
      <c r="E52" s="27">
        <v>0</v>
      </c>
      <c r="F52" s="27">
        <v>17358091.93</v>
      </c>
      <c r="G52" s="27">
        <v>32420821</v>
      </c>
      <c r="H52" s="36"/>
    </row>
    <row r="53" spans="1:8" x14ac:dyDescent="0.2">
      <c r="A53" s="66">
        <v>44</v>
      </c>
      <c r="B53" s="6" t="s">
        <v>89</v>
      </c>
      <c r="C53" s="7" t="s">
        <v>90</v>
      </c>
      <c r="D53" s="36">
        <f t="shared" si="1"/>
        <v>164397170</v>
      </c>
      <c r="E53" s="27">
        <v>4320466.0200000005</v>
      </c>
      <c r="F53" s="27">
        <v>55381115.199999996</v>
      </c>
      <c r="G53" s="27">
        <v>104695589</v>
      </c>
      <c r="H53" s="36"/>
    </row>
    <row r="54" spans="1:8" x14ac:dyDescent="0.2">
      <c r="A54" s="66">
        <v>45</v>
      </c>
      <c r="B54" s="10" t="s">
        <v>91</v>
      </c>
      <c r="C54" s="11" t="s">
        <v>92</v>
      </c>
      <c r="D54" s="36">
        <f t="shared" si="1"/>
        <v>41284781</v>
      </c>
      <c r="E54" s="27">
        <v>0</v>
      </c>
      <c r="F54" s="27">
        <v>14877281.810000001</v>
      </c>
      <c r="G54" s="27">
        <v>26407499</v>
      </c>
      <c r="H54" s="36"/>
    </row>
    <row r="55" spans="1:8" ht="10.5" customHeight="1" x14ac:dyDescent="0.2">
      <c r="A55" s="66">
        <v>46</v>
      </c>
      <c r="B55" s="10" t="s">
        <v>93</v>
      </c>
      <c r="C55" s="11" t="s">
        <v>94</v>
      </c>
      <c r="D55" s="36">
        <f t="shared" si="1"/>
        <v>60310576</v>
      </c>
      <c r="E55" s="27">
        <v>0</v>
      </c>
      <c r="F55" s="27">
        <v>22471272.940000001</v>
      </c>
      <c r="G55" s="27">
        <v>37839303</v>
      </c>
      <c r="H55" s="36"/>
    </row>
    <row r="56" spans="1:8" x14ac:dyDescent="0.2">
      <c r="A56" s="66">
        <v>47</v>
      </c>
      <c r="B56" s="9" t="s">
        <v>95</v>
      </c>
      <c r="C56" s="7" t="s">
        <v>96</v>
      </c>
      <c r="D56" s="36">
        <f t="shared" si="1"/>
        <v>73922864</v>
      </c>
      <c r="E56" s="27">
        <v>0</v>
      </c>
      <c r="F56" s="27">
        <v>25588035.989999998</v>
      </c>
      <c r="G56" s="27">
        <v>48334828</v>
      </c>
      <c r="H56" s="36"/>
    </row>
    <row r="57" spans="1:8" x14ac:dyDescent="0.2">
      <c r="A57" s="66">
        <v>48</v>
      </c>
      <c r="B57" s="10" t="s">
        <v>97</v>
      </c>
      <c r="C57" s="11" t="s">
        <v>98</v>
      </c>
      <c r="D57" s="36">
        <f t="shared" si="1"/>
        <v>30424893</v>
      </c>
      <c r="E57" s="27">
        <v>0</v>
      </c>
      <c r="F57" s="27">
        <v>12195116.849999998</v>
      </c>
      <c r="G57" s="27">
        <v>18229776</v>
      </c>
      <c r="H57" s="36"/>
    </row>
    <row r="58" spans="1:8" x14ac:dyDescent="0.2">
      <c r="A58" s="66">
        <v>49</v>
      </c>
      <c r="B58" s="9" t="s">
        <v>99</v>
      </c>
      <c r="C58" s="7" t="s">
        <v>100</v>
      </c>
      <c r="D58" s="36">
        <f t="shared" si="1"/>
        <v>55115374</v>
      </c>
      <c r="E58" s="27">
        <v>0</v>
      </c>
      <c r="F58" s="27">
        <v>21974110.449999999</v>
      </c>
      <c r="G58" s="27">
        <v>33141264</v>
      </c>
      <c r="H58" s="36"/>
    </row>
    <row r="59" spans="1:8" ht="10.5" customHeight="1" x14ac:dyDescent="0.2">
      <c r="A59" s="66">
        <v>50</v>
      </c>
      <c r="B59" s="10" t="s">
        <v>101</v>
      </c>
      <c r="C59" s="11" t="s">
        <v>102</v>
      </c>
      <c r="D59" s="36">
        <f t="shared" si="1"/>
        <v>82426930</v>
      </c>
      <c r="E59" s="27">
        <v>0</v>
      </c>
      <c r="F59" s="27">
        <v>34617560.969999999</v>
      </c>
      <c r="G59" s="27">
        <v>47809369</v>
      </c>
      <c r="H59" s="36"/>
    </row>
    <row r="60" spans="1:8" x14ac:dyDescent="0.2">
      <c r="A60" s="66">
        <v>51</v>
      </c>
      <c r="B60" s="10" t="s">
        <v>103</v>
      </c>
      <c r="C60" s="11" t="s">
        <v>104</v>
      </c>
      <c r="D60" s="36">
        <f t="shared" si="1"/>
        <v>229077202</v>
      </c>
      <c r="E60" s="27">
        <v>0</v>
      </c>
      <c r="F60" s="27">
        <v>80993732.060000002</v>
      </c>
      <c r="G60" s="27">
        <v>148083470</v>
      </c>
      <c r="H60" s="36"/>
    </row>
    <row r="61" spans="1:8" x14ac:dyDescent="0.2">
      <c r="A61" s="66">
        <v>52</v>
      </c>
      <c r="B61" s="10" t="s">
        <v>105</v>
      </c>
      <c r="C61" s="11" t="s">
        <v>106</v>
      </c>
      <c r="D61" s="36">
        <f t="shared" si="1"/>
        <v>42990669</v>
      </c>
      <c r="E61" s="27">
        <v>0</v>
      </c>
      <c r="F61" s="27">
        <v>16769250.02</v>
      </c>
      <c r="G61" s="27">
        <v>26221419</v>
      </c>
      <c r="H61" s="36"/>
    </row>
    <row r="62" spans="1:8" x14ac:dyDescent="0.2">
      <c r="A62" s="66">
        <v>53</v>
      </c>
      <c r="B62" s="10" t="s">
        <v>107</v>
      </c>
      <c r="C62" s="11" t="s">
        <v>108</v>
      </c>
      <c r="D62" s="36">
        <f t="shared" si="1"/>
        <v>80966</v>
      </c>
      <c r="E62" s="27">
        <v>80966</v>
      </c>
      <c r="F62" s="27">
        <v>0</v>
      </c>
      <c r="G62" s="27">
        <v>0</v>
      </c>
      <c r="H62" s="36"/>
    </row>
    <row r="63" spans="1:8" x14ac:dyDescent="0.2">
      <c r="A63" s="66">
        <v>54</v>
      </c>
      <c r="B63" s="10" t="s">
        <v>109</v>
      </c>
      <c r="C63" s="11" t="s">
        <v>110</v>
      </c>
      <c r="D63" s="36">
        <f t="shared" si="1"/>
        <v>0</v>
      </c>
      <c r="E63" s="27">
        <v>0</v>
      </c>
      <c r="F63" s="27"/>
      <c r="G63" s="27">
        <v>0</v>
      </c>
      <c r="H63" s="36"/>
    </row>
    <row r="64" spans="1:8" ht="24" x14ac:dyDescent="0.2">
      <c r="A64" s="66">
        <v>55</v>
      </c>
      <c r="B64" s="10" t="s">
        <v>111</v>
      </c>
      <c r="C64" s="11" t="s">
        <v>112</v>
      </c>
      <c r="D64" s="36">
        <f t="shared" si="1"/>
        <v>55835293</v>
      </c>
      <c r="E64" s="27">
        <v>0</v>
      </c>
      <c r="F64" s="27">
        <v>13849263.450000001</v>
      </c>
      <c r="G64" s="27">
        <v>41986030</v>
      </c>
      <c r="H64" s="36"/>
    </row>
    <row r="65" spans="1:8" ht="24" x14ac:dyDescent="0.2">
      <c r="A65" s="66">
        <v>56</v>
      </c>
      <c r="B65" s="9" t="s">
        <v>113</v>
      </c>
      <c r="C65" s="11" t="s">
        <v>114</v>
      </c>
      <c r="D65" s="36">
        <f t="shared" si="1"/>
        <v>46508456</v>
      </c>
      <c r="E65" s="27">
        <v>0</v>
      </c>
      <c r="F65" s="27">
        <v>12137496.25</v>
      </c>
      <c r="G65" s="27">
        <v>34370960</v>
      </c>
      <c r="H65" s="36"/>
    </row>
    <row r="66" spans="1:8" ht="17.25" customHeight="1" x14ac:dyDescent="0.2">
      <c r="A66" s="66">
        <v>57</v>
      </c>
      <c r="B66" s="12" t="s">
        <v>115</v>
      </c>
      <c r="C66" s="13" t="s">
        <v>116</v>
      </c>
      <c r="D66" s="36">
        <f t="shared" si="1"/>
        <v>82318225</v>
      </c>
      <c r="E66" s="27">
        <v>3827009.88</v>
      </c>
      <c r="F66" s="27">
        <v>30265013.059999999</v>
      </c>
      <c r="G66" s="27">
        <v>48226202</v>
      </c>
      <c r="H66" s="36"/>
    </row>
    <row r="67" spans="1:8" ht="15" customHeight="1" x14ac:dyDescent="0.2">
      <c r="A67" s="66">
        <v>58</v>
      </c>
      <c r="B67" s="9" t="s">
        <v>117</v>
      </c>
      <c r="C67" s="11" t="s">
        <v>118</v>
      </c>
      <c r="D67" s="36">
        <f t="shared" si="1"/>
        <v>87703400</v>
      </c>
      <c r="E67" s="27">
        <v>3666937.36</v>
      </c>
      <c r="F67" s="27">
        <v>23999120.920000002</v>
      </c>
      <c r="G67" s="27">
        <v>60037342</v>
      </c>
      <c r="H67" s="36"/>
    </row>
    <row r="68" spans="1:8" ht="16.5" customHeight="1" x14ac:dyDescent="0.2">
      <c r="A68" s="66">
        <v>59</v>
      </c>
      <c r="B68" s="10" t="s">
        <v>119</v>
      </c>
      <c r="C68" s="11" t="s">
        <v>321</v>
      </c>
      <c r="D68" s="36">
        <f t="shared" si="1"/>
        <v>36383006</v>
      </c>
      <c r="E68" s="27">
        <v>0</v>
      </c>
      <c r="F68" s="27">
        <v>12841900.75</v>
      </c>
      <c r="G68" s="27">
        <v>23541105</v>
      </c>
      <c r="H68" s="36"/>
    </row>
    <row r="69" spans="1:8" ht="24.75" customHeight="1" x14ac:dyDescent="0.2">
      <c r="A69" s="66">
        <v>60</v>
      </c>
      <c r="B69" s="6" t="s">
        <v>120</v>
      </c>
      <c r="C69" s="11" t="s">
        <v>121</v>
      </c>
      <c r="D69" s="36">
        <f t="shared" si="1"/>
        <v>46346743</v>
      </c>
      <c r="E69" s="27">
        <v>46346743</v>
      </c>
      <c r="F69" s="27">
        <v>0</v>
      </c>
      <c r="G69" s="27">
        <v>0</v>
      </c>
      <c r="H69" s="36"/>
    </row>
    <row r="70" spans="1:8" ht="24.75" customHeight="1" x14ac:dyDescent="0.2">
      <c r="A70" s="66">
        <v>61</v>
      </c>
      <c r="B70" s="6" t="s">
        <v>122</v>
      </c>
      <c r="C70" s="11" t="s">
        <v>123</v>
      </c>
      <c r="D70" s="36">
        <f t="shared" si="1"/>
        <v>73721112</v>
      </c>
      <c r="E70" s="27">
        <v>73721112</v>
      </c>
      <c r="F70" s="27">
        <v>0</v>
      </c>
      <c r="G70" s="27">
        <v>0</v>
      </c>
      <c r="H70" s="36"/>
    </row>
    <row r="71" spans="1:8" ht="16.5" customHeight="1" x14ac:dyDescent="0.2">
      <c r="A71" s="66">
        <v>62</v>
      </c>
      <c r="B71" s="9" t="s">
        <v>124</v>
      </c>
      <c r="C71" s="11" t="s">
        <v>125</v>
      </c>
      <c r="D71" s="36">
        <f t="shared" si="1"/>
        <v>145050565</v>
      </c>
      <c r="E71" s="27">
        <v>9728795.6999999993</v>
      </c>
      <c r="F71" s="27">
        <v>40859335.959999993</v>
      </c>
      <c r="G71" s="27">
        <v>94462433</v>
      </c>
      <c r="H71" s="36"/>
    </row>
    <row r="72" spans="1:8" x14ac:dyDescent="0.2">
      <c r="A72" s="66">
        <v>63</v>
      </c>
      <c r="B72" s="9" t="s">
        <v>126</v>
      </c>
      <c r="C72" s="7" t="s">
        <v>127</v>
      </c>
      <c r="D72" s="36">
        <f t="shared" si="1"/>
        <v>76205082</v>
      </c>
      <c r="E72" s="27">
        <v>0</v>
      </c>
      <c r="F72" s="27">
        <v>19249827.949999999</v>
      </c>
      <c r="G72" s="27">
        <v>56955254</v>
      </c>
      <c r="H72" s="36"/>
    </row>
    <row r="73" spans="1:8" x14ac:dyDescent="0.2">
      <c r="A73" s="66">
        <v>64</v>
      </c>
      <c r="B73" s="9" t="s">
        <v>128</v>
      </c>
      <c r="C73" s="11" t="s">
        <v>129</v>
      </c>
      <c r="D73" s="36">
        <f t="shared" ref="D73:D136" si="2">ROUND(E73+F73+G73+H73,0)</f>
        <v>194618782</v>
      </c>
      <c r="E73" s="27">
        <v>9250918.5600000005</v>
      </c>
      <c r="F73" s="27">
        <v>54314973.340000004</v>
      </c>
      <c r="G73" s="27">
        <v>131052890</v>
      </c>
      <c r="H73" s="36"/>
    </row>
    <row r="74" spans="1:8" ht="24" x14ac:dyDescent="0.2">
      <c r="A74" s="66">
        <v>65</v>
      </c>
      <c r="B74" s="9" t="s">
        <v>130</v>
      </c>
      <c r="C74" s="11" t="s">
        <v>131</v>
      </c>
      <c r="D74" s="36">
        <f t="shared" si="2"/>
        <v>34273954</v>
      </c>
      <c r="E74" s="27">
        <v>34273954.439999998</v>
      </c>
      <c r="F74" s="27">
        <v>0</v>
      </c>
      <c r="G74" s="27"/>
      <c r="H74" s="36"/>
    </row>
    <row r="75" spans="1:8" ht="24" x14ac:dyDescent="0.2">
      <c r="A75" s="66">
        <v>66</v>
      </c>
      <c r="B75" s="6" t="s">
        <v>132</v>
      </c>
      <c r="C75" s="11" t="s">
        <v>133</v>
      </c>
      <c r="D75" s="36">
        <f t="shared" si="2"/>
        <v>38765325</v>
      </c>
      <c r="E75" s="27">
        <v>38765325.060000002</v>
      </c>
      <c r="F75" s="27">
        <v>0</v>
      </c>
      <c r="G75" s="27"/>
      <c r="H75" s="36"/>
    </row>
    <row r="76" spans="1:8" ht="24" x14ac:dyDescent="0.2">
      <c r="A76" s="66">
        <v>67</v>
      </c>
      <c r="B76" s="9" t="s">
        <v>134</v>
      </c>
      <c r="C76" s="11" t="s">
        <v>135</v>
      </c>
      <c r="D76" s="36">
        <f t="shared" si="2"/>
        <v>47783744</v>
      </c>
      <c r="E76" s="27">
        <v>47783744</v>
      </c>
      <c r="F76" s="27">
        <v>0</v>
      </c>
      <c r="G76" s="27"/>
      <c r="H76" s="36"/>
    </row>
    <row r="77" spans="1:8" ht="24" x14ac:dyDescent="0.2">
      <c r="A77" s="66">
        <v>68</v>
      </c>
      <c r="B77" s="9" t="s">
        <v>136</v>
      </c>
      <c r="C77" s="11" t="s">
        <v>137</v>
      </c>
      <c r="D77" s="36">
        <f t="shared" si="2"/>
        <v>38535405</v>
      </c>
      <c r="E77" s="27">
        <v>38535404.939999998</v>
      </c>
      <c r="F77" s="27">
        <v>0</v>
      </c>
      <c r="G77" s="27"/>
      <c r="H77" s="36"/>
    </row>
    <row r="78" spans="1:8" ht="24" x14ac:dyDescent="0.2">
      <c r="A78" s="66">
        <v>69</v>
      </c>
      <c r="B78" s="6" t="s">
        <v>138</v>
      </c>
      <c r="C78" s="11" t="s">
        <v>139</v>
      </c>
      <c r="D78" s="36">
        <f t="shared" si="2"/>
        <v>55327502</v>
      </c>
      <c r="E78" s="27">
        <v>55327501.980000004</v>
      </c>
      <c r="F78" s="27">
        <v>0</v>
      </c>
      <c r="G78" s="27"/>
      <c r="H78" s="36"/>
    </row>
    <row r="79" spans="1:8" ht="24" x14ac:dyDescent="0.2">
      <c r="A79" s="66">
        <v>70</v>
      </c>
      <c r="B79" s="6" t="s">
        <v>140</v>
      </c>
      <c r="C79" s="11" t="s">
        <v>141</v>
      </c>
      <c r="D79" s="36">
        <f t="shared" si="2"/>
        <v>36252060</v>
      </c>
      <c r="E79" s="27">
        <v>36252060</v>
      </c>
      <c r="F79" s="27">
        <v>0</v>
      </c>
      <c r="G79" s="27"/>
      <c r="H79" s="36"/>
    </row>
    <row r="80" spans="1:8" ht="24" x14ac:dyDescent="0.2">
      <c r="A80" s="66">
        <v>71</v>
      </c>
      <c r="B80" s="6" t="s">
        <v>142</v>
      </c>
      <c r="C80" s="11" t="s">
        <v>143</v>
      </c>
      <c r="D80" s="36">
        <f t="shared" si="2"/>
        <v>34309632</v>
      </c>
      <c r="E80" s="27">
        <v>34309632</v>
      </c>
      <c r="F80" s="27">
        <v>0</v>
      </c>
      <c r="G80" s="27"/>
      <c r="H80" s="36"/>
    </row>
    <row r="81" spans="1:8" x14ac:dyDescent="0.2">
      <c r="A81" s="66">
        <v>72</v>
      </c>
      <c r="B81" s="10" t="s">
        <v>144</v>
      </c>
      <c r="C81" s="11" t="s">
        <v>145</v>
      </c>
      <c r="D81" s="36">
        <f t="shared" si="2"/>
        <v>127597497</v>
      </c>
      <c r="E81" s="27">
        <v>2009253.8399999999</v>
      </c>
      <c r="F81" s="27">
        <v>36189253.800000004</v>
      </c>
      <c r="G81" s="27">
        <v>89398989</v>
      </c>
      <c r="H81" s="36"/>
    </row>
    <row r="82" spans="1:8" x14ac:dyDescent="0.2">
      <c r="A82" s="66">
        <v>73</v>
      </c>
      <c r="B82" s="6" t="s">
        <v>146</v>
      </c>
      <c r="C82" s="11" t="s">
        <v>147</v>
      </c>
      <c r="D82" s="36">
        <f t="shared" si="2"/>
        <v>265580944</v>
      </c>
      <c r="E82" s="27">
        <v>4813960.08</v>
      </c>
      <c r="F82" s="27">
        <v>84240413.030000001</v>
      </c>
      <c r="G82" s="27">
        <v>176526571</v>
      </c>
      <c r="H82" s="36"/>
    </row>
    <row r="83" spans="1:8" x14ac:dyDescent="0.2">
      <c r="A83" s="66">
        <v>74</v>
      </c>
      <c r="B83" s="10" t="s">
        <v>148</v>
      </c>
      <c r="C83" s="11" t="s">
        <v>149</v>
      </c>
      <c r="D83" s="36">
        <f t="shared" si="2"/>
        <v>165380857</v>
      </c>
      <c r="E83" s="27">
        <v>11575385.359999999</v>
      </c>
      <c r="F83" s="27">
        <v>51303159.560000002</v>
      </c>
      <c r="G83" s="27">
        <v>102502312</v>
      </c>
      <c r="H83" s="36"/>
    </row>
    <row r="84" spans="1:8" x14ac:dyDescent="0.2">
      <c r="A84" s="66">
        <v>75</v>
      </c>
      <c r="B84" s="12" t="s">
        <v>150</v>
      </c>
      <c r="C84" s="13" t="s">
        <v>151</v>
      </c>
      <c r="D84" s="36">
        <f t="shared" si="2"/>
        <v>46199199</v>
      </c>
      <c r="E84" s="27">
        <v>0</v>
      </c>
      <c r="F84" s="27">
        <v>18329068.16</v>
      </c>
      <c r="G84" s="27">
        <v>27870131</v>
      </c>
      <c r="H84" s="36"/>
    </row>
    <row r="85" spans="1:8" x14ac:dyDescent="0.2">
      <c r="A85" s="66">
        <v>76</v>
      </c>
      <c r="B85" s="6" t="s">
        <v>152</v>
      </c>
      <c r="C85" s="11" t="s">
        <v>153</v>
      </c>
      <c r="D85" s="36">
        <f t="shared" si="2"/>
        <v>283389712</v>
      </c>
      <c r="E85" s="27">
        <v>10542654.720000001</v>
      </c>
      <c r="F85" s="27">
        <v>109250195.45999999</v>
      </c>
      <c r="G85" s="27">
        <v>163596862</v>
      </c>
      <c r="H85" s="36"/>
    </row>
    <row r="86" spans="1:8" x14ac:dyDescent="0.2">
      <c r="A86" s="66">
        <v>77</v>
      </c>
      <c r="B86" s="12" t="s">
        <v>154</v>
      </c>
      <c r="C86" s="13" t="s">
        <v>155</v>
      </c>
      <c r="D86" s="36">
        <f t="shared" si="2"/>
        <v>50168921</v>
      </c>
      <c r="E86" s="27">
        <v>0</v>
      </c>
      <c r="F86" s="27">
        <v>14589324.58</v>
      </c>
      <c r="G86" s="27">
        <v>35579596</v>
      </c>
      <c r="H86" s="36"/>
    </row>
    <row r="87" spans="1:8" x14ac:dyDescent="0.2">
      <c r="A87" s="66">
        <v>78</v>
      </c>
      <c r="B87" s="6" t="s">
        <v>156</v>
      </c>
      <c r="C87" s="11" t="s">
        <v>157</v>
      </c>
      <c r="D87" s="36">
        <f t="shared" si="2"/>
        <v>196198818</v>
      </c>
      <c r="E87" s="27">
        <v>0</v>
      </c>
      <c r="F87" s="27">
        <v>65336229.599999994</v>
      </c>
      <c r="G87" s="27">
        <v>130862588</v>
      </c>
      <c r="H87" s="36"/>
    </row>
    <row r="88" spans="1:8" x14ac:dyDescent="0.2">
      <c r="A88" s="66">
        <v>79</v>
      </c>
      <c r="B88" s="12" t="s">
        <v>158</v>
      </c>
      <c r="C88" s="13" t="s">
        <v>159</v>
      </c>
      <c r="D88" s="36">
        <f t="shared" si="2"/>
        <v>51161270</v>
      </c>
      <c r="E88" s="27">
        <v>51161269.579999998</v>
      </c>
      <c r="F88" s="27">
        <v>0</v>
      </c>
      <c r="G88" s="27"/>
      <c r="H88" s="36"/>
    </row>
    <row r="89" spans="1:8" x14ac:dyDescent="0.2">
      <c r="A89" s="66">
        <v>80</v>
      </c>
      <c r="B89" s="9" t="s">
        <v>160</v>
      </c>
      <c r="C89" s="11" t="s">
        <v>161</v>
      </c>
      <c r="D89" s="36">
        <f t="shared" si="2"/>
        <v>0</v>
      </c>
      <c r="E89" s="27">
        <v>0</v>
      </c>
      <c r="F89" s="27"/>
      <c r="G89" s="27"/>
      <c r="H89" s="36"/>
    </row>
    <row r="90" spans="1:8" x14ac:dyDescent="0.2">
      <c r="A90" s="66">
        <v>81</v>
      </c>
      <c r="B90" s="10" t="s">
        <v>162</v>
      </c>
      <c r="C90" s="11" t="s">
        <v>163</v>
      </c>
      <c r="D90" s="36">
        <f t="shared" si="2"/>
        <v>17473843</v>
      </c>
      <c r="E90" s="27">
        <v>1275733.4099999999</v>
      </c>
      <c r="F90" s="27">
        <v>9254065.7899999991</v>
      </c>
      <c r="G90" s="27">
        <v>6944044</v>
      </c>
      <c r="H90" s="36"/>
    </row>
    <row r="91" spans="1:8" ht="24" x14ac:dyDescent="0.2">
      <c r="A91" s="66">
        <v>82</v>
      </c>
      <c r="B91" s="9" t="s">
        <v>164</v>
      </c>
      <c r="C91" s="7" t="s">
        <v>165</v>
      </c>
      <c r="D91" s="36">
        <f t="shared" si="2"/>
        <v>1761848</v>
      </c>
      <c r="E91" s="27">
        <v>1761848.2000000002</v>
      </c>
      <c r="F91" s="27">
        <v>0</v>
      </c>
      <c r="G91" s="27"/>
      <c r="H91" s="36"/>
    </row>
    <row r="92" spans="1:8" x14ac:dyDescent="0.2">
      <c r="A92" s="66">
        <v>83</v>
      </c>
      <c r="B92" s="9" t="s">
        <v>166</v>
      </c>
      <c r="C92" s="13" t="s">
        <v>167</v>
      </c>
      <c r="D92" s="36">
        <f t="shared" si="2"/>
        <v>10196352</v>
      </c>
      <c r="E92" s="27">
        <v>0</v>
      </c>
      <c r="F92" s="27">
        <v>3158272.39</v>
      </c>
      <c r="G92" s="27">
        <v>7038080</v>
      </c>
      <c r="H92" s="36"/>
    </row>
    <row r="93" spans="1:8" x14ac:dyDescent="0.2">
      <c r="A93" s="66">
        <v>84</v>
      </c>
      <c r="B93" s="10" t="s">
        <v>168</v>
      </c>
      <c r="C93" s="11" t="s">
        <v>169</v>
      </c>
      <c r="D93" s="36">
        <f t="shared" si="2"/>
        <v>37936766</v>
      </c>
      <c r="E93" s="27">
        <v>0</v>
      </c>
      <c r="F93" s="27">
        <v>13438014.27</v>
      </c>
      <c r="G93" s="27">
        <v>24498752</v>
      </c>
      <c r="H93" s="36"/>
    </row>
    <row r="94" spans="1:8" x14ac:dyDescent="0.2">
      <c r="A94" s="66">
        <v>85</v>
      </c>
      <c r="B94" s="9" t="s">
        <v>170</v>
      </c>
      <c r="C94" s="7" t="s">
        <v>171</v>
      </c>
      <c r="D94" s="36">
        <f t="shared" si="2"/>
        <v>40216042</v>
      </c>
      <c r="E94" s="27">
        <v>0</v>
      </c>
      <c r="F94" s="27">
        <v>17104973.82</v>
      </c>
      <c r="G94" s="27">
        <v>23111068</v>
      </c>
      <c r="H94" s="36"/>
    </row>
    <row r="95" spans="1:8" x14ac:dyDescent="0.2">
      <c r="A95" s="66">
        <v>86</v>
      </c>
      <c r="B95" s="10" t="s">
        <v>172</v>
      </c>
      <c r="C95" s="11" t="s">
        <v>173</v>
      </c>
      <c r="D95" s="36">
        <f t="shared" si="2"/>
        <v>41006171</v>
      </c>
      <c r="E95" s="27">
        <v>0</v>
      </c>
      <c r="F95" s="27">
        <v>16664207.439999998</v>
      </c>
      <c r="G95" s="27">
        <v>24341964</v>
      </c>
      <c r="H95" s="36"/>
    </row>
    <row r="96" spans="1:8" x14ac:dyDescent="0.2">
      <c r="A96" s="66">
        <v>87</v>
      </c>
      <c r="B96" s="10" t="s">
        <v>174</v>
      </c>
      <c r="C96" s="11" t="s">
        <v>175</v>
      </c>
      <c r="D96" s="36">
        <f t="shared" si="2"/>
        <v>100901253</v>
      </c>
      <c r="E96" s="27">
        <v>0</v>
      </c>
      <c r="F96" s="27">
        <v>40920662.299999997</v>
      </c>
      <c r="G96" s="27">
        <v>59980591</v>
      </c>
      <c r="H96" s="36"/>
    </row>
    <row r="97" spans="1:8" ht="13.5" customHeight="1" x14ac:dyDescent="0.2">
      <c r="A97" s="66">
        <v>88</v>
      </c>
      <c r="B97" s="9" t="s">
        <v>176</v>
      </c>
      <c r="C97" s="13" t="s">
        <v>177</v>
      </c>
      <c r="D97" s="36">
        <f t="shared" si="2"/>
        <v>42735171</v>
      </c>
      <c r="E97" s="27">
        <v>0</v>
      </c>
      <c r="F97" s="27">
        <v>16158422</v>
      </c>
      <c r="G97" s="27">
        <v>26576749</v>
      </c>
      <c r="H97" s="36"/>
    </row>
    <row r="98" spans="1:8" ht="14.25" customHeight="1" x14ac:dyDescent="0.2">
      <c r="A98" s="66">
        <v>89</v>
      </c>
      <c r="B98" s="9" t="s">
        <v>178</v>
      </c>
      <c r="C98" s="7" t="s">
        <v>179</v>
      </c>
      <c r="D98" s="36">
        <f t="shared" si="2"/>
        <v>53629465</v>
      </c>
      <c r="E98" s="27">
        <v>0</v>
      </c>
      <c r="F98" s="27">
        <v>20855646.989999998</v>
      </c>
      <c r="G98" s="27">
        <v>32773818</v>
      </c>
      <c r="H98" s="36"/>
    </row>
    <row r="99" spans="1:8" x14ac:dyDescent="0.2">
      <c r="A99" s="66">
        <v>90</v>
      </c>
      <c r="B99" s="6" t="s">
        <v>180</v>
      </c>
      <c r="C99" s="7" t="s">
        <v>181</v>
      </c>
      <c r="D99" s="36">
        <f t="shared" si="2"/>
        <v>108790209</v>
      </c>
      <c r="E99" s="27">
        <v>0</v>
      </c>
      <c r="F99" s="27">
        <v>46539309.219999999</v>
      </c>
      <c r="G99" s="27">
        <v>62250900</v>
      </c>
      <c r="H99" s="36"/>
    </row>
    <row r="100" spans="1:8" x14ac:dyDescent="0.2">
      <c r="A100" s="66">
        <v>91</v>
      </c>
      <c r="B100" s="6" t="s">
        <v>182</v>
      </c>
      <c r="C100" s="7" t="s">
        <v>183</v>
      </c>
      <c r="D100" s="36">
        <f t="shared" si="2"/>
        <v>87082042</v>
      </c>
      <c r="E100" s="27">
        <v>0</v>
      </c>
      <c r="F100" s="27">
        <v>32123606.519999996</v>
      </c>
      <c r="G100" s="27">
        <v>54958435</v>
      </c>
      <c r="H100" s="36"/>
    </row>
    <row r="101" spans="1:8" x14ac:dyDescent="0.2">
      <c r="A101" s="66">
        <v>92</v>
      </c>
      <c r="B101" s="10" t="s">
        <v>184</v>
      </c>
      <c r="C101" s="11" t="s">
        <v>185</v>
      </c>
      <c r="D101" s="36">
        <f t="shared" si="2"/>
        <v>35150441</v>
      </c>
      <c r="E101" s="27">
        <v>0</v>
      </c>
      <c r="F101" s="27">
        <v>14246137.539999999</v>
      </c>
      <c r="G101" s="27">
        <v>20904303</v>
      </c>
      <c r="H101" s="36"/>
    </row>
    <row r="102" spans="1:8" x14ac:dyDescent="0.2">
      <c r="A102" s="66">
        <v>93</v>
      </c>
      <c r="B102" s="12" t="s">
        <v>186</v>
      </c>
      <c r="C102" s="13" t="s">
        <v>187</v>
      </c>
      <c r="D102" s="36">
        <f t="shared" si="2"/>
        <v>46275740</v>
      </c>
      <c r="E102" s="27">
        <v>0</v>
      </c>
      <c r="F102" s="27">
        <v>13956351.09</v>
      </c>
      <c r="G102" s="27">
        <v>32319389</v>
      </c>
      <c r="H102" s="36"/>
    </row>
    <row r="103" spans="1:8" x14ac:dyDescent="0.2">
      <c r="A103" s="66">
        <v>94</v>
      </c>
      <c r="B103" s="6" t="s">
        <v>188</v>
      </c>
      <c r="C103" s="7" t="s">
        <v>189</v>
      </c>
      <c r="D103" s="36">
        <f t="shared" si="2"/>
        <v>50644668</v>
      </c>
      <c r="E103" s="27">
        <v>0</v>
      </c>
      <c r="F103" s="27">
        <v>20655572.52</v>
      </c>
      <c r="G103" s="27">
        <v>29989095</v>
      </c>
      <c r="H103" s="36"/>
    </row>
    <row r="104" spans="1:8" x14ac:dyDescent="0.2">
      <c r="A104" s="66">
        <v>95</v>
      </c>
      <c r="B104" s="9" t="s">
        <v>190</v>
      </c>
      <c r="C104" s="7" t="s">
        <v>191</v>
      </c>
      <c r="D104" s="36">
        <f t="shared" si="2"/>
        <v>56146207</v>
      </c>
      <c r="E104" s="27">
        <v>4209559.38</v>
      </c>
      <c r="F104" s="27">
        <v>16693303.5</v>
      </c>
      <c r="G104" s="27">
        <v>35243344</v>
      </c>
      <c r="H104" s="36"/>
    </row>
    <row r="105" spans="1:8" x14ac:dyDescent="0.2">
      <c r="A105" s="66">
        <v>96</v>
      </c>
      <c r="B105" s="10" t="s">
        <v>192</v>
      </c>
      <c r="C105" s="11" t="s">
        <v>193</v>
      </c>
      <c r="D105" s="36">
        <f t="shared" si="2"/>
        <v>40586589</v>
      </c>
      <c r="E105" s="27">
        <v>0</v>
      </c>
      <c r="F105" s="27">
        <v>14906270.01</v>
      </c>
      <c r="G105" s="27">
        <v>25680319</v>
      </c>
      <c r="H105" s="36"/>
    </row>
    <row r="106" spans="1:8" x14ac:dyDescent="0.2">
      <c r="A106" s="66">
        <v>97</v>
      </c>
      <c r="B106" s="10" t="s">
        <v>194</v>
      </c>
      <c r="C106" s="11" t="s">
        <v>195</v>
      </c>
      <c r="D106" s="36">
        <f t="shared" si="2"/>
        <v>52589807</v>
      </c>
      <c r="E106" s="27">
        <v>0</v>
      </c>
      <c r="F106" s="27">
        <v>16999549.48</v>
      </c>
      <c r="G106" s="27">
        <v>35590258</v>
      </c>
      <c r="H106" s="36"/>
    </row>
    <row r="107" spans="1:8" x14ac:dyDescent="0.2">
      <c r="A107" s="66">
        <v>98</v>
      </c>
      <c r="B107" s="6" t="s">
        <v>196</v>
      </c>
      <c r="C107" s="7" t="s">
        <v>197</v>
      </c>
      <c r="D107" s="36">
        <f t="shared" si="2"/>
        <v>95709049</v>
      </c>
      <c r="E107" s="27">
        <v>0</v>
      </c>
      <c r="F107" s="27">
        <v>35457871.969999999</v>
      </c>
      <c r="G107" s="27">
        <v>60251177</v>
      </c>
      <c r="H107" s="36"/>
    </row>
    <row r="108" spans="1:8" x14ac:dyDescent="0.2">
      <c r="A108" s="66">
        <v>99</v>
      </c>
      <c r="B108" s="9" t="s">
        <v>198</v>
      </c>
      <c r="C108" s="7" t="s">
        <v>199</v>
      </c>
      <c r="D108" s="36">
        <f t="shared" si="2"/>
        <v>40588552</v>
      </c>
      <c r="E108" s="27">
        <v>0</v>
      </c>
      <c r="F108" s="27">
        <v>13741589.649999999</v>
      </c>
      <c r="G108" s="27">
        <v>26846962</v>
      </c>
      <c r="H108" s="36"/>
    </row>
    <row r="109" spans="1:8" x14ac:dyDescent="0.2">
      <c r="A109" s="66">
        <v>100</v>
      </c>
      <c r="B109" s="6" t="s">
        <v>200</v>
      </c>
      <c r="C109" s="11" t="s">
        <v>201</v>
      </c>
      <c r="D109" s="36">
        <f t="shared" si="2"/>
        <v>0</v>
      </c>
      <c r="E109" s="27">
        <v>0</v>
      </c>
      <c r="F109" s="27">
        <v>0</v>
      </c>
      <c r="G109" s="27"/>
      <c r="H109" s="36"/>
    </row>
    <row r="110" spans="1:8" x14ac:dyDescent="0.2">
      <c r="A110" s="66">
        <v>101</v>
      </c>
      <c r="B110" s="6" t="s">
        <v>202</v>
      </c>
      <c r="C110" s="7" t="s">
        <v>203</v>
      </c>
      <c r="D110" s="36">
        <f t="shared" si="2"/>
        <v>0</v>
      </c>
      <c r="E110" s="27">
        <v>0</v>
      </c>
      <c r="F110" s="27"/>
      <c r="G110" s="27"/>
      <c r="H110" s="36"/>
    </row>
    <row r="111" spans="1:8" x14ac:dyDescent="0.2">
      <c r="A111" s="66">
        <v>102</v>
      </c>
      <c r="B111" s="10" t="s">
        <v>204</v>
      </c>
      <c r="C111" s="11" t="s">
        <v>205</v>
      </c>
      <c r="D111" s="36">
        <f t="shared" si="2"/>
        <v>0</v>
      </c>
      <c r="E111" s="27">
        <v>0</v>
      </c>
      <c r="F111" s="27">
        <v>0</v>
      </c>
      <c r="G111" s="27"/>
      <c r="H111" s="36"/>
    </row>
    <row r="112" spans="1:8" x14ac:dyDescent="0.2">
      <c r="A112" s="66">
        <v>103</v>
      </c>
      <c r="B112" s="10" t="s">
        <v>206</v>
      </c>
      <c r="C112" s="11" t="s">
        <v>207</v>
      </c>
      <c r="D112" s="36">
        <f t="shared" si="2"/>
        <v>27497</v>
      </c>
      <c r="E112" s="27">
        <v>27497.119999999999</v>
      </c>
      <c r="F112" s="27">
        <v>0</v>
      </c>
      <c r="G112" s="27"/>
      <c r="H112" s="36"/>
    </row>
    <row r="113" spans="1:8" x14ac:dyDescent="0.2">
      <c r="A113" s="66">
        <v>104</v>
      </c>
      <c r="B113" s="10" t="s">
        <v>208</v>
      </c>
      <c r="C113" s="11" t="s">
        <v>209</v>
      </c>
      <c r="D113" s="36">
        <f t="shared" si="2"/>
        <v>0</v>
      </c>
      <c r="E113" s="27">
        <v>0</v>
      </c>
      <c r="F113" s="27"/>
      <c r="G113" s="27"/>
      <c r="H113" s="36"/>
    </row>
    <row r="114" spans="1:8" ht="24" x14ac:dyDescent="0.2">
      <c r="A114" s="66">
        <v>105</v>
      </c>
      <c r="B114" s="10" t="s">
        <v>210</v>
      </c>
      <c r="C114" s="11" t="s">
        <v>211</v>
      </c>
      <c r="D114" s="36">
        <f t="shared" si="2"/>
        <v>0</v>
      </c>
      <c r="E114" s="27">
        <v>0</v>
      </c>
      <c r="F114" s="27"/>
      <c r="G114" s="27"/>
      <c r="H114" s="36"/>
    </row>
    <row r="115" spans="1:8" x14ac:dyDescent="0.2">
      <c r="A115" s="66">
        <v>106</v>
      </c>
      <c r="B115" s="10" t="s">
        <v>212</v>
      </c>
      <c r="C115" s="11" t="s">
        <v>213</v>
      </c>
      <c r="D115" s="36">
        <f t="shared" si="2"/>
        <v>0</v>
      </c>
      <c r="E115" s="27">
        <v>0</v>
      </c>
      <c r="F115" s="27"/>
      <c r="G115" s="27"/>
      <c r="H115" s="36"/>
    </row>
    <row r="116" spans="1:8" x14ac:dyDescent="0.2">
      <c r="A116" s="66">
        <v>107</v>
      </c>
      <c r="B116" s="10" t="s">
        <v>214</v>
      </c>
      <c r="C116" s="11" t="s">
        <v>215</v>
      </c>
      <c r="D116" s="36">
        <f t="shared" si="2"/>
        <v>0</v>
      </c>
      <c r="E116" s="27">
        <v>0</v>
      </c>
      <c r="F116" s="27">
        <v>0</v>
      </c>
      <c r="G116" s="27"/>
      <c r="H116" s="36"/>
    </row>
    <row r="117" spans="1:8" ht="12" customHeight="1" x14ac:dyDescent="0.2">
      <c r="A117" s="66">
        <v>108</v>
      </c>
      <c r="B117" s="16" t="s">
        <v>216</v>
      </c>
      <c r="C117" s="17" t="s">
        <v>217</v>
      </c>
      <c r="D117" s="36">
        <f t="shared" si="2"/>
        <v>0</v>
      </c>
      <c r="E117" s="27">
        <v>0</v>
      </c>
      <c r="F117" s="27"/>
      <c r="G117" s="27"/>
      <c r="H117" s="36"/>
    </row>
    <row r="118" spans="1:8" x14ac:dyDescent="0.2">
      <c r="A118" s="66">
        <v>109</v>
      </c>
      <c r="B118" s="16"/>
      <c r="C118" s="17" t="s">
        <v>322</v>
      </c>
      <c r="D118" s="36">
        <f t="shared" si="2"/>
        <v>0</v>
      </c>
      <c r="E118" s="27">
        <v>0</v>
      </c>
      <c r="F118" s="27"/>
      <c r="G118" s="27"/>
      <c r="H118" s="36"/>
    </row>
    <row r="119" spans="1:8" x14ac:dyDescent="0.2">
      <c r="A119" s="66">
        <v>110</v>
      </c>
      <c r="B119" s="9" t="s">
        <v>218</v>
      </c>
      <c r="C119" s="7" t="s">
        <v>219</v>
      </c>
      <c r="D119" s="36">
        <f t="shared" si="2"/>
        <v>0</v>
      </c>
      <c r="E119" s="27">
        <v>0</v>
      </c>
      <c r="F119" s="27"/>
      <c r="G119" s="27"/>
      <c r="H119" s="36"/>
    </row>
    <row r="120" spans="1:8" x14ac:dyDescent="0.2">
      <c r="A120" s="66">
        <v>111</v>
      </c>
      <c r="B120" s="10" t="s">
        <v>220</v>
      </c>
      <c r="C120" s="11" t="s">
        <v>221</v>
      </c>
      <c r="D120" s="36">
        <f t="shared" si="2"/>
        <v>25909</v>
      </c>
      <c r="E120" s="27">
        <v>25909.119999999999</v>
      </c>
      <c r="F120" s="27">
        <v>0</v>
      </c>
      <c r="G120" s="27"/>
      <c r="H120" s="36"/>
    </row>
    <row r="121" spans="1:8" x14ac:dyDescent="0.2">
      <c r="A121" s="66">
        <v>112</v>
      </c>
      <c r="B121" s="6" t="s">
        <v>222</v>
      </c>
      <c r="C121" s="18" t="s">
        <v>223</v>
      </c>
      <c r="D121" s="36">
        <f t="shared" si="2"/>
        <v>0</v>
      </c>
      <c r="E121" s="27">
        <v>0</v>
      </c>
      <c r="F121" s="27"/>
      <c r="G121" s="27"/>
      <c r="H121" s="36"/>
    </row>
    <row r="122" spans="1:8" ht="24" x14ac:dyDescent="0.2">
      <c r="A122" s="66">
        <v>113</v>
      </c>
      <c r="B122" s="10" t="s">
        <v>224</v>
      </c>
      <c r="C122" s="11" t="s">
        <v>225</v>
      </c>
      <c r="D122" s="36">
        <f t="shared" si="2"/>
        <v>0</v>
      </c>
      <c r="E122" s="27">
        <v>0</v>
      </c>
      <c r="F122" s="27"/>
      <c r="G122" s="27"/>
      <c r="H122" s="36"/>
    </row>
    <row r="123" spans="1:8" ht="13.5" customHeight="1" x14ac:dyDescent="0.2">
      <c r="A123" s="66">
        <v>114</v>
      </c>
      <c r="B123" s="10" t="s">
        <v>226</v>
      </c>
      <c r="C123" s="11" t="s">
        <v>227</v>
      </c>
      <c r="D123" s="36">
        <f t="shared" si="2"/>
        <v>0</v>
      </c>
      <c r="E123" s="27">
        <v>0</v>
      </c>
      <c r="F123" s="27"/>
      <c r="G123" s="27"/>
      <c r="H123" s="36"/>
    </row>
    <row r="124" spans="1:8" x14ac:dyDescent="0.2">
      <c r="A124" s="66">
        <v>115</v>
      </c>
      <c r="B124" s="9" t="s">
        <v>228</v>
      </c>
      <c r="C124" s="11" t="s">
        <v>229</v>
      </c>
      <c r="D124" s="36">
        <f t="shared" si="2"/>
        <v>82664</v>
      </c>
      <c r="E124" s="27">
        <v>82663.55</v>
      </c>
      <c r="F124" s="27">
        <v>0</v>
      </c>
      <c r="G124" s="27"/>
      <c r="H124" s="36"/>
    </row>
    <row r="125" spans="1:8" x14ac:dyDescent="0.2">
      <c r="A125" s="66">
        <v>116</v>
      </c>
      <c r="B125" s="9" t="s">
        <v>230</v>
      </c>
      <c r="C125" s="11" t="s">
        <v>231</v>
      </c>
      <c r="D125" s="36">
        <f t="shared" si="2"/>
        <v>0</v>
      </c>
      <c r="E125" s="27">
        <v>0</v>
      </c>
      <c r="F125" s="27"/>
      <c r="G125" s="27"/>
      <c r="H125" s="36"/>
    </row>
    <row r="126" spans="1:8" x14ac:dyDescent="0.2">
      <c r="A126" s="66">
        <v>117</v>
      </c>
      <c r="B126" s="9" t="s">
        <v>232</v>
      </c>
      <c r="C126" s="11" t="s">
        <v>233</v>
      </c>
      <c r="D126" s="36">
        <f t="shared" si="2"/>
        <v>0</v>
      </c>
      <c r="E126" s="27">
        <v>0</v>
      </c>
      <c r="F126" s="27"/>
      <c r="G126" s="27"/>
      <c r="H126" s="36"/>
    </row>
    <row r="127" spans="1:8" ht="12.75" customHeight="1" x14ac:dyDescent="0.2">
      <c r="A127" s="66">
        <v>118</v>
      </c>
      <c r="B127" s="6" t="s">
        <v>234</v>
      </c>
      <c r="C127" s="7" t="s">
        <v>235</v>
      </c>
      <c r="D127" s="36">
        <f t="shared" si="2"/>
        <v>0</v>
      </c>
      <c r="E127" s="27">
        <v>0</v>
      </c>
      <c r="F127" s="27">
        <v>0</v>
      </c>
      <c r="G127" s="27"/>
      <c r="H127" s="36"/>
    </row>
    <row r="128" spans="1:8" x14ac:dyDescent="0.2">
      <c r="A128" s="66">
        <v>119</v>
      </c>
      <c r="B128" s="9" t="s">
        <v>236</v>
      </c>
      <c r="C128" s="7" t="s">
        <v>237</v>
      </c>
      <c r="D128" s="36">
        <f t="shared" si="2"/>
        <v>0</v>
      </c>
      <c r="E128" s="27">
        <v>0</v>
      </c>
      <c r="F128" s="27"/>
      <c r="G128" s="27"/>
      <c r="H128" s="36"/>
    </row>
    <row r="129" spans="1:8" x14ac:dyDescent="0.2">
      <c r="A129" s="66">
        <v>120</v>
      </c>
      <c r="B129" s="10" t="s">
        <v>238</v>
      </c>
      <c r="C129" s="11" t="s">
        <v>239</v>
      </c>
      <c r="D129" s="36">
        <f t="shared" si="2"/>
        <v>0</v>
      </c>
      <c r="E129" s="27">
        <v>0</v>
      </c>
      <c r="F129" s="27">
        <v>0</v>
      </c>
      <c r="G129" s="27"/>
      <c r="H129" s="36"/>
    </row>
    <row r="130" spans="1:8" x14ac:dyDescent="0.2">
      <c r="A130" s="66">
        <v>121</v>
      </c>
      <c r="B130" s="10" t="s">
        <v>240</v>
      </c>
      <c r="C130" s="11" t="s">
        <v>241</v>
      </c>
      <c r="D130" s="36">
        <f t="shared" si="2"/>
        <v>0</v>
      </c>
      <c r="E130" s="27">
        <v>0</v>
      </c>
      <c r="F130" s="27"/>
      <c r="G130" s="27"/>
      <c r="H130" s="36"/>
    </row>
    <row r="131" spans="1:8" x14ac:dyDescent="0.2">
      <c r="A131" s="66">
        <v>122</v>
      </c>
      <c r="B131" s="10" t="s">
        <v>242</v>
      </c>
      <c r="C131" s="11" t="s">
        <v>323</v>
      </c>
      <c r="D131" s="36">
        <f t="shared" si="2"/>
        <v>0</v>
      </c>
      <c r="E131" s="27">
        <v>0</v>
      </c>
      <c r="F131" s="27">
        <v>0</v>
      </c>
      <c r="G131" s="27"/>
      <c r="H131" s="36"/>
    </row>
    <row r="132" spans="1:8" x14ac:dyDescent="0.2">
      <c r="A132" s="66">
        <v>123</v>
      </c>
      <c r="B132" s="10" t="s">
        <v>243</v>
      </c>
      <c r="C132" s="11" t="s">
        <v>244</v>
      </c>
      <c r="D132" s="36">
        <f t="shared" si="2"/>
        <v>0</v>
      </c>
      <c r="E132" s="27">
        <v>0</v>
      </c>
      <c r="F132" s="27"/>
      <c r="G132" s="27"/>
      <c r="H132" s="36"/>
    </row>
    <row r="133" spans="1:8" ht="21.75" customHeight="1" x14ac:dyDescent="0.2">
      <c r="A133" s="66">
        <v>124</v>
      </c>
      <c r="B133" s="10" t="s">
        <v>245</v>
      </c>
      <c r="C133" s="11" t="s">
        <v>246</v>
      </c>
      <c r="D133" s="36">
        <f t="shared" si="2"/>
        <v>0</v>
      </c>
      <c r="E133" s="27">
        <v>0</v>
      </c>
      <c r="F133" s="27"/>
      <c r="G133" s="27"/>
      <c r="H133" s="36"/>
    </row>
    <row r="134" spans="1:8" x14ac:dyDescent="0.2">
      <c r="A134" s="66">
        <v>125</v>
      </c>
      <c r="B134" s="6" t="s">
        <v>247</v>
      </c>
      <c r="C134" s="7" t="s">
        <v>248</v>
      </c>
      <c r="D134" s="36">
        <f t="shared" si="2"/>
        <v>5999282</v>
      </c>
      <c r="E134" s="27">
        <v>5999282.3599999994</v>
      </c>
      <c r="F134" s="27">
        <v>0</v>
      </c>
      <c r="G134" s="27"/>
      <c r="H134" s="36"/>
    </row>
    <row r="135" spans="1:8" x14ac:dyDescent="0.2">
      <c r="A135" s="66">
        <v>126</v>
      </c>
      <c r="B135" s="10" t="s">
        <v>249</v>
      </c>
      <c r="C135" s="11" t="s">
        <v>250</v>
      </c>
      <c r="D135" s="36">
        <f t="shared" si="2"/>
        <v>19553130</v>
      </c>
      <c r="E135" s="27">
        <v>19553129.940000001</v>
      </c>
      <c r="F135" s="27">
        <v>0</v>
      </c>
      <c r="G135" s="27"/>
      <c r="H135" s="36"/>
    </row>
    <row r="136" spans="1:8" x14ac:dyDescent="0.2">
      <c r="A136" s="66">
        <v>127</v>
      </c>
      <c r="B136" s="6" t="s">
        <v>251</v>
      </c>
      <c r="C136" s="11" t="s">
        <v>324</v>
      </c>
      <c r="D136" s="36">
        <f t="shared" si="2"/>
        <v>60478982</v>
      </c>
      <c r="E136" s="27">
        <v>60478982.330000006</v>
      </c>
      <c r="F136" s="27">
        <v>0</v>
      </c>
      <c r="G136" s="27"/>
      <c r="H136" s="36"/>
    </row>
    <row r="137" spans="1:8" ht="24" customHeight="1" x14ac:dyDescent="0.2">
      <c r="A137" s="66">
        <v>128</v>
      </c>
      <c r="B137" s="12" t="s">
        <v>252</v>
      </c>
      <c r="C137" s="13" t="s">
        <v>253</v>
      </c>
      <c r="D137" s="36">
        <f t="shared" ref="D137:D145" si="3">ROUND(E137+F137+G137+H137,0)</f>
        <v>54041824</v>
      </c>
      <c r="E137" s="27">
        <v>54041824.299999997</v>
      </c>
      <c r="F137" s="27">
        <v>0</v>
      </c>
      <c r="G137" s="27"/>
      <c r="H137" s="36"/>
    </row>
    <row r="138" spans="1:8" x14ac:dyDescent="0.2">
      <c r="A138" s="66">
        <v>129</v>
      </c>
      <c r="B138" s="10" t="s">
        <v>254</v>
      </c>
      <c r="C138" s="11" t="s">
        <v>255</v>
      </c>
      <c r="D138" s="36">
        <f t="shared" si="3"/>
        <v>0</v>
      </c>
      <c r="E138" s="27">
        <v>0</v>
      </c>
      <c r="F138" s="27"/>
      <c r="G138" s="27"/>
      <c r="H138" s="36"/>
    </row>
    <row r="139" spans="1:8" x14ac:dyDescent="0.2">
      <c r="A139" s="66">
        <v>130</v>
      </c>
      <c r="B139" s="10" t="s">
        <v>256</v>
      </c>
      <c r="C139" s="11" t="s">
        <v>257</v>
      </c>
      <c r="D139" s="36">
        <f t="shared" si="3"/>
        <v>70348665</v>
      </c>
      <c r="E139" s="27">
        <v>0</v>
      </c>
      <c r="F139" s="27">
        <v>0</v>
      </c>
      <c r="G139" s="27"/>
      <c r="H139" s="36">
        <v>70348665</v>
      </c>
    </row>
    <row r="140" spans="1:8" x14ac:dyDescent="0.2">
      <c r="A140" s="66">
        <v>131</v>
      </c>
      <c r="B140" s="10" t="s">
        <v>258</v>
      </c>
      <c r="C140" s="11" t="s">
        <v>259</v>
      </c>
      <c r="D140" s="36">
        <f t="shared" si="3"/>
        <v>0</v>
      </c>
      <c r="E140" s="27">
        <v>0</v>
      </c>
      <c r="F140" s="27"/>
      <c r="G140" s="27"/>
      <c r="H140" s="36"/>
    </row>
    <row r="141" spans="1:8" ht="13.5" customHeight="1" x14ac:dyDescent="0.2">
      <c r="A141" s="66">
        <v>132</v>
      </c>
      <c r="B141" s="12" t="s">
        <v>260</v>
      </c>
      <c r="C141" s="13" t="s">
        <v>325</v>
      </c>
      <c r="D141" s="36">
        <f t="shared" si="3"/>
        <v>108431285</v>
      </c>
      <c r="E141" s="27">
        <v>0</v>
      </c>
      <c r="F141" s="27">
        <v>35192975.939999998</v>
      </c>
      <c r="G141" s="27">
        <v>73238309</v>
      </c>
      <c r="H141" s="36"/>
    </row>
    <row r="142" spans="1:8" x14ac:dyDescent="0.2">
      <c r="A142" s="66">
        <v>133</v>
      </c>
      <c r="B142" s="9" t="s">
        <v>261</v>
      </c>
      <c r="C142" s="13" t="s">
        <v>262</v>
      </c>
      <c r="D142" s="36">
        <f t="shared" si="3"/>
        <v>210930324</v>
      </c>
      <c r="E142" s="27">
        <v>18820440.52</v>
      </c>
      <c r="F142" s="27">
        <v>62838386.140000001</v>
      </c>
      <c r="G142" s="27">
        <v>129271497</v>
      </c>
      <c r="H142" s="36"/>
    </row>
    <row r="143" spans="1:8" x14ac:dyDescent="0.2">
      <c r="A143" s="66">
        <v>134</v>
      </c>
      <c r="B143" s="10" t="s">
        <v>263</v>
      </c>
      <c r="C143" s="11" t="s">
        <v>264</v>
      </c>
      <c r="D143" s="36">
        <f t="shared" si="3"/>
        <v>0</v>
      </c>
      <c r="E143" s="27">
        <v>0</v>
      </c>
      <c r="F143" s="27"/>
      <c r="G143" s="27"/>
      <c r="H143" s="36"/>
    </row>
    <row r="144" spans="1:8" x14ac:dyDescent="0.2">
      <c r="A144" s="66">
        <v>135</v>
      </c>
      <c r="B144" s="6" t="s">
        <v>265</v>
      </c>
      <c r="C144" s="7" t="s">
        <v>266</v>
      </c>
      <c r="D144" s="36">
        <f t="shared" si="3"/>
        <v>33084712</v>
      </c>
      <c r="E144" s="27">
        <v>33084712</v>
      </c>
      <c r="F144" s="27">
        <v>0</v>
      </c>
      <c r="G144" s="27"/>
      <c r="H144" s="36"/>
    </row>
    <row r="145" spans="1:8" ht="10.5" customHeight="1" x14ac:dyDescent="0.2">
      <c r="A145" s="66">
        <v>136</v>
      </c>
      <c r="B145" s="86" t="s">
        <v>267</v>
      </c>
      <c r="C145" s="77" t="s">
        <v>268</v>
      </c>
      <c r="D145" s="36">
        <f t="shared" si="3"/>
        <v>0</v>
      </c>
      <c r="E145" s="27">
        <v>0</v>
      </c>
      <c r="F145" s="27"/>
      <c r="G145" s="27"/>
      <c r="H145" s="36"/>
    </row>
  </sheetData>
  <mergeCells count="12">
    <mergeCell ref="H5:H6"/>
    <mergeCell ref="D4:H4"/>
    <mergeCell ref="A2:H2"/>
    <mergeCell ref="A9:C9"/>
    <mergeCell ref="A4:A6"/>
    <mergeCell ref="B4:B6"/>
    <mergeCell ref="C4:C6"/>
    <mergeCell ref="D5:D6"/>
    <mergeCell ref="F5:G5"/>
    <mergeCell ref="A7:C7"/>
    <mergeCell ref="A8:C8"/>
    <mergeCell ref="E5:E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6"/>
  <sheetViews>
    <sheetView zoomScale="110" zoomScaleNormal="110" workbookViewId="0">
      <pane xSplit="3" ySplit="8" topLeftCell="D124" activePane="bottomRight" state="frozen"/>
      <selection pane="topRight" activeCell="D1" sqref="D1"/>
      <selection pane="bottomLeft" activeCell="A9" sqref="A9"/>
      <selection pane="bottomRight" activeCell="A127" sqref="A127"/>
    </sheetView>
  </sheetViews>
  <sheetFormatPr defaultRowHeight="12" x14ac:dyDescent="0.2"/>
  <cols>
    <col min="1" max="1" width="4.7109375" style="58" customWidth="1"/>
    <col min="2" max="2" width="9.28515625" style="58" customWidth="1"/>
    <col min="3" max="3" width="34.5703125" style="90" customWidth="1"/>
    <col min="4" max="4" width="12" style="32" customWidth="1"/>
    <col min="5" max="11" width="11" style="3" customWidth="1"/>
    <col min="12" max="16384" width="9.140625" style="3"/>
  </cols>
  <sheetData>
    <row r="2" spans="1:11" ht="30" customHeight="1" x14ac:dyDescent="0.2">
      <c r="A2" s="157" t="s">
        <v>335</v>
      </c>
      <c r="B2" s="157"/>
      <c r="C2" s="157"/>
      <c r="D2" s="158"/>
      <c r="E2" s="158"/>
      <c r="F2" s="158"/>
      <c r="G2" s="158"/>
      <c r="H2" s="158"/>
      <c r="I2" s="158"/>
      <c r="J2" s="158"/>
      <c r="K2" s="158"/>
    </row>
    <row r="3" spans="1:11" x14ac:dyDescent="0.2">
      <c r="C3" s="4"/>
      <c r="D3" s="30"/>
      <c r="K3" s="3" t="s">
        <v>293</v>
      </c>
    </row>
    <row r="4" spans="1:11" s="5" customFormat="1" ht="24.75" customHeight="1" x14ac:dyDescent="0.2">
      <c r="A4" s="117" t="s">
        <v>0</v>
      </c>
      <c r="B4" s="117" t="s">
        <v>1</v>
      </c>
      <c r="C4" s="117" t="s">
        <v>2</v>
      </c>
      <c r="D4" s="159" t="s">
        <v>270</v>
      </c>
      <c r="E4" s="115" t="s">
        <v>271</v>
      </c>
      <c r="F4" s="115"/>
      <c r="G4" s="115"/>
      <c r="H4" s="115"/>
      <c r="I4" s="115"/>
      <c r="J4" s="115"/>
      <c r="K4" s="115"/>
    </row>
    <row r="5" spans="1:11" ht="51.75" customHeight="1" x14ac:dyDescent="0.2">
      <c r="A5" s="118"/>
      <c r="B5" s="118"/>
      <c r="C5" s="118"/>
      <c r="D5" s="160"/>
      <c r="E5" s="85" t="s">
        <v>272</v>
      </c>
      <c r="F5" s="85" t="s">
        <v>273</v>
      </c>
      <c r="G5" s="85" t="s">
        <v>274</v>
      </c>
      <c r="H5" s="85" t="s">
        <v>275</v>
      </c>
      <c r="I5" s="85" t="s">
        <v>276</v>
      </c>
      <c r="J5" s="85" t="s">
        <v>277</v>
      </c>
      <c r="K5" s="85" t="s">
        <v>278</v>
      </c>
    </row>
    <row r="6" spans="1:11" ht="12.75" customHeight="1" x14ac:dyDescent="0.2">
      <c r="A6" s="140" t="s">
        <v>270</v>
      </c>
      <c r="B6" s="140"/>
      <c r="C6" s="140"/>
      <c r="D6" s="91">
        <f>D7+D8</f>
        <v>1720724632</v>
      </c>
      <c r="E6" s="91">
        <f t="shared" ref="E6:K6" si="0">E7+E8</f>
        <v>517325927</v>
      </c>
      <c r="F6" s="91">
        <f t="shared" si="0"/>
        <v>413725190</v>
      </c>
      <c r="G6" s="91">
        <f t="shared" si="0"/>
        <v>179150672</v>
      </c>
      <c r="H6" s="91">
        <f t="shared" si="0"/>
        <v>121454827</v>
      </c>
      <c r="I6" s="91">
        <f t="shared" si="0"/>
        <v>117315053</v>
      </c>
      <c r="J6" s="91">
        <f t="shared" si="0"/>
        <v>33041004</v>
      </c>
      <c r="K6" s="91">
        <f t="shared" si="0"/>
        <v>338711959</v>
      </c>
    </row>
    <row r="7" spans="1:11" ht="12.75" customHeight="1" x14ac:dyDescent="0.2">
      <c r="A7" s="123" t="s">
        <v>269</v>
      </c>
      <c r="B7" s="124"/>
      <c r="C7" s="125"/>
      <c r="D7" s="92">
        <f>E7+F7+G7+H7+I7+J7+K7</f>
        <v>14267934</v>
      </c>
      <c r="E7" s="36">
        <v>1</v>
      </c>
      <c r="F7" s="36">
        <v>14265411</v>
      </c>
      <c r="G7" s="36">
        <v>54</v>
      </c>
      <c r="H7" s="85">
        <v>0</v>
      </c>
      <c r="I7" s="85">
        <v>4</v>
      </c>
      <c r="J7" s="85"/>
      <c r="K7" s="85">
        <v>2464</v>
      </c>
    </row>
    <row r="8" spans="1:11" ht="12.75" customHeight="1" x14ac:dyDescent="0.2">
      <c r="A8" s="123" t="s">
        <v>313</v>
      </c>
      <c r="B8" s="124"/>
      <c r="C8" s="125"/>
      <c r="D8" s="93">
        <f>SUM(D9:D144)</f>
        <v>1706456698</v>
      </c>
      <c r="E8" s="91">
        <f>SUM(E9:E144)</f>
        <v>517325926</v>
      </c>
      <c r="F8" s="91">
        <f>SUM(F9:F144)</f>
        <v>399459779</v>
      </c>
      <c r="G8" s="91">
        <f>SUM(G9:G144)</f>
        <v>179150618</v>
      </c>
      <c r="H8" s="91">
        <f>SUM(H9:H144)</f>
        <v>121454827</v>
      </c>
      <c r="I8" s="91">
        <f>SUM(I9:I144)</f>
        <v>117315049</v>
      </c>
      <c r="J8" s="91">
        <f>SUM(J9:J144)</f>
        <v>33041004</v>
      </c>
      <c r="K8" s="91">
        <f>SUM(K9:K144)</f>
        <v>338709495</v>
      </c>
    </row>
    <row r="9" spans="1:11" ht="12" customHeight="1" x14ac:dyDescent="0.2">
      <c r="A9" s="66">
        <v>1</v>
      </c>
      <c r="B9" s="6" t="s">
        <v>3</v>
      </c>
      <c r="C9" s="7" t="s">
        <v>4</v>
      </c>
      <c r="D9" s="39">
        <f t="shared" ref="D9:D39" si="1">E9+F9+G9+H9+I9+J9+K9</f>
        <v>981227</v>
      </c>
      <c r="E9" s="8">
        <v>0</v>
      </c>
      <c r="F9" s="8">
        <v>0</v>
      </c>
      <c r="G9" s="8">
        <v>687162</v>
      </c>
      <c r="H9" s="8">
        <v>294065</v>
      </c>
      <c r="I9" s="8">
        <v>0</v>
      </c>
      <c r="J9" s="8">
        <v>0</v>
      </c>
      <c r="K9" s="8">
        <v>0</v>
      </c>
    </row>
    <row r="10" spans="1:11" x14ac:dyDescent="0.2">
      <c r="A10" s="66">
        <v>2</v>
      </c>
      <c r="B10" s="9" t="s">
        <v>5</v>
      </c>
      <c r="C10" s="7" t="s">
        <v>6</v>
      </c>
      <c r="D10" s="39">
        <f t="shared" si="1"/>
        <v>1228190</v>
      </c>
      <c r="E10" s="8">
        <v>0</v>
      </c>
      <c r="F10" s="8">
        <v>0</v>
      </c>
      <c r="G10" s="8">
        <v>916084</v>
      </c>
      <c r="H10" s="8">
        <v>312106</v>
      </c>
      <c r="I10" s="8">
        <v>0</v>
      </c>
      <c r="J10" s="8">
        <v>0</v>
      </c>
      <c r="K10" s="8">
        <v>0</v>
      </c>
    </row>
    <row r="11" spans="1:11" x14ac:dyDescent="0.2">
      <c r="A11" s="66">
        <v>3</v>
      </c>
      <c r="B11" s="10" t="s">
        <v>7</v>
      </c>
      <c r="C11" s="11" t="s">
        <v>8</v>
      </c>
      <c r="D11" s="40">
        <f t="shared" si="1"/>
        <v>23032392</v>
      </c>
      <c r="E11" s="8">
        <v>17430354</v>
      </c>
      <c r="F11" s="8">
        <v>0</v>
      </c>
      <c r="G11" s="8">
        <v>2776108</v>
      </c>
      <c r="H11" s="8">
        <v>1163776</v>
      </c>
      <c r="I11" s="8">
        <v>1662154</v>
      </c>
      <c r="J11" s="8">
        <v>0</v>
      </c>
      <c r="K11" s="8">
        <v>0</v>
      </c>
    </row>
    <row r="12" spans="1:11" ht="14.25" customHeight="1" x14ac:dyDescent="0.2">
      <c r="A12" s="66">
        <v>4</v>
      </c>
      <c r="B12" s="6" t="s">
        <v>9</v>
      </c>
      <c r="C12" s="7" t="s">
        <v>10</v>
      </c>
      <c r="D12" s="39">
        <f t="shared" si="1"/>
        <v>1019368</v>
      </c>
      <c r="E12" s="8">
        <v>0</v>
      </c>
      <c r="F12" s="8">
        <v>0</v>
      </c>
      <c r="G12" s="8">
        <v>676593</v>
      </c>
      <c r="H12" s="8">
        <v>342775</v>
      </c>
      <c r="I12" s="8">
        <v>0</v>
      </c>
      <c r="J12" s="8">
        <v>0</v>
      </c>
      <c r="K12" s="8">
        <v>0</v>
      </c>
    </row>
    <row r="13" spans="1:11" x14ac:dyDescent="0.2">
      <c r="A13" s="66">
        <v>5</v>
      </c>
      <c r="B13" s="6" t="s">
        <v>11</v>
      </c>
      <c r="C13" s="7" t="s">
        <v>12</v>
      </c>
      <c r="D13" s="39">
        <f t="shared" si="1"/>
        <v>1446737</v>
      </c>
      <c r="E13" s="8">
        <v>0</v>
      </c>
      <c r="F13" s="8">
        <v>0</v>
      </c>
      <c r="G13" s="8">
        <v>1027467</v>
      </c>
      <c r="H13" s="8">
        <v>419270</v>
      </c>
      <c r="I13" s="8">
        <v>0</v>
      </c>
      <c r="J13" s="8">
        <v>0</v>
      </c>
      <c r="K13" s="8">
        <v>0</v>
      </c>
    </row>
    <row r="14" spans="1:11" x14ac:dyDescent="0.2">
      <c r="A14" s="66">
        <v>6</v>
      </c>
      <c r="B14" s="10" t="s">
        <v>13</v>
      </c>
      <c r="C14" s="11" t="s">
        <v>14</v>
      </c>
      <c r="D14" s="40">
        <f t="shared" si="1"/>
        <v>50952553</v>
      </c>
      <c r="E14" s="8">
        <v>8783434</v>
      </c>
      <c r="F14" s="8">
        <v>8282826</v>
      </c>
      <c r="G14" s="8">
        <v>3426074</v>
      </c>
      <c r="H14" s="8">
        <v>2785929</v>
      </c>
      <c r="I14" s="8">
        <v>4411991</v>
      </c>
      <c r="J14" s="8">
        <v>0</v>
      </c>
      <c r="K14" s="8">
        <v>23262299</v>
      </c>
    </row>
    <row r="15" spans="1:11" x14ac:dyDescent="0.2">
      <c r="A15" s="66">
        <v>7</v>
      </c>
      <c r="B15" s="12" t="s">
        <v>15</v>
      </c>
      <c r="C15" s="13" t="s">
        <v>16</v>
      </c>
      <c r="D15" s="41">
        <f t="shared" si="1"/>
        <v>26948591</v>
      </c>
      <c r="E15" s="8">
        <v>15509276</v>
      </c>
      <c r="F15" s="8">
        <v>0</v>
      </c>
      <c r="G15" s="8">
        <v>0</v>
      </c>
      <c r="H15" s="8">
        <v>1476703</v>
      </c>
      <c r="I15" s="8">
        <v>0</v>
      </c>
      <c r="J15" s="8">
        <v>0</v>
      </c>
      <c r="K15" s="8">
        <v>9962612</v>
      </c>
    </row>
    <row r="16" spans="1:11" x14ac:dyDescent="0.2">
      <c r="A16" s="66">
        <v>8</v>
      </c>
      <c r="B16" s="10" t="s">
        <v>17</v>
      </c>
      <c r="C16" s="11" t="s">
        <v>18</v>
      </c>
      <c r="D16" s="40">
        <f t="shared" si="1"/>
        <v>65695</v>
      </c>
      <c r="E16" s="8">
        <v>0</v>
      </c>
      <c r="F16" s="8">
        <v>0</v>
      </c>
      <c r="G16" s="8">
        <v>0</v>
      </c>
      <c r="H16" s="8">
        <v>65695</v>
      </c>
      <c r="I16" s="8">
        <v>0</v>
      </c>
      <c r="J16" s="8">
        <v>0</v>
      </c>
      <c r="K16" s="8">
        <v>0</v>
      </c>
    </row>
    <row r="17" spans="1:11" x14ac:dyDescent="0.2">
      <c r="A17" s="66">
        <v>9</v>
      </c>
      <c r="B17" s="10" t="s">
        <v>19</v>
      </c>
      <c r="C17" s="11" t="s">
        <v>20</v>
      </c>
      <c r="D17" s="40">
        <f t="shared" si="1"/>
        <v>1290049</v>
      </c>
      <c r="E17" s="8">
        <v>0</v>
      </c>
      <c r="F17" s="8">
        <v>0</v>
      </c>
      <c r="G17" s="8">
        <v>891303</v>
      </c>
      <c r="H17" s="8">
        <v>398746</v>
      </c>
      <c r="I17" s="8">
        <v>0</v>
      </c>
      <c r="J17" s="8">
        <v>0</v>
      </c>
      <c r="K17" s="8">
        <v>0</v>
      </c>
    </row>
    <row r="18" spans="1:11" x14ac:dyDescent="0.2">
      <c r="A18" s="66">
        <v>10</v>
      </c>
      <c r="B18" s="10" t="s">
        <v>21</v>
      </c>
      <c r="C18" s="11" t="s">
        <v>22</v>
      </c>
      <c r="D18" s="40">
        <f t="shared" si="1"/>
        <v>1462077</v>
      </c>
      <c r="E18" s="8">
        <v>0</v>
      </c>
      <c r="F18" s="8">
        <v>0</v>
      </c>
      <c r="G18" s="8">
        <v>1059767</v>
      </c>
      <c r="H18" s="8">
        <v>402310</v>
      </c>
      <c r="I18" s="8">
        <v>0</v>
      </c>
      <c r="J18" s="8">
        <v>0</v>
      </c>
      <c r="K18" s="8">
        <v>0</v>
      </c>
    </row>
    <row r="19" spans="1:11" x14ac:dyDescent="0.2">
      <c r="A19" s="66">
        <v>11</v>
      </c>
      <c r="B19" s="10" t="s">
        <v>23</v>
      </c>
      <c r="C19" s="11" t="s">
        <v>24</v>
      </c>
      <c r="D19" s="40">
        <f t="shared" si="1"/>
        <v>1386455</v>
      </c>
      <c r="E19" s="8">
        <v>0</v>
      </c>
      <c r="F19" s="8">
        <v>0</v>
      </c>
      <c r="G19" s="8">
        <v>998815</v>
      </c>
      <c r="H19" s="8">
        <v>387640</v>
      </c>
      <c r="I19" s="8">
        <v>0</v>
      </c>
      <c r="J19" s="8">
        <v>0</v>
      </c>
      <c r="K19" s="8">
        <v>0</v>
      </c>
    </row>
    <row r="20" spans="1:11" x14ac:dyDescent="0.2">
      <c r="A20" s="66">
        <v>12</v>
      </c>
      <c r="B20" s="10" t="s">
        <v>25</v>
      </c>
      <c r="C20" s="11" t="s">
        <v>26</v>
      </c>
      <c r="D20" s="40">
        <f t="shared" si="1"/>
        <v>2421264</v>
      </c>
      <c r="E20" s="8">
        <v>0</v>
      </c>
      <c r="F20" s="8">
        <v>0</v>
      </c>
      <c r="G20" s="8">
        <v>1484473</v>
      </c>
      <c r="H20" s="8">
        <v>936791</v>
      </c>
      <c r="I20" s="8">
        <v>0</v>
      </c>
      <c r="J20" s="8">
        <v>0</v>
      </c>
      <c r="K20" s="8">
        <v>0</v>
      </c>
    </row>
    <row r="21" spans="1:11" x14ac:dyDescent="0.2">
      <c r="A21" s="66">
        <v>13</v>
      </c>
      <c r="B21" s="6" t="s">
        <v>27</v>
      </c>
      <c r="C21" s="11" t="s">
        <v>28</v>
      </c>
      <c r="D21" s="40">
        <f t="shared" si="1"/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x14ac:dyDescent="0.2">
      <c r="A22" s="66">
        <v>14</v>
      </c>
      <c r="B22" s="10" t="s">
        <v>29</v>
      </c>
      <c r="C22" s="11" t="s">
        <v>30</v>
      </c>
      <c r="D22" s="40">
        <f t="shared" si="1"/>
        <v>622362</v>
      </c>
      <c r="E22" s="8">
        <v>0</v>
      </c>
      <c r="F22" s="8">
        <v>0</v>
      </c>
      <c r="G22" s="8">
        <v>0</v>
      </c>
      <c r="H22" s="8">
        <v>622362</v>
      </c>
      <c r="I22" s="8">
        <v>0</v>
      </c>
      <c r="J22" s="8">
        <v>0</v>
      </c>
      <c r="K22" s="8">
        <v>0</v>
      </c>
    </row>
    <row r="23" spans="1:11" x14ac:dyDescent="0.2">
      <c r="A23" s="66">
        <v>15</v>
      </c>
      <c r="B23" s="10" t="s">
        <v>31</v>
      </c>
      <c r="C23" s="11" t="s">
        <v>32</v>
      </c>
      <c r="D23" s="40">
        <f t="shared" si="1"/>
        <v>550244</v>
      </c>
      <c r="E23" s="8">
        <v>0</v>
      </c>
      <c r="F23" s="8">
        <v>0</v>
      </c>
      <c r="G23" s="8">
        <v>0</v>
      </c>
      <c r="H23" s="8">
        <v>550244</v>
      </c>
      <c r="I23" s="8">
        <v>0</v>
      </c>
      <c r="J23" s="8">
        <v>0</v>
      </c>
      <c r="K23" s="8">
        <v>0</v>
      </c>
    </row>
    <row r="24" spans="1:11" x14ac:dyDescent="0.2">
      <c r="A24" s="66">
        <v>16</v>
      </c>
      <c r="B24" s="10" t="s">
        <v>33</v>
      </c>
      <c r="C24" s="11" t="s">
        <v>34</v>
      </c>
      <c r="D24" s="40">
        <f t="shared" si="1"/>
        <v>8160925</v>
      </c>
      <c r="E24" s="8">
        <v>4485476</v>
      </c>
      <c r="F24" s="8">
        <v>0</v>
      </c>
      <c r="G24" s="8">
        <v>2494899</v>
      </c>
      <c r="H24" s="8">
        <v>1180550</v>
      </c>
      <c r="I24" s="8">
        <v>0</v>
      </c>
      <c r="J24" s="8">
        <v>0</v>
      </c>
      <c r="K24" s="8">
        <v>0</v>
      </c>
    </row>
    <row r="25" spans="1:11" x14ac:dyDescent="0.2">
      <c r="A25" s="66">
        <v>17</v>
      </c>
      <c r="B25" s="10" t="s">
        <v>35</v>
      </c>
      <c r="C25" s="11" t="s">
        <v>36</v>
      </c>
      <c r="D25" s="40">
        <f t="shared" si="1"/>
        <v>60021623</v>
      </c>
      <c r="E25" s="8">
        <v>12604357</v>
      </c>
      <c r="F25" s="8">
        <v>12539413</v>
      </c>
      <c r="G25" s="8">
        <v>6621666</v>
      </c>
      <c r="H25" s="8">
        <v>2899117</v>
      </c>
      <c r="I25" s="8">
        <v>4630708</v>
      </c>
      <c r="J25" s="8">
        <v>0</v>
      </c>
      <c r="K25" s="8">
        <v>20726362</v>
      </c>
    </row>
    <row r="26" spans="1:11" x14ac:dyDescent="0.2">
      <c r="A26" s="66">
        <v>18</v>
      </c>
      <c r="B26" s="6" t="s">
        <v>37</v>
      </c>
      <c r="C26" s="7" t="s">
        <v>38</v>
      </c>
      <c r="D26" s="39">
        <f t="shared" si="1"/>
        <v>508708</v>
      </c>
      <c r="E26" s="8">
        <v>0</v>
      </c>
      <c r="F26" s="8">
        <v>0</v>
      </c>
      <c r="G26" s="8">
        <v>272374</v>
      </c>
      <c r="H26" s="8">
        <v>236334</v>
      </c>
      <c r="I26" s="8">
        <v>0</v>
      </c>
      <c r="J26" s="8">
        <v>0</v>
      </c>
      <c r="K26" s="8">
        <v>0</v>
      </c>
    </row>
    <row r="27" spans="1:11" x14ac:dyDescent="0.2">
      <c r="A27" s="66">
        <v>19</v>
      </c>
      <c r="B27" s="6" t="s">
        <v>39</v>
      </c>
      <c r="C27" s="7" t="s">
        <v>40</v>
      </c>
      <c r="D27" s="39">
        <f t="shared" si="1"/>
        <v>264233</v>
      </c>
      <c r="E27" s="8">
        <v>0</v>
      </c>
      <c r="F27" s="8">
        <v>0</v>
      </c>
      <c r="G27" s="8">
        <v>0</v>
      </c>
      <c r="H27" s="8">
        <v>264233</v>
      </c>
      <c r="I27" s="8">
        <v>0</v>
      </c>
      <c r="J27" s="8">
        <v>0</v>
      </c>
      <c r="K27" s="8">
        <v>0</v>
      </c>
    </row>
    <row r="28" spans="1:11" x14ac:dyDescent="0.2">
      <c r="A28" s="66">
        <v>20</v>
      </c>
      <c r="B28" s="6" t="s">
        <v>41</v>
      </c>
      <c r="C28" s="7" t="s">
        <v>42</v>
      </c>
      <c r="D28" s="39">
        <f t="shared" si="1"/>
        <v>5493755</v>
      </c>
      <c r="E28" s="8">
        <v>933589</v>
      </c>
      <c r="F28" s="8">
        <v>0</v>
      </c>
      <c r="G28" s="8">
        <v>3006211</v>
      </c>
      <c r="H28" s="8">
        <v>1553955</v>
      </c>
      <c r="I28" s="8">
        <v>0</v>
      </c>
      <c r="J28" s="8">
        <v>0</v>
      </c>
      <c r="K28" s="8">
        <v>0</v>
      </c>
    </row>
    <row r="29" spans="1:11" x14ac:dyDescent="0.2">
      <c r="A29" s="66">
        <v>21</v>
      </c>
      <c r="B29" s="6" t="s">
        <v>43</v>
      </c>
      <c r="C29" s="7" t="s">
        <v>44</v>
      </c>
      <c r="D29" s="39">
        <f t="shared" si="1"/>
        <v>24629385</v>
      </c>
      <c r="E29" s="8">
        <v>5356358</v>
      </c>
      <c r="F29" s="8">
        <v>0</v>
      </c>
      <c r="G29" s="8">
        <v>4369546</v>
      </c>
      <c r="H29" s="8">
        <v>1219540</v>
      </c>
      <c r="I29" s="8">
        <v>0</v>
      </c>
      <c r="J29" s="8">
        <v>0</v>
      </c>
      <c r="K29" s="8">
        <v>13683941</v>
      </c>
    </row>
    <row r="30" spans="1:11" x14ac:dyDescent="0.2">
      <c r="A30" s="66">
        <v>22</v>
      </c>
      <c r="B30" s="10" t="s">
        <v>45</v>
      </c>
      <c r="C30" s="11" t="s">
        <v>46</v>
      </c>
      <c r="D30" s="40">
        <f t="shared" si="1"/>
        <v>865801</v>
      </c>
      <c r="E30" s="8">
        <v>0</v>
      </c>
      <c r="F30" s="8">
        <v>0</v>
      </c>
      <c r="G30" s="8">
        <v>597819</v>
      </c>
      <c r="H30" s="8">
        <v>267982</v>
      </c>
      <c r="I30" s="8">
        <v>0</v>
      </c>
      <c r="J30" s="8">
        <v>0</v>
      </c>
      <c r="K30" s="8">
        <v>0</v>
      </c>
    </row>
    <row r="31" spans="1:11" ht="12" customHeight="1" x14ac:dyDescent="0.2">
      <c r="A31" s="66">
        <v>23</v>
      </c>
      <c r="B31" s="10" t="s">
        <v>47</v>
      </c>
      <c r="C31" s="11" t="s">
        <v>48</v>
      </c>
      <c r="D31" s="40">
        <f t="shared" si="1"/>
        <v>14253639</v>
      </c>
      <c r="E31" s="8">
        <v>0</v>
      </c>
      <c r="F31" s="8">
        <v>14253639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24" x14ac:dyDescent="0.2">
      <c r="A32" s="66">
        <v>24</v>
      </c>
      <c r="B32" s="10" t="s">
        <v>49</v>
      </c>
      <c r="C32" s="11" t="s">
        <v>50</v>
      </c>
      <c r="D32" s="40">
        <f t="shared" si="1"/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</row>
    <row r="33" spans="1:11" x14ac:dyDescent="0.2">
      <c r="A33" s="66">
        <v>25</v>
      </c>
      <c r="B33" s="6" t="s">
        <v>51</v>
      </c>
      <c r="C33" s="13" t="s">
        <v>52</v>
      </c>
      <c r="D33" s="41">
        <f t="shared" si="1"/>
        <v>43963718</v>
      </c>
      <c r="E33" s="8">
        <v>9159474</v>
      </c>
      <c r="F33" s="8">
        <v>17759248</v>
      </c>
      <c r="G33" s="8">
        <v>6766062</v>
      </c>
      <c r="H33" s="8">
        <v>4657649</v>
      </c>
      <c r="I33" s="8">
        <v>5621285</v>
      </c>
      <c r="J33" s="8">
        <v>0</v>
      </c>
      <c r="K33" s="8">
        <v>0</v>
      </c>
    </row>
    <row r="34" spans="1:11" x14ac:dyDescent="0.2">
      <c r="A34" s="66">
        <v>26</v>
      </c>
      <c r="B34" s="10" t="s">
        <v>53</v>
      </c>
      <c r="C34" s="11" t="s">
        <v>54</v>
      </c>
      <c r="D34" s="40">
        <f t="shared" si="1"/>
        <v>53350472</v>
      </c>
      <c r="E34" s="8">
        <v>8483260</v>
      </c>
      <c r="F34" s="8">
        <v>0</v>
      </c>
      <c r="G34" s="8">
        <v>6249787</v>
      </c>
      <c r="H34" s="8">
        <v>3192881</v>
      </c>
      <c r="I34" s="8">
        <v>0</v>
      </c>
      <c r="J34" s="8">
        <v>0</v>
      </c>
      <c r="K34" s="8">
        <v>35424544</v>
      </c>
    </row>
    <row r="35" spans="1:11" ht="24" customHeight="1" x14ac:dyDescent="0.2">
      <c r="A35" s="66">
        <v>27</v>
      </c>
      <c r="B35" s="10" t="s">
        <v>55</v>
      </c>
      <c r="C35" s="11" t="s">
        <v>56</v>
      </c>
      <c r="D35" s="40">
        <f t="shared" si="1"/>
        <v>3271115</v>
      </c>
      <c r="E35" s="8">
        <v>0</v>
      </c>
      <c r="F35" s="8">
        <v>0</v>
      </c>
      <c r="G35" s="8">
        <v>1917153</v>
      </c>
      <c r="H35" s="8">
        <v>1353962</v>
      </c>
      <c r="I35" s="8">
        <v>0</v>
      </c>
      <c r="J35" s="8">
        <v>0</v>
      </c>
      <c r="K35" s="8">
        <v>0</v>
      </c>
    </row>
    <row r="36" spans="1:11" ht="12" customHeight="1" x14ac:dyDescent="0.2">
      <c r="A36" s="66">
        <v>28</v>
      </c>
      <c r="B36" s="9" t="s">
        <v>57</v>
      </c>
      <c r="C36" s="13" t="s">
        <v>58</v>
      </c>
      <c r="D36" s="39">
        <f t="shared" si="1"/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</row>
    <row r="37" spans="1:11" ht="24" x14ac:dyDescent="0.2">
      <c r="A37" s="66">
        <v>29</v>
      </c>
      <c r="B37" s="6" t="s">
        <v>59</v>
      </c>
      <c r="C37" s="7" t="s">
        <v>60</v>
      </c>
      <c r="D37" s="41">
        <f t="shared" si="1"/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</row>
    <row r="38" spans="1:11" x14ac:dyDescent="0.2">
      <c r="A38" s="66">
        <v>30</v>
      </c>
      <c r="B38" s="10" t="s">
        <v>61</v>
      </c>
      <c r="C38" s="11" t="s">
        <v>62</v>
      </c>
      <c r="D38" s="39">
        <f t="shared" si="1"/>
        <v>533843</v>
      </c>
      <c r="E38" s="8">
        <v>0</v>
      </c>
      <c r="F38" s="8">
        <v>0</v>
      </c>
      <c r="G38" s="8">
        <v>386810</v>
      </c>
      <c r="H38" s="8">
        <v>147033</v>
      </c>
      <c r="I38" s="8">
        <v>0</v>
      </c>
      <c r="J38" s="8">
        <v>0</v>
      </c>
      <c r="K38" s="8">
        <v>0</v>
      </c>
    </row>
    <row r="39" spans="1:11" x14ac:dyDescent="0.2">
      <c r="A39" s="66">
        <v>31</v>
      </c>
      <c r="B39" s="9" t="s">
        <v>63</v>
      </c>
      <c r="C39" s="7" t="s">
        <v>64</v>
      </c>
      <c r="D39" s="40">
        <f t="shared" si="1"/>
        <v>13646483</v>
      </c>
      <c r="E39" s="8">
        <v>3345226</v>
      </c>
      <c r="F39" s="8">
        <v>0</v>
      </c>
      <c r="G39" s="8">
        <v>4741385</v>
      </c>
      <c r="H39" s="8">
        <v>2606746</v>
      </c>
      <c r="I39" s="8">
        <v>2953126</v>
      </c>
      <c r="J39" s="8">
        <v>0</v>
      </c>
      <c r="K39" s="8">
        <v>0</v>
      </c>
    </row>
    <row r="40" spans="1:11" x14ac:dyDescent="0.2">
      <c r="A40" s="66">
        <v>32</v>
      </c>
      <c r="B40" s="12" t="s">
        <v>65</v>
      </c>
      <c r="C40" s="13" t="s">
        <v>66</v>
      </c>
      <c r="D40" s="39">
        <f t="shared" ref="D40:D71" si="2">E40+F40+G40+H40+I40+J40+K40</f>
        <v>27463944</v>
      </c>
      <c r="E40" s="8">
        <v>5044488</v>
      </c>
      <c r="F40" s="8">
        <v>0</v>
      </c>
      <c r="G40" s="8">
        <v>7083028</v>
      </c>
      <c r="H40" s="8">
        <v>2973725</v>
      </c>
      <c r="I40" s="8">
        <v>2178996</v>
      </c>
      <c r="J40" s="8">
        <v>0</v>
      </c>
      <c r="K40" s="8">
        <v>10183707</v>
      </c>
    </row>
    <row r="41" spans="1:11" x14ac:dyDescent="0.2">
      <c r="A41" s="66">
        <v>33</v>
      </c>
      <c r="B41" s="9" t="s">
        <v>67</v>
      </c>
      <c r="C41" s="7" t="s">
        <v>68</v>
      </c>
      <c r="D41" s="41">
        <f t="shared" si="2"/>
        <v>562240</v>
      </c>
      <c r="E41" s="8">
        <v>0</v>
      </c>
      <c r="F41" s="8">
        <v>0</v>
      </c>
      <c r="G41" s="8">
        <v>129415</v>
      </c>
      <c r="H41" s="8">
        <v>432825</v>
      </c>
      <c r="I41" s="8">
        <v>0</v>
      </c>
      <c r="J41" s="8">
        <v>0</v>
      </c>
      <c r="K41" s="8">
        <v>0</v>
      </c>
    </row>
    <row r="42" spans="1:11" x14ac:dyDescent="0.2">
      <c r="A42" s="66">
        <v>34</v>
      </c>
      <c r="B42" s="10" t="s">
        <v>69</v>
      </c>
      <c r="C42" s="11" t="s">
        <v>70</v>
      </c>
      <c r="D42" s="39">
        <f t="shared" si="2"/>
        <v>6713837</v>
      </c>
      <c r="E42" s="8">
        <v>2498417</v>
      </c>
      <c r="F42" s="8">
        <v>0</v>
      </c>
      <c r="G42" s="8">
        <v>1404508</v>
      </c>
      <c r="H42" s="8">
        <v>1475018</v>
      </c>
      <c r="I42" s="8">
        <v>1335894</v>
      </c>
      <c r="J42" s="8">
        <v>0</v>
      </c>
      <c r="K42" s="8">
        <v>0</v>
      </c>
    </row>
    <row r="43" spans="1:11" x14ac:dyDescent="0.2">
      <c r="A43" s="66">
        <v>35</v>
      </c>
      <c r="B43" s="9" t="s">
        <v>71</v>
      </c>
      <c r="C43" s="7" t="s">
        <v>72</v>
      </c>
      <c r="D43" s="39">
        <f t="shared" si="2"/>
        <v>1958159</v>
      </c>
      <c r="E43" s="8">
        <v>0</v>
      </c>
      <c r="F43" s="8">
        <v>0</v>
      </c>
      <c r="G43" s="8">
        <v>1404774</v>
      </c>
      <c r="H43" s="8">
        <v>553385</v>
      </c>
      <c r="I43" s="8">
        <v>0</v>
      </c>
      <c r="J43" s="8">
        <v>0</v>
      </c>
      <c r="K43" s="8">
        <v>0</v>
      </c>
    </row>
    <row r="44" spans="1:11" x14ac:dyDescent="0.2">
      <c r="A44" s="66">
        <v>36</v>
      </c>
      <c r="B44" s="6" t="s">
        <v>73</v>
      </c>
      <c r="C44" s="7" t="s">
        <v>74</v>
      </c>
      <c r="D44" s="40">
        <f t="shared" si="2"/>
        <v>12597354</v>
      </c>
      <c r="E44" s="8">
        <v>7558751</v>
      </c>
      <c r="F44" s="8">
        <v>0</v>
      </c>
      <c r="G44" s="8">
        <v>3578298</v>
      </c>
      <c r="H44" s="8">
        <v>1460305</v>
      </c>
      <c r="I44" s="8">
        <v>0</v>
      </c>
      <c r="J44" s="8">
        <v>0</v>
      </c>
      <c r="K44" s="8">
        <v>0</v>
      </c>
    </row>
    <row r="45" spans="1:11" x14ac:dyDescent="0.2">
      <c r="A45" s="66">
        <v>37</v>
      </c>
      <c r="B45" s="14" t="s">
        <v>75</v>
      </c>
      <c r="C45" s="15" t="s">
        <v>76</v>
      </c>
      <c r="D45" s="39">
        <f t="shared" si="2"/>
        <v>1180621</v>
      </c>
      <c r="E45" s="8">
        <v>0</v>
      </c>
      <c r="F45" s="8">
        <v>0</v>
      </c>
      <c r="G45" s="8">
        <v>643064</v>
      </c>
      <c r="H45" s="8">
        <v>537557</v>
      </c>
      <c r="I45" s="8">
        <v>0</v>
      </c>
      <c r="J45" s="8">
        <v>0</v>
      </c>
      <c r="K45" s="8">
        <v>0</v>
      </c>
    </row>
    <row r="46" spans="1:11" x14ac:dyDescent="0.2">
      <c r="A46" s="66">
        <v>38</v>
      </c>
      <c r="B46" s="6" t="s">
        <v>77</v>
      </c>
      <c r="C46" s="7" t="s">
        <v>78</v>
      </c>
      <c r="D46" s="39">
        <f t="shared" si="2"/>
        <v>285947</v>
      </c>
      <c r="E46" s="8">
        <v>0</v>
      </c>
      <c r="F46" s="8">
        <v>0</v>
      </c>
      <c r="G46" s="8">
        <v>0</v>
      </c>
      <c r="H46" s="8">
        <v>285947</v>
      </c>
      <c r="I46" s="8">
        <v>0</v>
      </c>
      <c r="J46" s="8">
        <v>0</v>
      </c>
      <c r="K46" s="8">
        <v>0</v>
      </c>
    </row>
    <row r="47" spans="1:11" x14ac:dyDescent="0.2">
      <c r="A47" s="66">
        <v>39</v>
      </c>
      <c r="B47" s="12" t="s">
        <v>79</v>
      </c>
      <c r="C47" s="13" t="s">
        <v>80</v>
      </c>
      <c r="D47" s="42">
        <f t="shared" si="2"/>
        <v>1002481</v>
      </c>
      <c r="E47" s="8">
        <v>0</v>
      </c>
      <c r="F47" s="8">
        <v>0</v>
      </c>
      <c r="G47" s="8">
        <v>528697</v>
      </c>
      <c r="H47" s="8">
        <v>473784</v>
      </c>
      <c r="I47" s="8">
        <v>0</v>
      </c>
      <c r="J47" s="8">
        <v>0</v>
      </c>
      <c r="K47" s="8">
        <v>0</v>
      </c>
    </row>
    <row r="48" spans="1:11" x14ac:dyDescent="0.2">
      <c r="A48" s="66">
        <v>40</v>
      </c>
      <c r="B48" s="10" t="s">
        <v>81</v>
      </c>
      <c r="C48" s="11" t="s">
        <v>82</v>
      </c>
      <c r="D48" s="39">
        <f t="shared" si="2"/>
        <v>343449</v>
      </c>
      <c r="E48" s="8">
        <v>0</v>
      </c>
      <c r="F48" s="8">
        <v>0</v>
      </c>
      <c r="G48" s="8">
        <v>343449</v>
      </c>
      <c r="H48" s="8">
        <v>0</v>
      </c>
      <c r="I48" s="8">
        <v>0</v>
      </c>
      <c r="J48" s="8">
        <v>0</v>
      </c>
      <c r="K48" s="8">
        <v>0</v>
      </c>
    </row>
    <row r="49" spans="1:11" x14ac:dyDescent="0.2">
      <c r="A49" s="66">
        <v>41</v>
      </c>
      <c r="B49" s="9" t="s">
        <v>83</v>
      </c>
      <c r="C49" s="7" t="s">
        <v>84</v>
      </c>
      <c r="D49" s="41">
        <f t="shared" si="2"/>
        <v>4153970</v>
      </c>
      <c r="E49" s="8">
        <v>1194082</v>
      </c>
      <c r="F49" s="8">
        <v>0</v>
      </c>
      <c r="G49" s="8">
        <v>859715</v>
      </c>
      <c r="H49" s="8">
        <v>383890</v>
      </c>
      <c r="I49" s="8">
        <v>273169</v>
      </c>
      <c r="J49" s="8">
        <v>0</v>
      </c>
      <c r="K49" s="8">
        <v>1443114</v>
      </c>
    </row>
    <row r="50" spans="1:11" x14ac:dyDescent="0.2">
      <c r="A50" s="66">
        <v>42</v>
      </c>
      <c r="B50" s="10" t="s">
        <v>85</v>
      </c>
      <c r="C50" s="11" t="s">
        <v>86</v>
      </c>
      <c r="D50" s="40">
        <f t="shared" si="2"/>
        <v>53287099</v>
      </c>
      <c r="E50" s="8">
        <v>3192943</v>
      </c>
      <c r="F50" s="8">
        <v>5590015</v>
      </c>
      <c r="G50" s="8">
        <v>4643146</v>
      </c>
      <c r="H50" s="8">
        <v>3873322</v>
      </c>
      <c r="I50" s="8">
        <v>1703901</v>
      </c>
      <c r="J50" s="8">
        <v>0</v>
      </c>
      <c r="K50" s="8">
        <v>34283772</v>
      </c>
    </row>
    <row r="51" spans="1:11" x14ac:dyDescent="0.2">
      <c r="A51" s="66">
        <v>43</v>
      </c>
      <c r="B51" s="6" t="s">
        <v>87</v>
      </c>
      <c r="C51" s="7" t="s">
        <v>88</v>
      </c>
      <c r="D51" s="39">
        <f t="shared" si="2"/>
        <v>905038</v>
      </c>
      <c r="E51" s="8">
        <v>0</v>
      </c>
      <c r="F51" s="8">
        <v>0</v>
      </c>
      <c r="G51" s="8">
        <v>447436</v>
      </c>
      <c r="H51" s="8">
        <v>457602</v>
      </c>
      <c r="I51" s="8">
        <v>0</v>
      </c>
      <c r="J51" s="8">
        <v>0</v>
      </c>
      <c r="K51" s="8">
        <v>0</v>
      </c>
    </row>
    <row r="52" spans="1:11" x14ac:dyDescent="0.2">
      <c r="A52" s="66">
        <v>44</v>
      </c>
      <c r="B52" s="6" t="s">
        <v>89</v>
      </c>
      <c r="C52" s="7" t="s">
        <v>90</v>
      </c>
      <c r="D52" s="40">
        <f t="shared" si="2"/>
        <v>10813215</v>
      </c>
      <c r="E52" s="8">
        <v>2723494</v>
      </c>
      <c r="F52" s="8">
        <v>0</v>
      </c>
      <c r="G52" s="8">
        <v>4482939</v>
      </c>
      <c r="H52" s="8">
        <v>1616100</v>
      </c>
      <c r="I52" s="8">
        <v>1990682</v>
      </c>
      <c r="J52" s="8">
        <v>0</v>
      </c>
      <c r="K52" s="8">
        <v>0</v>
      </c>
    </row>
    <row r="53" spans="1:11" x14ac:dyDescent="0.2">
      <c r="A53" s="66">
        <v>45</v>
      </c>
      <c r="B53" s="10" t="s">
        <v>91</v>
      </c>
      <c r="C53" s="11" t="s">
        <v>92</v>
      </c>
      <c r="D53" s="39">
        <f t="shared" si="2"/>
        <v>1207224</v>
      </c>
      <c r="E53" s="8">
        <v>0</v>
      </c>
      <c r="F53" s="8">
        <v>0</v>
      </c>
      <c r="G53" s="8">
        <v>834298</v>
      </c>
      <c r="H53" s="8">
        <v>372926</v>
      </c>
      <c r="I53" s="8">
        <v>0</v>
      </c>
      <c r="J53" s="8">
        <v>0</v>
      </c>
      <c r="K53" s="8">
        <v>0</v>
      </c>
    </row>
    <row r="54" spans="1:11" ht="10.5" customHeight="1" x14ac:dyDescent="0.2">
      <c r="A54" s="66">
        <v>46</v>
      </c>
      <c r="B54" s="10" t="s">
        <v>93</v>
      </c>
      <c r="C54" s="11" t="s">
        <v>94</v>
      </c>
      <c r="D54" s="39">
        <f t="shared" si="2"/>
        <v>1107597</v>
      </c>
      <c r="E54" s="8">
        <v>0</v>
      </c>
      <c r="F54" s="8">
        <v>0</v>
      </c>
      <c r="G54" s="8">
        <v>547758</v>
      </c>
      <c r="H54" s="8">
        <v>559839</v>
      </c>
      <c r="I54" s="8">
        <v>0</v>
      </c>
      <c r="J54" s="8">
        <v>0</v>
      </c>
      <c r="K54" s="8">
        <v>0</v>
      </c>
    </row>
    <row r="55" spans="1:11" x14ac:dyDescent="0.2">
      <c r="A55" s="66">
        <v>47</v>
      </c>
      <c r="B55" s="9" t="s">
        <v>95</v>
      </c>
      <c r="C55" s="7" t="s">
        <v>96</v>
      </c>
      <c r="D55" s="43">
        <f t="shared" si="2"/>
        <v>3683537</v>
      </c>
      <c r="E55" s="8">
        <v>0</v>
      </c>
      <c r="F55" s="8">
        <v>0</v>
      </c>
      <c r="G55" s="8">
        <v>1720570</v>
      </c>
      <c r="H55" s="8">
        <v>700129</v>
      </c>
      <c r="I55" s="8">
        <v>1262838</v>
      </c>
      <c r="J55" s="8">
        <v>0</v>
      </c>
      <c r="K55" s="8">
        <v>0</v>
      </c>
    </row>
    <row r="56" spans="1:11" x14ac:dyDescent="0.2">
      <c r="A56" s="66">
        <v>48</v>
      </c>
      <c r="B56" s="10" t="s">
        <v>97</v>
      </c>
      <c r="C56" s="11" t="s">
        <v>98</v>
      </c>
      <c r="D56" s="40">
        <f t="shared" si="2"/>
        <v>248617</v>
      </c>
      <c r="E56" s="8">
        <v>0</v>
      </c>
      <c r="F56" s="8">
        <v>0</v>
      </c>
      <c r="G56" s="8">
        <v>0</v>
      </c>
      <c r="H56" s="8">
        <v>248617</v>
      </c>
      <c r="I56" s="8">
        <v>0</v>
      </c>
      <c r="J56" s="8">
        <v>0</v>
      </c>
      <c r="K56" s="8">
        <v>0</v>
      </c>
    </row>
    <row r="57" spans="1:11" x14ac:dyDescent="0.2">
      <c r="A57" s="66">
        <v>49</v>
      </c>
      <c r="B57" s="9" t="s">
        <v>99</v>
      </c>
      <c r="C57" s="7" t="s">
        <v>100</v>
      </c>
      <c r="D57" s="39">
        <f t="shared" si="2"/>
        <v>1012940</v>
      </c>
      <c r="E57" s="8">
        <v>0</v>
      </c>
      <c r="F57" s="8">
        <v>0</v>
      </c>
      <c r="G57" s="8">
        <v>605218</v>
      </c>
      <c r="H57" s="8">
        <v>407722</v>
      </c>
      <c r="I57" s="8">
        <v>0</v>
      </c>
      <c r="J57" s="8">
        <v>0</v>
      </c>
      <c r="K57" s="8">
        <v>0</v>
      </c>
    </row>
    <row r="58" spans="1:11" ht="15" customHeight="1" x14ac:dyDescent="0.2">
      <c r="A58" s="66">
        <v>50</v>
      </c>
      <c r="B58" s="10" t="s">
        <v>101</v>
      </c>
      <c r="C58" s="11" t="s">
        <v>102</v>
      </c>
      <c r="D58" s="40">
        <f t="shared" si="2"/>
        <v>2391246</v>
      </c>
      <c r="E58" s="8">
        <v>0</v>
      </c>
      <c r="F58" s="8">
        <v>0</v>
      </c>
      <c r="G58" s="8">
        <v>1715358</v>
      </c>
      <c r="H58" s="8">
        <v>675888</v>
      </c>
      <c r="I58" s="8">
        <v>0</v>
      </c>
      <c r="J58" s="8">
        <v>0</v>
      </c>
      <c r="K58" s="8">
        <v>0</v>
      </c>
    </row>
    <row r="59" spans="1:11" x14ac:dyDescent="0.2">
      <c r="A59" s="66">
        <v>51</v>
      </c>
      <c r="B59" s="10" t="s">
        <v>103</v>
      </c>
      <c r="C59" s="11" t="s">
        <v>104</v>
      </c>
      <c r="D59" s="39">
        <f t="shared" si="2"/>
        <v>13751870</v>
      </c>
      <c r="E59" s="8">
        <v>4100427</v>
      </c>
      <c r="F59" s="8">
        <v>0</v>
      </c>
      <c r="G59" s="8">
        <v>5424912</v>
      </c>
      <c r="H59" s="8">
        <v>1840162</v>
      </c>
      <c r="I59" s="8">
        <v>2386369</v>
      </c>
      <c r="J59" s="8">
        <v>0</v>
      </c>
      <c r="K59" s="8">
        <v>0</v>
      </c>
    </row>
    <row r="60" spans="1:11" x14ac:dyDescent="0.2">
      <c r="A60" s="66">
        <v>52</v>
      </c>
      <c r="B60" s="10" t="s">
        <v>105</v>
      </c>
      <c r="C60" s="11" t="s">
        <v>106</v>
      </c>
      <c r="D60" s="40">
        <f t="shared" si="2"/>
        <v>1330349</v>
      </c>
      <c r="E60" s="8">
        <v>0</v>
      </c>
      <c r="F60" s="8">
        <v>0</v>
      </c>
      <c r="G60" s="8">
        <v>951871</v>
      </c>
      <c r="H60" s="8">
        <v>378478</v>
      </c>
      <c r="I60" s="8">
        <v>0</v>
      </c>
      <c r="J60" s="8">
        <v>0</v>
      </c>
      <c r="K60" s="8">
        <v>0</v>
      </c>
    </row>
    <row r="61" spans="1:11" x14ac:dyDescent="0.2">
      <c r="A61" s="66">
        <v>53</v>
      </c>
      <c r="B61" s="10" t="s">
        <v>107</v>
      </c>
      <c r="C61" s="11" t="s">
        <v>108</v>
      </c>
      <c r="D61" s="40">
        <f t="shared" si="2"/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</row>
    <row r="62" spans="1:11" x14ac:dyDescent="0.2">
      <c r="A62" s="66">
        <v>54</v>
      </c>
      <c r="B62" s="10" t="s">
        <v>109</v>
      </c>
      <c r="C62" s="11" t="s">
        <v>110</v>
      </c>
      <c r="D62" s="40">
        <f t="shared" si="2"/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</row>
    <row r="63" spans="1:11" x14ac:dyDescent="0.2">
      <c r="A63" s="66">
        <v>55</v>
      </c>
      <c r="B63" s="10" t="s">
        <v>111</v>
      </c>
      <c r="C63" s="11" t="s">
        <v>112</v>
      </c>
      <c r="D63" s="40">
        <f t="shared" si="2"/>
        <v>1604242</v>
      </c>
      <c r="E63" s="8">
        <v>0</v>
      </c>
      <c r="F63" s="8">
        <v>0</v>
      </c>
      <c r="G63" s="8">
        <v>858255</v>
      </c>
      <c r="H63" s="8">
        <v>745987</v>
      </c>
      <c r="I63" s="8">
        <v>0</v>
      </c>
      <c r="J63" s="8">
        <v>0</v>
      </c>
      <c r="K63" s="8">
        <v>0</v>
      </c>
    </row>
    <row r="64" spans="1:11" x14ac:dyDescent="0.2">
      <c r="A64" s="66">
        <v>56</v>
      </c>
      <c r="B64" s="9" t="s">
        <v>113</v>
      </c>
      <c r="C64" s="11" t="s">
        <v>114</v>
      </c>
      <c r="D64" s="40">
        <f t="shared" si="2"/>
        <v>1313437</v>
      </c>
      <c r="E64" s="8">
        <v>0</v>
      </c>
      <c r="F64" s="8">
        <v>0</v>
      </c>
      <c r="G64" s="8">
        <v>702756</v>
      </c>
      <c r="H64" s="8">
        <v>610681</v>
      </c>
      <c r="I64" s="8">
        <v>0</v>
      </c>
      <c r="J64" s="8">
        <v>0</v>
      </c>
      <c r="K64" s="8">
        <v>0</v>
      </c>
    </row>
    <row r="65" spans="1:11" ht="17.25" customHeight="1" x14ac:dyDescent="0.2">
      <c r="A65" s="66">
        <v>57</v>
      </c>
      <c r="B65" s="12" t="s">
        <v>115</v>
      </c>
      <c r="C65" s="13" t="s">
        <v>116</v>
      </c>
      <c r="D65" s="40">
        <f t="shared" si="2"/>
        <v>1845510</v>
      </c>
      <c r="E65" s="8">
        <v>0</v>
      </c>
      <c r="F65" s="8">
        <v>0</v>
      </c>
      <c r="G65" s="8">
        <v>987670</v>
      </c>
      <c r="H65" s="8">
        <v>857840</v>
      </c>
      <c r="I65" s="8">
        <v>0</v>
      </c>
      <c r="J65" s="8">
        <v>0</v>
      </c>
      <c r="K65" s="8">
        <v>0</v>
      </c>
    </row>
    <row r="66" spans="1:11" ht="15" customHeight="1" x14ac:dyDescent="0.2">
      <c r="A66" s="66">
        <v>58</v>
      </c>
      <c r="B66" s="9" t="s">
        <v>117</v>
      </c>
      <c r="C66" s="11" t="s">
        <v>118</v>
      </c>
      <c r="D66" s="40">
        <f t="shared" si="2"/>
        <v>2297963</v>
      </c>
      <c r="E66" s="8">
        <v>0</v>
      </c>
      <c r="F66" s="8">
        <v>0</v>
      </c>
      <c r="G66" s="8">
        <v>1229948</v>
      </c>
      <c r="H66" s="8">
        <v>1068015</v>
      </c>
      <c r="I66" s="8">
        <v>0</v>
      </c>
      <c r="J66" s="8">
        <v>0</v>
      </c>
      <c r="K66" s="8">
        <v>0</v>
      </c>
    </row>
    <row r="67" spans="1:11" ht="16.5" customHeight="1" x14ac:dyDescent="0.2">
      <c r="A67" s="66">
        <v>59</v>
      </c>
      <c r="B67" s="10" t="s">
        <v>119</v>
      </c>
      <c r="C67" s="11" t="s">
        <v>321</v>
      </c>
      <c r="D67" s="41">
        <f t="shared" si="2"/>
        <v>899191</v>
      </c>
      <c r="E67" s="8">
        <v>0</v>
      </c>
      <c r="F67" s="8">
        <v>0</v>
      </c>
      <c r="G67" s="8">
        <v>481546</v>
      </c>
      <c r="H67" s="8">
        <v>417645</v>
      </c>
      <c r="I67" s="8">
        <v>0</v>
      </c>
      <c r="J67" s="8">
        <v>0</v>
      </c>
      <c r="K67" s="8">
        <v>0</v>
      </c>
    </row>
    <row r="68" spans="1:11" ht="17.25" customHeight="1" x14ac:dyDescent="0.2">
      <c r="A68" s="66">
        <v>60</v>
      </c>
      <c r="B68" s="6" t="s">
        <v>120</v>
      </c>
      <c r="C68" s="11" t="s">
        <v>121</v>
      </c>
      <c r="D68" s="40">
        <f t="shared" si="2"/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</row>
    <row r="69" spans="1:11" ht="12.75" customHeight="1" x14ac:dyDescent="0.2">
      <c r="A69" s="66">
        <v>61</v>
      </c>
      <c r="B69" s="6" t="s">
        <v>122</v>
      </c>
      <c r="C69" s="11" t="s">
        <v>123</v>
      </c>
      <c r="D69" s="40">
        <f t="shared" si="2"/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</row>
    <row r="70" spans="1:11" ht="27.75" customHeight="1" x14ac:dyDescent="0.2">
      <c r="A70" s="66">
        <v>62</v>
      </c>
      <c r="B70" s="9" t="s">
        <v>124</v>
      </c>
      <c r="C70" s="11" t="s">
        <v>125</v>
      </c>
      <c r="D70" s="40">
        <f t="shared" si="2"/>
        <v>5794825</v>
      </c>
      <c r="E70" s="8">
        <v>0</v>
      </c>
      <c r="F70" s="8">
        <v>0</v>
      </c>
      <c r="G70" s="8">
        <v>4004811</v>
      </c>
      <c r="H70" s="8">
        <v>1790014</v>
      </c>
      <c r="I70" s="8">
        <v>0</v>
      </c>
      <c r="J70" s="8">
        <v>0</v>
      </c>
      <c r="K70" s="8">
        <v>0</v>
      </c>
    </row>
    <row r="71" spans="1:11" x14ac:dyDescent="0.2">
      <c r="A71" s="66">
        <v>63</v>
      </c>
      <c r="B71" s="9" t="s">
        <v>126</v>
      </c>
      <c r="C71" s="7" t="s">
        <v>127</v>
      </c>
      <c r="D71" s="40">
        <f t="shared" si="2"/>
        <v>6627510</v>
      </c>
      <c r="E71" s="8">
        <v>3332911</v>
      </c>
      <c r="F71" s="8">
        <v>0</v>
      </c>
      <c r="G71" s="8">
        <v>2388049</v>
      </c>
      <c r="H71" s="8">
        <v>906550</v>
      </c>
      <c r="I71" s="8">
        <v>0</v>
      </c>
      <c r="J71" s="8">
        <v>0</v>
      </c>
      <c r="K71" s="8">
        <v>0</v>
      </c>
    </row>
    <row r="72" spans="1:11" x14ac:dyDescent="0.2">
      <c r="A72" s="66">
        <v>64</v>
      </c>
      <c r="B72" s="9" t="s">
        <v>128</v>
      </c>
      <c r="C72" s="11" t="s">
        <v>129</v>
      </c>
      <c r="D72" s="40">
        <f t="shared" ref="D72:D103" si="3">E72+F72+G72+H72+I72+J72+K72</f>
        <v>8050410</v>
      </c>
      <c r="E72" s="8">
        <v>0</v>
      </c>
      <c r="F72" s="8">
        <v>0</v>
      </c>
      <c r="G72" s="8">
        <v>5499941</v>
      </c>
      <c r="H72" s="8">
        <v>2550469</v>
      </c>
      <c r="I72" s="8">
        <v>0</v>
      </c>
      <c r="J72" s="8">
        <v>0</v>
      </c>
      <c r="K72" s="8">
        <v>0</v>
      </c>
    </row>
    <row r="73" spans="1:11" ht="24" x14ac:dyDescent="0.2">
      <c r="A73" s="66">
        <v>65</v>
      </c>
      <c r="B73" s="9" t="s">
        <v>130</v>
      </c>
      <c r="C73" s="11" t="s">
        <v>131</v>
      </c>
      <c r="D73" s="40">
        <f t="shared" si="3"/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</row>
    <row r="74" spans="1:11" ht="24" x14ac:dyDescent="0.2">
      <c r="A74" s="66">
        <v>66</v>
      </c>
      <c r="B74" s="6" t="s">
        <v>132</v>
      </c>
      <c r="C74" s="11" t="s">
        <v>133</v>
      </c>
      <c r="D74" s="40">
        <f t="shared" si="3"/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</row>
    <row r="75" spans="1:11" ht="24" x14ac:dyDescent="0.2">
      <c r="A75" s="66">
        <v>67</v>
      </c>
      <c r="B75" s="9" t="s">
        <v>134</v>
      </c>
      <c r="C75" s="11" t="s">
        <v>135</v>
      </c>
      <c r="D75" s="40">
        <f t="shared" si="3"/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</row>
    <row r="76" spans="1:11" ht="24" x14ac:dyDescent="0.2">
      <c r="A76" s="66">
        <v>68</v>
      </c>
      <c r="B76" s="9" t="s">
        <v>136</v>
      </c>
      <c r="C76" s="11" t="s">
        <v>137</v>
      </c>
      <c r="D76" s="40">
        <f t="shared" si="3"/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</row>
    <row r="77" spans="1:11" ht="24" x14ac:dyDescent="0.2">
      <c r="A77" s="66">
        <v>69</v>
      </c>
      <c r="B77" s="6" t="s">
        <v>138</v>
      </c>
      <c r="C77" s="11" t="s">
        <v>139</v>
      </c>
      <c r="D77" s="40">
        <f t="shared" si="3"/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</row>
    <row r="78" spans="1:11" ht="24" x14ac:dyDescent="0.2">
      <c r="A78" s="66">
        <v>70</v>
      </c>
      <c r="B78" s="6" t="s">
        <v>140</v>
      </c>
      <c r="C78" s="11" t="s">
        <v>141</v>
      </c>
      <c r="D78" s="39">
        <f t="shared" si="3"/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</row>
    <row r="79" spans="1:11" ht="24" x14ac:dyDescent="0.2">
      <c r="A79" s="66">
        <v>71</v>
      </c>
      <c r="B79" s="6" t="s">
        <v>142</v>
      </c>
      <c r="C79" s="11" t="s">
        <v>143</v>
      </c>
      <c r="D79" s="40">
        <f t="shared" si="3"/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</row>
    <row r="80" spans="1:11" x14ac:dyDescent="0.2">
      <c r="A80" s="66">
        <v>72</v>
      </c>
      <c r="B80" s="10" t="s">
        <v>144</v>
      </c>
      <c r="C80" s="11" t="s">
        <v>145</v>
      </c>
      <c r="D80" s="40">
        <f t="shared" si="3"/>
        <v>4740806</v>
      </c>
      <c r="E80" s="8">
        <v>0</v>
      </c>
      <c r="F80" s="8">
        <v>0</v>
      </c>
      <c r="G80" s="8">
        <v>3415450</v>
      </c>
      <c r="H80" s="8">
        <v>1325356</v>
      </c>
      <c r="I80" s="8">
        <v>0</v>
      </c>
      <c r="J80" s="8">
        <v>0</v>
      </c>
      <c r="K80" s="8">
        <v>0</v>
      </c>
    </row>
    <row r="81" spans="1:11" x14ac:dyDescent="0.2">
      <c r="A81" s="66">
        <v>73</v>
      </c>
      <c r="B81" s="6" t="s">
        <v>146</v>
      </c>
      <c r="C81" s="11" t="s">
        <v>147</v>
      </c>
      <c r="D81" s="40">
        <f t="shared" si="3"/>
        <v>10831419</v>
      </c>
      <c r="E81" s="8">
        <v>0</v>
      </c>
      <c r="F81" s="8">
        <v>0</v>
      </c>
      <c r="G81" s="8">
        <v>7458359</v>
      </c>
      <c r="H81" s="8">
        <v>3373060</v>
      </c>
      <c r="I81" s="8">
        <v>0</v>
      </c>
      <c r="J81" s="8">
        <v>0</v>
      </c>
      <c r="K81" s="8">
        <v>0</v>
      </c>
    </row>
    <row r="82" spans="1:11" x14ac:dyDescent="0.2">
      <c r="A82" s="66">
        <v>74</v>
      </c>
      <c r="B82" s="10" t="s">
        <v>148</v>
      </c>
      <c r="C82" s="11" t="s">
        <v>149</v>
      </c>
      <c r="D82" s="40">
        <f t="shared" si="3"/>
        <v>11976420</v>
      </c>
      <c r="E82" s="8">
        <v>3251898</v>
      </c>
      <c r="F82" s="8">
        <v>0</v>
      </c>
      <c r="G82" s="8">
        <v>6134382</v>
      </c>
      <c r="H82" s="8">
        <v>2590140</v>
      </c>
      <c r="I82" s="8">
        <v>0</v>
      </c>
      <c r="J82" s="8">
        <v>0</v>
      </c>
      <c r="K82" s="8">
        <v>0</v>
      </c>
    </row>
    <row r="83" spans="1:11" x14ac:dyDescent="0.2">
      <c r="A83" s="66">
        <v>75</v>
      </c>
      <c r="B83" s="12" t="s">
        <v>150</v>
      </c>
      <c r="C83" s="13" t="s">
        <v>151</v>
      </c>
      <c r="D83" s="43">
        <f t="shared" si="3"/>
        <v>1654450</v>
      </c>
      <c r="E83" s="8">
        <v>0</v>
      </c>
      <c r="F83" s="8">
        <v>0</v>
      </c>
      <c r="G83" s="8">
        <v>1198920</v>
      </c>
      <c r="H83" s="8">
        <v>455530</v>
      </c>
      <c r="I83" s="8">
        <v>0</v>
      </c>
      <c r="J83" s="8">
        <v>0</v>
      </c>
      <c r="K83" s="8">
        <v>0</v>
      </c>
    </row>
    <row r="84" spans="1:11" x14ac:dyDescent="0.2">
      <c r="A84" s="66">
        <v>76</v>
      </c>
      <c r="B84" s="6" t="s">
        <v>152</v>
      </c>
      <c r="C84" s="11" t="s">
        <v>153</v>
      </c>
      <c r="D84" s="40">
        <f t="shared" si="3"/>
        <v>139308719</v>
      </c>
      <c r="E84" s="8">
        <v>84836120</v>
      </c>
      <c r="F84" s="8">
        <v>0</v>
      </c>
      <c r="G84" s="8">
        <v>6942069</v>
      </c>
      <c r="H84" s="8">
        <v>5087289</v>
      </c>
      <c r="I84" s="8">
        <v>14234265</v>
      </c>
      <c r="J84" s="8">
        <v>0</v>
      </c>
      <c r="K84" s="8">
        <v>28208976</v>
      </c>
    </row>
    <row r="85" spans="1:11" x14ac:dyDescent="0.2">
      <c r="A85" s="66">
        <v>77</v>
      </c>
      <c r="B85" s="12" t="s">
        <v>154</v>
      </c>
      <c r="C85" s="13" t="s">
        <v>155</v>
      </c>
      <c r="D85" s="40">
        <f t="shared" si="3"/>
        <v>16986757</v>
      </c>
      <c r="E85" s="8">
        <v>6145261</v>
      </c>
      <c r="F85" s="8">
        <v>9483235</v>
      </c>
      <c r="G85" s="8">
        <v>726833</v>
      </c>
      <c r="H85" s="8">
        <v>631428</v>
      </c>
      <c r="I85" s="8">
        <v>0</v>
      </c>
      <c r="J85" s="8">
        <v>0</v>
      </c>
      <c r="K85" s="8">
        <v>0</v>
      </c>
    </row>
    <row r="86" spans="1:11" x14ac:dyDescent="0.2">
      <c r="A86" s="66">
        <v>78</v>
      </c>
      <c r="B86" s="6" t="s">
        <v>156</v>
      </c>
      <c r="C86" s="11" t="s">
        <v>157</v>
      </c>
      <c r="D86" s="40">
        <f t="shared" si="3"/>
        <v>13038646</v>
      </c>
      <c r="E86" s="8">
        <v>1405302</v>
      </c>
      <c r="F86" s="8">
        <v>1857993</v>
      </c>
      <c r="G86" s="8">
        <v>5667346</v>
      </c>
      <c r="H86" s="8">
        <v>4108005</v>
      </c>
      <c r="I86" s="8">
        <v>0</v>
      </c>
      <c r="J86" s="8">
        <v>0</v>
      </c>
      <c r="K86" s="8">
        <v>0</v>
      </c>
    </row>
    <row r="87" spans="1:11" x14ac:dyDescent="0.2">
      <c r="A87" s="66">
        <v>79</v>
      </c>
      <c r="B87" s="12" t="s">
        <v>158</v>
      </c>
      <c r="C87" s="13" t="s">
        <v>159</v>
      </c>
      <c r="D87" s="40">
        <f t="shared" si="3"/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</row>
    <row r="88" spans="1:11" x14ac:dyDescent="0.2">
      <c r="A88" s="66">
        <v>80</v>
      </c>
      <c r="B88" s="9" t="s">
        <v>160</v>
      </c>
      <c r="C88" s="11" t="s">
        <v>161</v>
      </c>
      <c r="D88" s="40">
        <f t="shared" si="3"/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</row>
    <row r="89" spans="1:11" x14ac:dyDescent="0.2">
      <c r="A89" s="66">
        <v>81</v>
      </c>
      <c r="B89" s="10" t="s">
        <v>162</v>
      </c>
      <c r="C89" s="11" t="s">
        <v>163</v>
      </c>
      <c r="D89" s="40">
        <f t="shared" si="3"/>
        <v>5875777</v>
      </c>
      <c r="E89" s="8">
        <v>4318193</v>
      </c>
      <c r="F89" s="8">
        <v>467690</v>
      </c>
      <c r="G89" s="8">
        <v>319851</v>
      </c>
      <c r="H89" s="8">
        <v>231289</v>
      </c>
      <c r="I89" s="8">
        <v>0</v>
      </c>
      <c r="J89" s="8">
        <v>0</v>
      </c>
      <c r="K89" s="8">
        <v>538754</v>
      </c>
    </row>
    <row r="90" spans="1:11" ht="24" x14ac:dyDescent="0.2">
      <c r="A90" s="66">
        <v>82</v>
      </c>
      <c r="B90" s="9" t="s">
        <v>164</v>
      </c>
      <c r="C90" s="7" t="s">
        <v>165</v>
      </c>
      <c r="D90" s="40">
        <f t="shared" si="3"/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</row>
    <row r="91" spans="1:11" x14ac:dyDescent="0.2">
      <c r="A91" s="66">
        <v>83</v>
      </c>
      <c r="B91" s="9" t="s">
        <v>166</v>
      </c>
      <c r="C91" s="13" t="s">
        <v>167</v>
      </c>
      <c r="D91" s="40">
        <f t="shared" si="3"/>
        <v>387691</v>
      </c>
      <c r="E91" s="8">
        <v>0</v>
      </c>
      <c r="F91" s="8">
        <v>0</v>
      </c>
      <c r="G91" s="8">
        <v>281250</v>
      </c>
      <c r="H91" s="8">
        <v>106441</v>
      </c>
      <c r="I91" s="8">
        <v>0</v>
      </c>
      <c r="J91" s="8">
        <v>0</v>
      </c>
      <c r="K91" s="8">
        <v>0</v>
      </c>
    </row>
    <row r="92" spans="1:11" x14ac:dyDescent="0.2">
      <c r="A92" s="66">
        <v>84</v>
      </c>
      <c r="B92" s="10" t="s">
        <v>168</v>
      </c>
      <c r="C92" s="11" t="s">
        <v>169</v>
      </c>
      <c r="D92" s="40">
        <f t="shared" si="3"/>
        <v>14407719</v>
      </c>
      <c r="E92" s="8">
        <v>6930690</v>
      </c>
      <c r="F92" s="8">
        <v>0</v>
      </c>
      <c r="G92" s="8">
        <v>6488694</v>
      </c>
      <c r="H92" s="8">
        <v>988335</v>
      </c>
      <c r="I92" s="8">
        <v>0</v>
      </c>
      <c r="J92" s="8">
        <v>0</v>
      </c>
      <c r="K92" s="8">
        <v>0</v>
      </c>
    </row>
    <row r="93" spans="1:11" x14ac:dyDescent="0.2">
      <c r="A93" s="66">
        <v>85</v>
      </c>
      <c r="B93" s="9" t="s">
        <v>170</v>
      </c>
      <c r="C93" s="7" t="s">
        <v>171</v>
      </c>
      <c r="D93" s="41">
        <f t="shared" si="3"/>
        <v>777307</v>
      </c>
      <c r="E93" s="8">
        <v>0</v>
      </c>
      <c r="F93" s="8">
        <v>0</v>
      </c>
      <c r="G93" s="8">
        <v>768938</v>
      </c>
      <c r="H93" s="8">
        <v>8369</v>
      </c>
      <c r="I93" s="8">
        <v>0</v>
      </c>
      <c r="J93" s="8">
        <v>0</v>
      </c>
      <c r="K93" s="8">
        <v>0</v>
      </c>
    </row>
    <row r="94" spans="1:11" x14ac:dyDescent="0.2">
      <c r="A94" s="66">
        <v>86</v>
      </c>
      <c r="B94" s="10" t="s">
        <v>172</v>
      </c>
      <c r="C94" s="11" t="s">
        <v>173</v>
      </c>
      <c r="D94" s="40">
        <f t="shared" si="3"/>
        <v>323230</v>
      </c>
      <c r="E94" s="8">
        <v>0</v>
      </c>
      <c r="F94" s="8">
        <v>0</v>
      </c>
      <c r="G94" s="8">
        <v>0</v>
      </c>
      <c r="H94" s="8">
        <v>323230</v>
      </c>
      <c r="I94" s="8">
        <v>0</v>
      </c>
      <c r="J94" s="8">
        <v>0</v>
      </c>
      <c r="K94" s="8">
        <v>0</v>
      </c>
    </row>
    <row r="95" spans="1:11" x14ac:dyDescent="0.2">
      <c r="A95" s="66">
        <v>87</v>
      </c>
      <c r="B95" s="10" t="s">
        <v>174</v>
      </c>
      <c r="C95" s="11" t="s">
        <v>175</v>
      </c>
      <c r="D95" s="40">
        <f t="shared" si="3"/>
        <v>3731378</v>
      </c>
      <c r="E95" s="8">
        <v>684488</v>
      </c>
      <c r="F95" s="8">
        <v>0</v>
      </c>
      <c r="G95" s="8">
        <v>2188739</v>
      </c>
      <c r="H95" s="8">
        <v>858151</v>
      </c>
      <c r="I95" s="8">
        <v>0</v>
      </c>
      <c r="J95" s="8">
        <v>0</v>
      </c>
      <c r="K95" s="8">
        <v>0</v>
      </c>
    </row>
    <row r="96" spans="1:11" ht="13.5" customHeight="1" x14ac:dyDescent="0.2">
      <c r="A96" s="66">
        <v>88</v>
      </c>
      <c r="B96" s="9" t="s">
        <v>176</v>
      </c>
      <c r="C96" s="13" t="s">
        <v>177</v>
      </c>
      <c r="D96" s="41">
        <f t="shared" si="3"/>
        <v>2316208</v>
      </c>
      <c r="E96" s="8">
        <v>1106877</v>
      </c>
      <c r="F96" s="8">
        <v>0</v>
      </c>
      <c r="G96" s="8">
        <v>828793</v>
      </c>
      <c r="H96" s="8">
        <v>380538</v>
      </c>
      <c r="I96" s="8">
        <v>0</v>
      </c>
      <c r="J96" s="8">
        <v>0</v>
      </c>
      <c r="K96" s="8">
        <v>0</v>
      </c>
    </row>
    <row r="97" spans="1:11" ht="14.25" customHeight="1" x14ac:dyDescent="0.2">
      <c r="A97" s="66">
        <v>89</v>
      </c>
      <c r="B97" s="9" t="s">
        <v>178</v>
      </c>
      <c r="C97" s="7" t="s">
        <v>179</v>
      </c>
      <c r="D97" s="40">
        <f t="shared" si="3"/>
        <v>1583838</v>
      </c>
      <c r="E97" s="8">
        <v>0</v>
      </c>
      <c r="F97" s="8">
        <v>0</v>
      </c>
      <c r="G97" s="8">
        <v>1174386</v>
      </c>
      <c r="H97" s="8">
        <v>409452</v>
      </c>
      <c r="I97" s="8">
        <v>0</v>
      </c>
      <c r="J97" s="8">
        <v>0</v>
      </c>
      <c r="K97" s="8">
        <v>0</v>
      </c>
    </row>
    <row r="98" spans="1:11" x14ac:dyDescent="0.2">
      <c r="A98" s="66">
        <v>90</v>
      </c>
      <c r="B98" s="6" t="s">
        <v>180</v>
      </c>
      <c r="C98" s="7" t="s">
        <v>181</v>
      </c>
      <c r="D98" s="41">
        <f t="shared" si="3"/>
        <v>794404</v>
      </c>
      <c r="E98" s="8">
        <v>0</v>
      </c>
      <c r="F98" s="8">
        <v>0</v>
      </c>
      <c r="G98" s="8">
        <v>0</v>
      </c>
      <c r="H98" s="8">
        <v>794404</v>
      </c>
      <c r="I98" s="8">
        <v>0</v>
      </c>
      <c r="J98" s="8">
        <v>0</v>
      </c>
      <c r="K98" s="8">
        <v>0</v>
      </c>
    </row>
    <row r="99" spans="1:11" x14ac:dyDescent="0.2">
      <c r="A99" s="66">
        <v>91</v>
      </c>
      <c r="B99" s="6" t="s">
        <v>182</v>
      </c>
      <c r="C99" s="7" t="s">
        <v>183</v>
      </c>
      <c r="D99" s="40">
        <f t="shared" si="3"/>
        <v>679236</v>
      </c>
      <c r="E99" s="8">
        <v>0</v>
      </c>
      <c r="F99" s="8">
        <v>0</v>
      </c>
      <c r="G99" s="8">
        <v>0</v>
      </c>
      <c r="H99" s="8">
        <v>679236</v>
      </c>
      <c r="I99" s="8">
        <v>0</v>
      </c>
      <c r="J99" s="8">
        <v>0</v>
      </c>
      <c r="K99" s="8">
        <v>0</v>
      </c>
    </row>
    <row r="100" spans="1:11" x14ac:dyDescent="0.2">
      <c r="A100" s="66">
        <v>92</v>
      </c>
      <c r="B100" s="10" t="s">
        <v>184</v>
      </c>
      <c r="C100" s="11" t="s">
        <v>185</v>
      </c>
      <c r="D100" s="40">
        <f t="shared" si="3"/>
        <v>531790</v>
      </c>
      <c r="E100" s="8">
        <v>0</v>
      </c>
      <c r="F100" s="8">
        <v>0</v>
      </c>
      <c r="G100" s="8">
        <v>259332</v>
      </c>
      <c r="H100" s="8">
        <v>272458</v>
      </c>
      <c r="I100" s="8">
        <v>0</v>
      </c>
      <c r="J100" s="8">
        <v>0</v>
      </c>
      <c r="K100" s="8">
        <v>0</v>
      </c>
    </row>
    <row r="101" spans="1:11" x14ac:dyDescent="0.2">
      <c r="A101" s="66">
        <v>93</v>
      </c>
      <c r="B101" s="12" t="s">
        <v>186</v>
      </c>
      <c r="C101" s="13" t="s">
        <v>187</v>
      </c>
      <c r="D101" s="39">
        <f t="shared" si="3"/>
        <v>402310</v>
      </c>
      <c r="E101" s="8">
        <v>0</v>
      </c>
      <c r="F101" s="8">
        <v>0</v>
      </c>
      <c r="G101" s="8">
        <v>0</v>
      </c>
      <c r="H101" s="8">
        <v>402310</v>
      </c>
      <c r="I101" s="8">
        <v>0</v>
      </c>
      <c r="J101" s="8">
        <v>0</v>
      </c>
      <c r="K101" s="8">
        <v>0</v>
      </c>
    </row>
    <row r="102" spans="1:11" x14ac:dyDescent="0.2">
      <c r="A102" s="66">
        <v>94</v>
      </c>
      <c r="B102" s="6" t="s">
        <v>188</v>
      </c>
      <c r="C102" s="7" t="s">
        <v>189</v>
      </c>
      <c r="D102" s="41">
        <f t="shared" si="3"/>
        <v>1556549</v>
      </c>
      <c r="E102" s="8">
        <v>0</v>
      </c>
      <c r="F102" s="8">
        <v>0</v>
      </c>
      <c r="G102" s="8">
        <v>1106803</v>
      </c>
      <c r="H102" s="8">
        <v>449746</v>
      </c>
      <c r="I102" s="8">
        <v>0</v>
      </c>
      <c r="J102" s="8">
        <v>0</v>
      </c>
      <c r="K102" s="8">
        <v>0</v>
      </c>
    </row>
    <row r="103" spans="1:11" x14ac:dyDescent="0.2">
      <c r="A103" s="66">
        <v>95</v>
      </c>
      <c r="B103" s="9" t="s">
        <v>190</v>
      </c>
      <c r="C103" s="7" t="s">
        <v>191</v>
      </c>
      <c r="D103" s="40">
        <f t="shared" si="3"/>
        <v>7803390</v>
      </c>
      <c r="E103" s="8">
        <v>4727869</v>
      </c>
      <c r="F103" s="8">
        <v>0</v>
      </c>
      <c r="G103" s="8">
        <v>2442155</v>
      </c>
      <c r="H103" s="8">
        <v>633366</v>
      </c>
      <c r="I103" s="8">
        <v>0</v>
      </c>
      <c r="J103" s="8">
        <v>0</v>
      </c>
      <c r="K103" s="8">
        <v>0</v>
      </c>
    </row>
    <row r="104" spans="1:11" x14ac:dyDescent="0.2">
      <c r="A104" s="66">
        <v>96</v>
      </c>
      <c r="B104" s="10" t="s">
        <v>192</v>
      </c>
      <c r="C104" s="11" t="s">
        <v>193</v>
      </c>
      <c r="D104" s="44">
        <f t="shared" ref="D104:D135" si="4">E104+F104+G104+H104+I104+J104+K104</f>
        <v>1062489</v>
      </c>
      <c r="E104" s="8">
        <v>0</v>
      </c>
      <c r="F104" s="8">
        <v>0</v>
      </c>
      <c r="G104" s="8">
        <v>770228</v>
      </c>
      <c r="H104" s="8">
        <v>292261</v>
      </c>
      <c r="I104" s="8">
        <v>0</v>
      </c>
      <c r="J104" s="8">
        <v>0</v>
      </c>
      <c r="K104" s="8">
        <v>0</v>
      </c>
    </row>
    <row r="105" spans="1:11" x14ac:dyDescent="0.2">
      <c r="A105" s="66">
        <v>97</v>
      </c>
      <c r="B105" s="10" t="s">
        <v>194</v>
      </c>
      <c r="C105" s="11" t="s">
        <v>195</v>
      </c>
      <c r="D105" s="40">
        <f t="shared" si="4"/>
        <v>1791662</v>
      </c>
      <c r="E105" s="8">
        <v>0</v>
      </c>
      <c r="F105" s="8">
        <v>0</v>
      </c>
      <c r="G105" s="8">
        <v>1273471</v>
      </c>
      <c r="H105" s="8">
        <v>518191</v>
      </c>
      <c r="I105" s="8">
        <v>0</v>
      </c>
      <c r="J105" s="8">
        <v>0</v>
      </c>
      <c r="K105" s="8">
        <v>0</v>
      </c>
    </row>
    <row r="106" spans="1:11" x14ac:dyDescent="0.2">
      <c r="A106" s="66">
        <v>98</v>
      </c>
      <c r="B106" s="6" t="s">
        <v>196</v>
      </c>
      <c r="C106" s="7" t="s">
        <v>197</v>
      </c>
      <c r="D106" s="40">
        <f t="shared" si="4"/>
        <v>5247393</v>
      </c>
      <c r="E106" s="8">
        <v>1526173</v>
      </c>
      <c r="F106" s="8">
        <v>0</v>
      </c>
      <c r="G106" s="8">
        <v>2820687</v>
      </c>
      <c r="H106" s="8">
        <v>900533</v>
      </c>
      <c r="I106" s="8">
        <v>0</v>
      </c>
      <c r="J106" s="8">
        <v>0</v>
      </c>
      <c r="K106" s="8">
        <v>0</v>
      </c>
    </row>
    <row r="107" spans="1:11" x14ac:dyDescent="0.2">
      <c r="A107" s="66">
        <v>99</v>
      </c>
      <c r="B107" s="9" t="s">
        <v>198</v>
      </c>
      <c r="C107" s="7" t="s">
        <v>199</v>
      </c>
      <c r="D107" s="41">
        <f t="shared" si="4"/>
        <v>325636</v>
      </c>
      <c r="E107" s="8">
        <v>0</v>
      </c>
      <c r="F107" s="8">
        <v>0</v>
      </c>
      <c r="G107" s="8">
        <v>0</v>
      </c>
      <c r="H107" s="8">
        <v>325636</v>
      </c>
      <c r="I107" s="8">
        <v>0</v>
      </c>
      <c r="J107" s="8">
        <v>0</v>
      </c>
      <c r="K107" s="8">
        <v>0</v>
      </c>
    </row>
    <row r="108" spans="1:11" x14ac:dyDescent="0.2">
      <c r="A108" s="66">
        <v>100</v>
      </c>
      <c r="B108" s="6" t="s">
        <v>200</v>
      </c>
      <c r="C108" s="11" t="s">
        <v>201</v>
      </c>
      <c r="D108" s="39">
        <f t="shared" si="4"/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</row>
    <row r="109" spans="1:11" x14ac:dyDescent="0.2">
      <c r="A109" s="66">
        <v>101</v>
      </c>
      <c r="B109" s="6" t="s">
        <v>202</v>
      </c>
      <c r="C109" s="7" t="s">
        <v>203</v>
      </c>
      <c r="D109" s="39">
        <f t="shared" si="4"/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</row>
    <row r="110" spans="1:11" x14ac:dyDescent="0.2">
      <c r="A110" s="66">
        <v>102</v>
      </c>
      <c r="B110" s="10" t="s">
        <v>204</v>
      </c>
      <c r="C110" s="11" t="s">
        <v>205</v>
      </c>
      <c r="D110" s="39">
        <f t="shared" si="4"/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</row>
    <row r="111" spans="1:11" x14ac:dyDescent="0.2">
      <c r="A111" s="66">
        <v>103</v>
      </c>
      <c r="B111" s="10" t="s">
        <v>206</v>
      </c>
      <c r="C111" s="11" t="s">
        <v>207</v>
      </c>
      <c r="D111" s="40">
        <f t="shared" si="4"/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</row>
    <row r="112" spans="1:11" x14ac:dyDescent="0.2">
      <c r="A112" s="66">
        <v>104</v>
      </c>
      <c r="B112" s="10" t="s">
        <v>208</v>
      </c>
      <c r="C112" s="11" t="s">
        <v>209</v>
      </c>
      <c r="D112" s="41">
        <f t="shared" si="4"/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</row>
    <row r="113" spans="1:11" x14ac:dyDescent="0.2">
      <c r="A113" s="66">
        <v>105</v>
      </c>
      <c r="B113" s="10" t="s">
        <v>210</v>
      </c>
      <c r="C113" s="11" t="s">
        <v>211</v>
      </c>
      <c r="D113" s="39">
        <f t="shared" si="4"/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</row>
    <row r="114" spans="1:11" x14ac:dyDescent="0.2">
      <c r="A114" s="66">
        <v>106</v>
      </c>
      <c r="B114" s="10" t="s">
        <v>212</v>
      </c>
      <c r="C114" s="11" t="s">
        <v>213</v>
      </c>
      <c r="D114" s="39">
        <f t="shared" si="4"/>
        <v>8214694</v>
      </c>
      <c r="E114" s="8">
        <v>0</v>
      </c>
      <c r="F114" s="8">
        <v>8214694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</row>
    <row r="115" spans="1:11" x14ac:dyDescent="0.2">
      <c r="A115" s="66">
        <v>107</v>
      </c>
      <c r="B115" s="10" t="s">
        <v>214</v>
      </c>
      <c r="C115" s="11" t="s">
        <v>215</v>
      </c>
      <c r="D115" s="40">
        <f t="shared" si="4"/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</row>
    <row r="116" spans="1:11" ht="12" customHeight="1" x14ac:dyDescent="0.2">
      <c r="A116" s="66">
        <v>108</v>
      </c>
      <c r="B116" s="16" t="s">
        <v>216</v>
      </c>
      <c r="C116" s="17" t="s">
        <v>217</v>
      </c>
      <c r="D116" s="40">
        <f t="shared" si="4"/>
        <v>93563570</v>
      </c>
      <c r="E116" s="8">
        <v>18360709</v>
      </c>
      <c r="F116" s="8">
        <v>75202861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</row>
    <row r="117" spans="1:11" x14ac:dyDescent="0.2">
      <c r="A117" s="66">
        <v>109</v>
      </c>
      <c r="B117" s="16"/>
      <c r="C117" s="17" t="s">
        <v>322</v>
      </c>
      <c r="D117" s="39">
        <f t="shared" si="4"/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/>
      <c r="K117" s="8">
        <v>0</v>
      </c>
    </row>
    <row r="118" spans="1:11" x14ac:dyDescent="0.2">
      <c r="A118" s="66">
        <v>110</v>
      </c>
      <c r="B118" s="9" t="s">
        <v>218</v>
      </c>
      <c r="C118" s="7" t="s">
        <v>219</v>
      </c>
      <c r="D118" s="39">
        <f t="shared" si="4"/>
        <v>5119674</v>
      </c>
      <c r="E118" s="8">
        <v>0</v>
      </c>
      <c r="F118" s="8">
        <v>5119674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</row>
    <row r="119" spans="1:11" x14ac:dyDescent="0.2">
      <c r="A119" s="66">
        <v>111</v>
      </c>
      <c r="B119" s="10" t="s">
        <v>220</v>
      </c>
      <c r="C119" s="11" t="s">
        <v>221</v>
      </c>
      <c r="D119" s="40">
        <f t="shared" si="4"/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</row>
    <row r="120" spans="1:11" x14ac:dyDescent="0.2">
      <c r="A120" s="66">
        <v>112</v>
      </c>
      <c r="B120" s="6" t="s">
        <v>222</v>
      </c>
      <c r="C120" s="18" t="s">
        <v>223</v>
      </c>
      <c r="D120" s="39">
        <f t="shared" si="4"/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</row>
    <row r="121" spans="1:11" ht="24" x14ac:dyDescent="0.2">
      <c r="A121" s="66">
        <v>113</v>
      </c>
      <c r="B121" s="10" t="s">
        <v>224</v>
      </c>
      <c r="C121" s="11" t="s">
        <v>225</v>
      </c>
      <c r="D121" s="40">
        <f t="shared" si="4"/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</row>
    <row r="122" spans="1:11" ht="13.5" customHeight="1" x14ac:dyDescent="0.2">
      <c r="A122" s="66">
        <v>114</v>
      </c>
      <c r="B122" s="10" t="s">
        <v>226</v>
      </c>
      <c r="C122" s="11" t="s">
        <v>227</v>
      </c>
      <c r="D122" s="40">
        <f t="shared" si="4"/>
        <v>2549734</v>
      </c>
      <c r="E122" s="8">
        <v>0</v>
      </c>
      <c r="F122" s="8">
        <v>2549734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</row>
    <row r="123" spans="1:11" x14ac:dyDescent="0.2">
      <c r="A123" s="66">
        <v>115</v>
      </c>
      <c r="B123" s="9" t="s">
        <v>228</v>
      </c>
      <c r="C123" s="11" t="s">
        <v>229</v>
      </c>
      <c r="D123" s="40">
        <f t="shared" si="4"/>
        <v>11398606</v>
      </c>
      <c r="E123" s="8">
        <v>5175383</v>
      </c>
      <c r="F123" s="8">
        <v>6223223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</row>
    <row r="124" spans="1:11" x14ac:dyDescent="0.2">
      <c r="A124" s="66">
        <v>116</v>
      </c>
      <c r="B124" s="9" t="s">
        <v>230</v>
      </c>
      <c r="C124" s="11" t="s">
        <v>231</v>
      </c>
      <c r="D124" s="40">
        <f t="shared" si="4"/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</row>
    <row r="125" spans="1:11" x14ac:dyDescent="0.2">
      <c r="A125" s="66">
        <v>117</v>
      </c>
      <c r="B125" s="9" t="s">
        <v>232</v>
      </c>
      <c r="C125" s="11" t="s">
        <v>233</v>
      </c>
      <c r="D125" s="40">
        <f t="shared" si="4"/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</row>
    <row r="126" spans="1:11" ht="12.75" customHeight="1" x14ac:dyDescent="0.2">
      <c r="A126" s="66">
        <v>118</v>
      </c>
      <c r="B126" s="6" t="s">
        <v>234</v>
      </c>
      <c r="C126" s="7" t="s">
        <v>235</v>
      </c>
      <c r="D126" s="40">
        <f t="shared" si="4"/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</row>
    <row r="127" spans="1:11" x14ac:dyDescent="0.2">
      <c r="A127" s="66">
        <v>119</v>
      </c>
      <c r="B127" s="9" t="s">
        <v>236</v>
      </c>
      <c r="C127" s="7" t="s">
        <v>237</v>
      </c>
      <c r="D127" s="59">
        <f t="shared" si="4"/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</row>
    <row r="128" spans="1:11" x14ac:dyDescent="0.2">
      <c r="A128" s="66">
        <v>120</v>
      </c>
      <c r="B128" s="10" t="s">
        <v>238</v>
      </c>
      <c r="C128" s="11" t="s">
        <v>239</v>
      </c>
      <c r="D128" s="39">
        <f t="shared" si="4"/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</row>
    <row r="129" spans="1:11" x14ac:dyDescent="0.2">
      <c r="A129" s="66">
        <v>121</v>
      </c>
      <c r="B129" s="10" t="s">
        <v>240</v>
      </c>
      <c r="C129" s="11" t="s">
        <v>241</v>
      </c>
      <c r="D129" s="40">
        <f t="shared" si="4"/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</row>
    <row r="130" spans="1:11" x14ac:dyDescent="0.2">
      <c r="A130" s="66">
        <v>122</v>
      </c>
      <c r="B130" s="10" t="s">
        <v>242</v>
      </c>
      <c r="C130" s="11" t="s">
        <v>323</v>
      </c>
      <c r="D130" s="40">
        <f t="shared" si="4"/>
        <v>193446106</v>
      </c>
      <c r="E130" s="8">
        <v>87501090</v>
      </c>
      <c r="F130" s="8">
        <v>53084361</v>
      </c>
      <c r="G130" s="8">
        <v>5263030</v>
      </c>
      <c r="H130" s="8">
        <v>4406186</v>
      </c>
      <c r="I130" s="8">
        <v>19090043</v>
      </c>
      <c r="J130" s="8">
        <v>0</v>
      </c>
      <c r="K130" s="8">
        <v>24101396</v>
      </c>
    </row>
    <row r="131" spans="1:11" x14ac:dyDescent="0.2">
      <c r="A131" s="66">
        <v>123</v>
      </c>
      <c r="B131" s="10" t="s">
        <v>243</v>
      </c>
      <c r="C131" s="11" t="s">
        <v>244</v>
      </c>
      <c r="D131" s="40">
        <f t="shared" si="4"/>
        <v>254353602</v>
      </c>
      <c r="E131" s="8">
        <v>102822228</v>
      </c>
      <c r="F131" s="8">
        <v>75105540</v>
      </c>
      <c r="G131" s="8">
        <v>1504830</v>
      </c>
      <c r="H131" s="8">
        <v>13885885</v>
      </c>
      <c r="I131" s="8">
        <v>44575499</v>
      </c>
      <c r="J131" s="8">
        <v>0</v>
      </c>
      <c r="K131" s="8">
        <v>16459620</v>
      </c>
    </row>
    <row r="132" spans="1:11" ht="21.75" customHeight="1" x14ac:dyDescent="0.2">
      <c r="A132" s="66">
        <v>124</v>
      </c>
      <c r="B132" s="10" t="s">
        <v>245</v>
      </c>
      <c r="C132" s="11" t="s">
        <v>246</v>
      </c>
      <c r="D132" s="40">
        <f t="shared" si="4"/>
        <v>21027712</v>
      </c>
      <c r="E132" s="8">
        <v>14666454</v>
      </c>
      <c r="F132" s="8">
        <v>0</v>
      </c>
      <c r="G132" s="8">
        <v>6361258</v>
      </c>
      <c r="H132" s="8">
        <v>0</v>
      </c>
      <c r="I132" s="8">
        <v>0</v>
      </c>
      <c r="J132" s="8">
        <v>0</v>
      </c>
      <c r="K132" s="8">
        <v>0</v>
      </c>
    </row>
    <row r="133" spans="1:11" x14ac:dyDescent="0.2">
      <c r="A133" s="66">
        <v>125</v>
      </c>
      <c r="B133" s="6" t="s">
        <v>247</v>
      </c>
      <c r="C133" s="7" t="s">
        <v>248</v>
      </c>
      <c r="D133" s="40">
        <f t="shared" si="4"/>
        <v>32678645</v>
      </c>
      <c r="E133" s="8">
        <v>5415250</v>
      </c>
      <c r="F133" s="8">
        <v>14327050</v>
      </c>
      <c r="G133" s="8">
        <v>1254025</v>
      </c>
      <c r="H133" s="8">
        <v>11682320</v>
      </c>
      <c r="I133" s="8">
        <v>0</v>
      </c>
      <c r="J133" s="8">
        <v>0</v>
      </c>
      <c r="K133" s="8">
        <v>0</v>
      </c>
    </row>
    <row r="134" spans="1:11" x14ac:dyDescent="0.2">
      <c r="A134" s="66">
        <v>126</v>
      </c>
      <c r="B134" s="10" t="s">
        <v>249</v>
      </c>
      <c r="C134" s="11" t="s">
        <v>250</v>
      </c>
      <c r="D134" s="41">
        <f t="shared" si="4"/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</row>
    <row r="135" spans="1:11" x14ac:dyDescent="0.2">
      <c r="A135" s="66">
        <v>127</v>
      </c>
      <c r="B135" s="6" t="s">
        <v>251</v>
      </c>
      <c r="C135" s="11" t="s">
        <v>324</v>
      </c>
      <c r="D135" s="40">
        <f t="shared" si="4"/>
        <v>27496410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27496410</v>
      </c>
    </row>
    <row r="136" spans="1:11" ht="24" customHeight="1" x14ac:dyDescent="0.2">
      <c r="A136" s="66">
        <v>128</v>
      </c>
      <c r="B136" s="12" t="s">
        <v>252</v>
      </c>
      <c r="C136" s="13" t="s">
        <v>253</v>
      </c>
      <c r="D136" s="39">
        <f t="shared" ref="D136:D144" si="5">E136+F136+G136+H136+I136+J136+K136</f>
        <v>13783788</v>
      </c>
      <c r="E136" s="8">
        <v>0</v>
      </c>
      <c r="F136" s="8">
        <v>13783788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</row>
    <row r="137" spans="1:11" x14ac:dyDescent="0.2">
      <c r="A137" s="66">
        <v>129</v>
      </c>
      <c r="B137" s="10" t="s">
        <v>254</v>
      </c>
      <c r="C137" s="11" t="s">
        <v>255</v>
      </c>
      <c r="D137" s="39">
        <f t="shared" si="5"/>
        <v>69561036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33041004</v>
      </c>
      <c r="K137" s="8">
        <v>36520032</v>
      </c>
    </row>
    <row r="138" spans="1:11" x14ac:dyDescent="0.2">
      <c r="A138" s="66">
        <v>130</v>
      </c>
      <c r="B138" s="10" t="s">
        <v>256</v>
      </c>
      <c r="C138" s="11" t="s">
        <v>257</v>
      </c>
      <c r="D138" s="40">
        <f t="shared" si="5"/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</row>
    <row r="139" spans="1:11" x14ac:dyDescent="0.2">
      <c r="A139" s="66">
        <v>131</v>
      </c>
      <c r="B139" s="10" t="s">
        <v>258</v>
      </c>
      <c r="C139" s="11" t="s">
        <v>259</v>
      </c>
      <c r="D139" s="40">
        <f t="shared" si="5"/>
        <v>10077634</v>
      </c>
      <c r="E139" s="8">
        <v>7615285</v>
      </c>
      <c r="F139" s="8">
        <v>0</v>
      </c>
      <c r="G139" s="8">
        <v>1055167</v>
      </c>
      <c r="H139" s="8">
        <v>1407182</v>
      </c>
      <c r="I139" s="8">
        <v>0</v>
      </c>
      <c r="J139" s="8">
        <v>0</v>
      </c>
      <c r="K139" s="8">
        <v>0</v>
      </c>
    </row>
    <row r="140" spans="1:11" ht="13.5" customHeight="1" x14ac:dyDescent="0.2">
      <c r="A140" s="66">
        <v>132</v>
      </c>
      <c r="B140" s="12" t="s">
        <v>260</v>
      </c>
      <c r="C140" s="13" t="s">
        <v>325</v>
      </c>
      <c r="D140" s="40">
        <f t="shared" si="5"/>
        <v>107634282</v>
      </c>
      <c r="E140" s="8">
        <v>24902574</v>
      </c>
      <c r="F140" s="8">
        <v>69196710</v>
      </c>
      <c r="G140" s="8">
        <v>1732669</v>
      </c>
      <c r="H140" s="8">
        <v>1591318</v>
      </c>
      <c r="I140" s="8">
        <v>0</v>
      </c>
      <c r="J140" s="8">
        <v>0</v>
      </c>
      <c r="K140" s="8">
        <v>10211011</v>
      </c>
    </row>
    <row r="141" spans="1:11" x14ac:dyDescent="0.2">
      <c r="A141" s="66">
        <v>133</v>
      </c>
      <c r="B141" s="9" t="s">
        <v>261</v>
      </c>
      <c r="C141" s="13" t="s">
        <v>262</v>
      </c>
      <c r="D141" s="40">
        <f t="shared" si="5"/>
        <v>44446719</v>
      </c>
      <c r="E141" s="8">
        <v>6837260</v>
      </c>
      <c r="F141" s="8">
        <v>6418085</v>
      </c>
      <c r="G141" s="8">
        <v>4843965</v>
      </c>
      <c r="H141" s="8">
        <v>3944366</v>
      </c>
      <c r="I141" s="8">
        <v>9004129</v>
      </c>
      <c r="J141" s="8">
        <v>0</v>
      </c>
      <c r="K141" s="8">
        <v>13398914</v>
      </c>
    </row>
    <row r="142" spans="1:11" x14ac:dyDescent="0.2">
      <c r="A142" s="66">
        <v>134</v>
      </c>
      <c r="B142" s="10" t="s">
        <v>263</v>
      </c>
      <c r="C142" s="11" t="s">
        <v>264</v>
      </c>
      <c r="D142" s="40">
        <f t="shared" si="5"/>
        <v>46164536</v>
      </c>
      <c r="E142" s="8">
        <v>13360505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32804031</v>
      </c>
    </row>
    <row r="143" spans="1:11" x14ac:dyDescent="0.2">
      <c r="A143" s="66">
        <v>135</v>
      </c>
      <c r="B143" s="6" t="s">
        <v>265</v>
      </c>
      <c r="C143" s="7" t="s">
        <v>266</v>
      </c>
      <c r="D143" s="39">
        <f t="shared" si="5"/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</row>
    <row r="144" spans="1:11" ht="14.25" customHeight="1" x14ac:dyDescent="0.2">
      <c r="A144" s="66">
        <v>136</v>
      </c>
      <c r="B144" s="86" t="s">
        <v>267</v>
      </c>
      <c r="C144" s="77" t="s">
        <v>268</v>
      </c>
      <c r="D144" s="40">
        <f t="shared" si="5"/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</row>
    <row r="146" spans="11:11" x14ac:dyDescent="0.2">
      <c r="K146" s="34"/>
    </row>
  </sheetData>
  <mergeCells count="9">
    <mergeCell ref="A8:C8"/>
    <mergeCell ref="A4:A5"/>
    <mergeCell ref="B4:B5"/>
    <mergeCell ref="C4:C5"/>
    <mergeCell ref="A2:K2"/>
    <mergeCell ref="D4:D5"/>
    <mergeCell ref="E4:K4"/>
    <mergeCell ref="A6:C6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СВОД БП+СБП</vt:lpstr>
      <vt:lpstr>бюджет РБ</vt:lpstr>
      <vt:lpstr>СМП</vt:lpstr>
      <vt:lpstr>ДС</vt:lpstr>
      <vt:lpstr>КС </vt:lpstr>
      <vt:lpstr>АПУ профилактика</vt:lpstr>
      <vt:lpstr>АПУ в неотл.форме</vt:lpstr>
      <vt:lpstr>АПУ обращения</vt:lpstr>
      <vt:lpstr>ОДИ ПГГ</vt:lpstr>
      <vt:lpstr>ОДИ МЗ РБ</vt:lpstr>
      <vt:lpstr>ФАП</vt:lpstr>
      <vt:lpstr>Гемодиализ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Гемодиализ!Заголовки_для_печати</vt:lpstr>
      <vt:lpstr>ДС!Заголовки_для_печати</vt:lpstr>
      <vt:lpstr>'КС 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СМП!Заголовки_для_печати</vt:lpstr>
      <vt:lpstr>ФАП!Заголовки_для_печати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Гульшат М. Ардеева</cp:lastModifiedBy>
  <cp:lastPrinted>2021-10-29T06:12:55Z</cp:lastPrinted>
  <dcterms:created xsi:type="dcterms:W3CDTF">2021-01-30T04:26:25Z</dcterms:created>
  <dcterms:modified xsi:type="dcterms:W3CDTF">2021-12-27T10:02:01Z</dcterms:modified>
</cp:coreProperties>
</file>